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workbookProtection workbookPassword="D92D" lockStructure="1"/>
  <bookViews>
    <workbookView showSheetTabs="0" xWindow="120" yWindow="75" windowWidth="19035" windowHeight="7455" tabRatio="694"/>
  </bookViews>
  <sheets>
    <sheet name="Contents" sheetId="16" r:id="rId1"/>
    <sheet name="Copy tables and charts" sheetId="19" r:id="rId2"/>
    <sheet name="Table and chart" sheetId="11" r:id="rId3"/>
    <sheet name="Controls" sheetId="12" state="hidden" r:id="rId4"/>
    <sheet name="All data" sheetId="5" state="hidden" r:id="rId5"/>
    <sheet name="STATA area ordering" sheetId="9" state="hidden" r:id="rId6"/>
    <sheet name="Technical guide" sheetId="17" r:id="rId7"/>
  </sheets>
  <definedNames>
    <definedName name="_Sort" localSheetId="1" hidden="1">#REF!</definedName>
    <definedName name="_Sort" hidden="1">#REF!</definedName>
    <definedName name="_xlnm.Print_Area" localSheetId="0">Contents!$A$1:$K$23</definedName>
    <definedName name="_xlnm.Print_Area" localSheetId="1">'Copy tables and charts'!$A$1:$T$43</definedName>
    <definedName name="_xlnm.Print_Area" localSheetId="2">'Table and chart'!$A$1:$S$29</definedName>
    <definedName name="_xlnm.Print_Area" localSheetId="6">'Technical guide'!$B$2:$E$23</definedName>
  </definedNames>
  <calcPr calcId="162913"/>
</workbook>
</file>

<file path=xl/calcChain.xml><?xml version="1.0" encoding="utf-8"?>
<calcChain xmlns="http://schemas.openxmlformats.org/spreadsheetml/2006/main">
  <c r="D7" i="12" l="1"/>
  <c r="F7" i="12" s="1"/>
  <c r="D8" i="12"/>
  <c r="F8" i="12" s="1"/>
  <c r="D9" i="12"/>
  <c r="K487" i="5"/>
  <c r="I34" i="12" l="1"/>
  <c r="J21" i="12"/>
  <c r="I21" i="12"/>
  <c r="I28" i="12" l="1"/>
  <c r="I29" i="12"/>
  <c r="I30" i="12"/>
  <c r="J28" i="12"/>
  <c r="J29" i="12"/>
  <c r="J30" i="12"/>
  <c r="I24" i="12"/>
  <c r="J24" i="12"/>
  <c r="I25" i="12"/>
  <c r="J25" i="12"/>
  <c r="H27" i="12"/>
  <c r="H28" i="12"/>
  <c r="H29" i="12"/>
  <c r="H30" i="12"/>
  <c r="H25" i="12"/>
  <c r="H24" i="12"/>
  <c r="H26" i="12"/>
  <c r="I26" i="12"/>
  <c r="J26" i="12"/>
  <c r="J22" i="12" l="1"/>
  <c r="J23" i="12"/>
  <c r="J27" i="12"/>
  <c r="L19" i="12"/>
  <c r="H22" i="12"/>
  <c r="H23" i="12"/>
  <c r="H21" i="12"/>
  <c r="M19" i="12"/>
  <c r="K19" i="12"/>
  <c r="I22" i="12"/>
  <c r="I23" i="12"/>
  <c r="I27" i="12"/>
  <c r="F24" i="12"/>
  <c r="I35" i="12" s="1"/>
  <c r="D24" i="12"/>
  <c r="D13" i="12"/>
  <c r="F13" i="12" s="1"/>
  <c r="D12" i="12"/>
  <c r="F12" i="12" s="1"/>
  <c r="D11" i="12"/>
  <c r="F11" i="12" s="1"/>
  <c r="D10" i="12"/>
  <c r="F10" i="12" s="1"/>
  <c r="F9" i="12"/>
  <c r="F16" i="12" s="1"/>
  <c r="L11" i="12" l="1"/>
  <c r="L9" i="12"/>
  <c r="L7" i="12"/>
  <c r="K15" i="12"/>
  <c r="K6" i="12"/>
  <c r="L10" i="12"/>
  <c r="L8" i="12"/>
  <c r="L6" i="12"/>
  <c r="L21" i="12" s="1"/>
  <c r="K14" i="12"/>
  <c r="N8" i="12"/>
  <c r="N6" i="12"/>
  <c r="O21" i="12" s="1"/>
  <c r="N7" i="12"/>
  <c r="N14" i="12"/>
  <c r="N12" i="12"/>
  <c r="N10" i="12"/>
  <c r="M10" i="12"/>
  <c r="M8" i="12"/>
  <c r="M6" i="12"/>
  <c r="N15" i="12"/>
  <c r="N13" i="12"/>
  <c r="N11" i="12"/>
  <c r="N9" i="12"/>
  <c r="M11" i="12"/>
  <c r="M9" i="12"/>
  <c r="M7" i="12"/>
  <c r="G8" i="11"/>
  <c r="H5" i="12"/>
  <c r="H20" i="12" s="1"/>
  <c r="K21" i="12" l="1"/>
  <c r="P21" i="12"/>
  <c r="N21" i="12"/>
  <c r="M15" i="12"/>
  <c r="M30" i="12" s="1"/>
  <c r="J23" i="11" s="1"/>
  <c r="M25" i="12"/>
  <c r="J17" i="11" s="1"/>
  <c r="M22" i="12"/>
  <c r="J14" i="11" s="1"/>
  <c r="M13" i="12"/>
  <c r="M28" i="12" s="1"/>
  <c r="J21" i="11" s="1"/>
  <c r="M12" i="12"/>
  <c r="M23" i="12"/>
  <c r="J15" i="11" s="1"/>
  <c r="M24" i="12"/>
  <c r="J16" i="11" s="1"/>
  <c r="M14" i="12"/>
  <c r="M29" i="12" s="1"/>
  <c r="J22" i="11" s="1"/>
  <c r="M26" i="12"/>
  <c r="J19" i="11" s="1"/>
  <c r="M21" i="12"/>
  <c r="J13" i="11" s="1"/>
  <c r="L23" i="12"/>
  <c r="K15" i="11" s="1"/>
  <c r="L12" i="12"/>
  <c r="K9" i="12"/>
  <c r="L22" i="12"/>
  <c r="K14" i="11" s="1"/>
  <c r="L26" i="12"/>
  <c r="K19" i="11" s="1"/>
  <c r="L15" i="12"/>
  <c r="L30" i="12" s="1"/>
  <c r="K23" i="11" s="1"/>
  <c r="K8" i="12"/>
  <c r="K12" i="12"/>
  <c r="K30" i="12"/>
  <c r="L25" i="12"/>
  <c r="K17" i="11" s="1"/>
  <c r="L14" i="12"/>
  <c r="L29" i="12" s="1"/>
  <c r="K22" i="11" s="1"/>
  <c r="K7" i="12"/>
  <c r="K11" i="12"/>
  <c r="L24" i="12"/>
  <c r="K16" i="11" s="1"/>
  <c r="L13" i="12"/>
  <c r="L28" i="12" s="1"/>
  <c r="K21" i="11" s="1"/>
  <c r="K10" i="12"/>
  <c r="K29" i="12"/>
  <c r="K13" i="12"/>
  <c r="K28" i="12" s="1"/>
  <c r="Q21" i="12" l="1"/>
  <c r="H13" i="11"/>
  <c r="R21" i="12"/>
  <c r="K25" i="12"/>
  <c r="K22" i="12"/>
  <c r="L14" i="11" s="1"/>
  <c r="K27" i="12"/>
  <c r="L20" i="11" s="1"/>
  <c r="L27" i="12"/>
  <c r="K20" i="11" s="1"/>
  <c r="K26" i="12"/>
  <c r="K23" i="12"/>
  <c r="K24" i="12"/>
  <c r="L16" i="11" s="1"/>
  <c r="M27" i="12"/>
  <c r="J20" i="11" s="1"/>
  <c r="O22" i="12"/>
  <c r="P22" i="12"/>
  <c r="N22" i="12"/>
  <c r="H14" i="11" s="1"/>
  <c r="N25" i="12"/>
  <c r="H17" i="11" s="1"/>
  <c r="P25" i="12"/>
  <c r="O25" i="12"/>
  <c r="O26" i="12"/>
  <c r="P26" i="12"/>
  <c r="N26" i="12"/>
  <c r="P23" i="12"/>
  <c r="N23" i="12"/>
  <c r="H15" i="11" s="1"/>
  <c r="O23" i="12"/>
  <c r="O28" i="12"/>
  <c r="N28" i="12"/>
  <c r="H21" i="11" s="1"/>
  <c r="P28" i="12"/>
  <c r="P27" i="12"/>
  <c r="N27" i="12"/>
  <c r="O27" i="12"/>
  <c r="O30" i="12"/>
  <c r="P30" i="12"/>
  <c r="N30" i="12"/>
  <c r="N29" i="12"/>
  <c r="O29" i="12"/>
  <c r="P29" i="12"/>
  <c r="N24" i="12"/>
  <c r="O24" i="12"/>
  <c r="P24" i="12"/>
  <c r="L22" i="11"/>
  <c r="L21" i="11"/>
  <c r="K13" i="11"/>
  <c r="L23" i="11"/>
  <c r="L19" i="11"/>
  <c r="L17" i="11"/>
  <c r="L13" i="11"/>
  <c r="L15" i="11"/>
  <c r="I13" i="11"/>
  <c r="Q25" i="12" l="1"/>
  <c r="R30" i="12"/>
  <c r="R26" i="12"/>
  <c r="H19" i="11"/>
  <c r="Q24" i="12"/>
  <c r="R22" i="12"/>
  <c r="H23" i="11"/>
  <c r="Q22" i="12"/>
  <c r="R28" i="12"/>
  <c r="R29" i="12"/>
  <c r="Q23" i="12"/>
  <c r="Q29" i="12"/>
  <c r="R24" i="12"/>
  <c r="R27" i="12"/>
  <c r="Q28" i="12"/>
  <c r="R23" i="12"/>
  <c r="Q30" i="12"/>
  <c r="Q27" i="12"/>
  <c r="Q26" i="12"/>
  <c r="R25" i="12"/>
  <c r="I19" i="11"/>
  <c r="I14" i="11"/>
  <c r="I15" i="11"/>
  <c r="I16" i="11"/>
  <c r="I22" i="11"/>
  <c r="H20" i="11"/>
  <c r="I17" i="11"/>
  <c r="I23" i="11"/>
  <c r="I21" i="11"/>
  <c r="I20" i="11"/>
  <c r="H22" i="11"/>
  <c r="H16" i="11"/>
</calcChain>
</file>

<file path=xl/sharedStrings.xml><?xml version="1.0" encoding="utf-8"?>
<sst xmlns="http://schemas.openxmlformats.org/spreadsheetml/2006/main" count="746" uniqueCount="673">
  <si>
    <t>Notes</t>
  </si>
  <si>
    <t>Total</t>
  </si>
  <si>
    <t>Missing</t>
  </si>
  <si>
    <t>For vlookup</t>
  </si>
  <si>
    <t>Wales</t>
  </si>
  <si>
    <t>Betsi Cadwaladr UHB</t>
  </si>
  <si>
    <t>Powys tHB</t>
  </si>
  <si>
    <t>Hywel Dda UHB</t>
  </si>
  <si>
    <t>Unweighted base</t>
  </si>
  <si>
    <t>ABM UHB</t>
  </si>
  <si>
    <t>Cardiff and Vale UHB</t>
  </si>
  <si>
    <t>Cwm Taf UHB</t>
  </si>
  <si>
    <t>Aneurin Bevan UHB</t>
  </si>
  <si>
    <t>Cell link</t>
  </si>
  <si>
    <t>Area to look up</t>
  </si>
  <si>
    <t>Base</t>
  </si>
  <si>
    <t>Area name</t>
  </si>
  <si>
    <t>Area_number</t>
  </si>
  <si>
    <t>Lookup_key (sex_period_LA_type)</t>
  </si>
  <si>
    <t>Isle of Anglesey</t>
  </si>
  <si>
    <t>Gwynedd</t>
  </si>
  <si>
    <t>Conwy</t>
  </si>
  <si>
    <t>Denbighshire</t>
  </si>
  <si>
    <t>Flintshire</t>
  </si>
  <si>
    <t>Wrexham</t>
  </si>
  <si>
    <t>Powys</t>
  </si>
  <si>
    <t>Ceredigion</t>
  </si>
  <si>
    <t>Pembrokeshire</t>
  </si>
  <si>
    <t>Carmarthenshire</t>
  </si>
  <si>
    <t>Swansea</t>
  </si>
  <si>
    <t>Neath Port Talbot</t>
  </si>
  <si>
    <t>Bridgend</t>
  </si>
  <si>
    <t>The Vale of Glamorgan</t>
  </si>
  <si>
    <t>Cardiff</t>
  </si>
  <si>
    <t>Rhondda Cynon Taf</t>
  </si>
  <si>
    <t>Merthyr Tydfil</t>
  </si>
  <si>
    <t>Caerphilly</t>
  </si>
  <si>
    <t>Blaenau Gwent</t>
  </si>
  <si>
    <t>Torfaen</t>
  </si>
  <si>
    <t>Monmouthshire</t>
  </si>
  <si>
    <t>Newport</t>
  </si>
  <si>
    <t>Cwm Taf</t>
  </si>
  <si>
    <t>STATA area order</t>
  </si>
  <si>
    <t>Category to look up</t>
  </si>
  <si>
    <t>period1_</t>
  </si>
  <si>
    <t>period2_</t>
  </si>
  <si>
    <t>Observed %</t>
  </si>
  <si>
    <r>
      <t xml:space="preserve">List box choices: </t>
    </r>
    <r>
      <rPr>
        <b/>
        <u/>
        <sz val="10"/>
        <color theme="1"/>
        <rFont val="Calibri"/>
        <family val="2"/>
        <scheme val="minor"/>
      </rPr>
      <t>area</t>
    </r>
  </si>
  <si>
    <r>
      <t xml:space="preserve">List box choices: </t>
    </r>
    <r>
      <rPr>
        <b/>
        <u/>
        <sz val="10"/>
        <color theme="1"/>
        <rFont val="Calibri"/>
        <family val="2"/>
        <scheme val="minor"/>
      </rPr>
      <t>BMI</t>
    </r>
  </si>
  <si>
    <t>1. Input values for list boxes and chosen options</t>
  </si>
  <si>
    <t>2. Use chosen options to generate lookup keys</t>
  </si>
  <si>
    <t>4. Create required information for chart title / legend</t>
  </si>
  <si>
    <t>overweight or obese</t>
  </si>
  <si>
    <t>obese</t>
  </si>
  <si>
    <t>For chart title</t>
  </si>
  <si>
    <t>Category for chart title</t>
  </si>
  <si>
    <t>Area for title / legend</t>
  </si>
  <si>
    <t>3. Use lookup keys to extract chosen data from 'All data' sheet for presentation in chart / table</t>
  </si>
  <si>
    <t>Overweight or obese</t>
  </si>
  <si>
    <t>Obese</t>
  </si>
  <si>
    <t>CI = confidence interval</t>
  </si>
  <si>
    <t>Unweighted base** (count)</t>
  </si>
  <si>
    <t>% missing</t>
  </si>
  <si>
    <t xml:space="preserve">Data below copied-and-pasted in from sheet 'All data for interactive file' in </t>
  </si>
  <si>
    <t>this file</t>
  </si>
  <si>
    <t>2009-2012</t>
  </si>
  <si>
    <t>2004/05-2008</t>
  </si>
  <si>
    <t>BMI25+</t>
  </si>
  <si>
    <t>BMI30+</t>
  </si>
  <si>
    <t>Age1_period1_LA1_Base</t>
  </si>
  <si>
    <t>Age1_period1_LA2_Base</t>
  </si>
  <si>
    <t>Age1_period1_LA3_Base</t>
  </si>
  <si>
    <t>Age1_period1_LA4_Base</t>
  </si>
  <si>
    <t>Age1_period1_LA5_Base</t>
  </si>
  <si>
    <t>Age1_period1_LA6_Base</t>
  </si>
  <si>
    <t>Age1_period1_LA7_Base</t>
  </si>
  <si>
    <t>Age1_period1_LA8_Base</t>
  </si>
  <si>
    <t>Age1_period1_LA9_Base</t>
  </si>
  <si>
    <t>Age1_period1_LA10_Base</t>
  </si>
  <si>
    <t>Age1_period1_LA11_Base</t>
  </si>
  <si>
    <t>Age1_period1_LA12_Base</t>
  </si>
  <si>
    <t>Age1_period1_LA13_Base</t>
  </si>
  <si>
    <t>Age1_period1_LA14_Base</t>
  </si>
  <si>
    <t>Age1_period1_LA15_Base</t>
  </si>
  <si>
    <t>Age1_period1_LA16_Base</t>
  </si>
  <si>
    <t>Age1_period1_LA17_Base</t>
  </si>
  <si>
    <t>Age1_period1_LA18_Base</t>
  </si>
  <si>
    <t>Age1_period1_LA19_Base</t>
  </si>
  <si>
    <t>Age1_period1_LA20_Base</t>
  </si>
  <si>
    <t>Age1_period1_LA21_Base</t>
  </si>
  <si>
    <t>Age1_period1_LA22_Base</t>
  </si>
  <si>
    <t>Age1_period1_HB1_Base</t>
  </si>
  <si>
    <t>Age1_period1_HB2_Base</t>
  </si>
  <si>
    <t>Age1_period1_HB3_Base</t>
  </si>
  <si>
    <t>Age1_period1_HB4_Base</t>
  </si>
  <si>
    <t>Age1_period1_HB5_Base</t>
  </si>
  <si>
    <t>Age1_period1_HB6_Base</t>
  </si>
  <si>
    <t>Age1_period1_HB7_Base</t>
  </si>
  <si>
    <t>Age1_period1_Wales_Base</t>
  </si>
  <si>
    <t>2004/05 - 2008</t>
  </si>
  <si>
    <t>2009 - 2012</t>
  </si>
  <si>
    <t>Chart/table:</t>
  </si>
  <si>
    <t>*Percentages of missing values are based on weighted responses and include both invalid/blank measurements and pregnant women. This figure is the same for both the overweight/obese and obese categories.</t>
  </si>
  <si>
    <t>Over</t>
  </si>
  <si>
    <t>Freq.</t>
  </si>
  <si>
    <t>Percent</t>
  </si>
  <si>
    <t>Cum.</t>
  </si>
  <si>
    <t>Betsi Cadwaladr University</t>
  </si>
  <si>
    <t>Hywel Dda</t>
  </si>
  <si>
    <t>Abertawe Bro Morgannwg University</t>
  </si>
  <si>
    <t>Cardiff &amp; Vale University</t>
  </si>
  <si>
    <t>Aneurin Bevan</t>
  </si>
  <si>
    <t>Table below copied from sheet 'Base (200405-2008)' in this file</t>
  </si>
  <si>
    <t>For lookup</t>
  </si>
  <si>
    <t>fifth1</t>
  </si>
  <si>
    <t>fifth2</t>
  </si>
  <si>
    <t>fifth3</t>
  </si>
  <si>
    <t>fifth4</t>
  </si>
  <si>
    <t>fifth5</t>
  </si>
  <si>
    <t>Standardised %</t>
  </si>
  <si>
    <t>Standardised LCL</t>
  </si>
  <si>
    <t>Standardised UCL</t>
  </si>
  <si>
    <t>Standardised error +</t>
  </si>
  <si>
    <t>Standardised error -</t>
  </si>
  <si>
    <t>Percentage of respondents</t>
  </si>
  <si>
    <r>
      <t xml:space="preserve">Age-standardised </t>
    </r>
    <r>
      <rPr>
        <sz val="8"/>
        <color rgb="FF000080"/>
        <rFont val="Verdana"/>
        <family val="2"/>
      </rPr>
      <t>(95% CI)</t>
    </r>
  </si>
  <si>
    <t>Observed</t>
  </si>
  <si>
    <t>Missing or invalid*</t>
  </si>
  <si>
    <t>Most deprived</t>
  </si>
  <si>
    <t>Next most deprived</t>
  </si>
  <si>
    <t>Middle</t>
  </si>
  <si>
    <t>Next least deprived</t>
  </si>
  <si>
    <t>Least deprived</t>
  </si>
  <si>
    <t>HB1</t>
  </si>
  <si>
    <t>HB2</t>
  </si>
  <si>
    <t>HB3</t>
  </si>
  <si>
    <t>HB4</t>
  </si>
  <si>
    <t>HB5</t>
  </si>
  <si>
    <t>HB6</t>
  </si>
  <si>
    <t>HB7</t>
  </si>
  <si>
    <t>Within the data imported into this file, the numbering of the health boards is as follows:</t>
  </si>
  <si>
    <t>This is in keeping with the STATA output shown below from another analysis within the obesity work.</t>
  </si>
  <si>
    <t>Figure 1</t>
  </si>
  <si>
    <t>Copying and pasting charts and tables to use in documents, reports or presentations</t>
  </si>
  <si>
    <t xml:space="preserve">Why use this method to copy and paste charts </t>
  </si>
  <si>
    <t>If the standard {Copy} and {Paste} option is used for inserting Excel charts into documents, reports</t>
  </si>
  <si>
    <t>or presentations then frequently the chart will lose some of its formatting and/or the axes labels may be</t>
  </si>
  <si>
    <t>truncated. Similarly, table column sizes are often distorted using the standard {Copy} and {Paste}</t>
  </si>
  <si>
    <t>method if a table is too wide. The technique described below overcomes these issues.</t>
  </si>
  <si>
    <t>Copying and pasting a chart</t>
  </si>
  <si>
    <t xml:space="preserve">Select the chart you want to copy by left clicking on it once i.e. so that the surrounding points are </t>
  </si>
  <si>
    <t xml:space="preserve">displayed </t>
  </si>
  <si>
    <t>On the 'Home' tab click the paste icon</t>
  </si>
  <si>
    <t>Click 'As picture' option and 'Copy as picture' (see figure 1)</t>
  </si>
  <si>
    <t>Choose 'As shown on screen' and 'picture'</t>
  </si>
  <si>
    <t xml:space="preserve">Using your mouse click on the point where you want to insert a copy of the chart e.g. in a Word </t>
  </si>
  <si>
    <t>document / presentation</t>
  </si>
  <si>
    <t xml:space="preserve">On the 'Home' tab click 'paste' then 'paste special' and choose to insert as 'Picture (enhanced metafile)' </t>
  </si>
  <si>
    <t>Figure 2</t>
  </si>
  <si>
    <t>Copying and pasting a table as a picture</t>
  </si>
  <si>
    <t xml:space="preserve">Highlight the table you want to copy by left clicking on the top left hand corner </t>
  </si>
  <si>
    <t xml:space="preserve">and dragging the mouse to the bottom right corner. </t>
  </si>
  <si>
    <t>Click 'As picture' option and 'Copy as picture' (see figure 2)</t>
  </si>
  <si>
    <t>period1_HB1_fifth1_Base</t>
  </si>
  <si>
    <t>period1_HB1_fifth2_Base</t>
  </si>
  <si>
    <t>period1_HB1_fifth3_Base</t>
  </si>
  <si>
    <t>period1_HB1_fifth4_Base</t>
  </si>
  <si>
    <t>period1_HB1_fifth5_Base</t>
  </si>
  <si>
    <t>period1_HB2_fifth1_Base</t>
  </si>
  <si>
    <t>period1_HB2_fifth2_Base</t>
  </si>
  <si>
    <t>period1_HB2_fifth3_Base</t>
  </si>
  <si>
    <t>period1_HB2_fifth4_Base</t>
  </si>
  <si>
    <t>period1_HB2_fifth5_Base</t>
  </si>
  <si>
    <t>period1_HB3_fifth1_Base</t>
  </si>
  <si>
    <t>period1_HB3_fifth2_Base</t>
  </si>
  <si>
    <t>period1_HB3_fifth3_Base</t>
  </si>
  <si>
    <t>period1_HB3_fifth4_Base</t>
  </si>
  <si>
    <t>period1_HB3_fifth5_Base</t>
  </si>
  <si>
    <t>period1_HB4_fifth1_Base</t>
  </si>
  <si>
    <t>period1_HB4_fifth2_Base</t>
  </si>
  <si>
    <t>period1_HB4_fifth3_Base</t>
  </si>
  <si>
    <t>period1_HB4_fifth4_Base</t>
  </si>
  <si>
    <t>period1_HB4_fifth5_Base</t>
  </si>
  <si>
    <t>period1_HB5_fifth1_Base</t>
  </si>
  <si>
    <t>period1_HB5_fifth2_Base</t>
  </si>
  <si>
    <t>period1_HB5_fifth3_Base</t>
  </si>
  <si>
    <t>period1_HB5_fifth4_Base</t>
  </si>
  <si>
    <t>period1_HB5_fifth5_Base</t>
  </si>
  <si>
    <t>period1_HB6_fifth1_Base</t>
  </si>
  <si>
    <t>period1_HB6_fifth2_Base</t>
  </si>
  <si>
    <t>period1_HB6_fifth3_Base</t>
  </si>
  <si>
    <t>period1_HB6_fifth4_Base</t>
  </si>
  <si>
    <t>period1_HB6_fifth5_Base</t>
  </si>
  <si>
    <t>period1_HB7_fifth1_Base</t>
  </si>
  <si>
    <t>period1_HB7_fifth2_Base</t>
  </si>
  <si>
    <t>period1_HB7_fifth3_Base</t>
  </si>
  <si>
    <t>period1_HB7_fifth4_Base</t>
  </si>
  <si>
    <t>period1_HB7_fifth5_Base</t>
  </si>
  <si>
    <t>period1_Wales_fifth1_Base</t>
  </si>
  <si>
    <t>period1_Wales_fifth2_Base</t>
  </si>
  <si>
    <t>period1_Wales_fifth3_Base</t>
  </si>
  <si>
    <t>period1_Wales_fifth4_Base</t>
  </si>
  <si>
    <t>period1_Wales_fifth5_Base</t>
  </si>
  <si>
    <t>period2_HB1_fifth1_Base</t>
  </si>
  <si>
    <t>period2_HB1_fifth2_Base</t>
  </si>
  <si>
    <t>period2_HB1_fifth3_Base</t>
  </si>
  <si>
    <t>period2_HB1_fifth4_Base</t>
  </si>
  <si>
    <t>period2_HB1_fifth5_Base</t>
  </si>
  <si>
    <t>period2_HB2_fifth1_Base</t>
  </si>
  <si>
    <t>period2_HB2_fifth2_Base</t>
  </si>
  <si>
    <t>period2_HB2_fifth3_Base</t>
  </si>
  <si>
    <t>period2_HB2_fifth4_Base</t>
  </si>
  <si>
    <t>period2_HB2_fifth5_Base</t>
  </si>
  <si>
    <t>period2_HB3_fifth1_Base</t>
  </si>
  <si>
    <t>period2_HB3_fifth2_Base</t>
  </si>
  <si>
    <t>period2_HB3_fifth3_Base</t>
  </si>
  <si>
    <t>period2_HB3_fifth4_Base</t>
  </si>
  <si>
    <t>period2_HB3_fifth5_Base</t>
  </si>
  <si>
    <t>period2_HB4_fifth1_Base</t>
  </si>
  <si>
    <t>period2_HB4_fifth2_Base</t>
  </si>
  <si>
    <t>period2_HB4_fifth3_Base</t>
  </si>
  <si>
    <t>period2_HB4_fifth4_Base</t>
  </si>
  <si>
    <t>period2_HB4_fifth5_Base</t>
  </si>
  <si>
    <t>period2_HB5_fifth1_Base</t>
  </si>
  <si>
    <t>period2_HB5_fifth2_Base</t>
  </si>
  <si>
    <t>period2_HB5_fifth3_Base</t>
  </si>
  <si>
    <t>period2_HB5_fifth4_Base</t>
  </si>
  <si>
    <t>period2_HB5_fifth5_Base</t>
  </si>
  <si>
    <t>period2_HB6_fifth1_Base</t>
  </si>
  <si>
    <t>period2_HB6_fifth2_Base</t>
  </si>
  <si>
    <t>period2_HB6_fifth3_Base</t>
  </si>
  <si>
    <t>period2_HB6_fifth4_Base</t>
  </si>
  <si>
    <t>period2_HB6_fifth5_Base</t>
  </si>
  <si>
    <t>period2_HB7_fifth1_Base</t>
  </si>
  <si>
    <t>period2_HB7_fifth2_Base</t>
  </si>
  <si>
    <t>period2_HB7_fifth3_Base</t>
  </si>
  <si>
    <t>period2_HB7_fifth4_Base</t>
  </si>
  <si>
    <t>period2_HB7_fifth5_Base</t>
  </si>
  <si>
    <t>period2_Wales_fifth1_Base</t>
  </si>
  <si>
    <t>period2_Wales_fifth2_Base</t>
  </si>
  <si>
    <t>period2_Wales_fifth3_Base</t>
  </si>
  <si>
    <t>period2_Wales_fifth4_Base</t>
  </si>
  <si>
    <t>period2_Wales_fifth5_Base</t>
  </si>
  <si>
    <t>period1_HB1_fifth1_Missing</t>
  </si>
  <si>
    <t>period1_HB1_fifth2_Missing</t>
  </si>
  <si>
    <t>period1_HB1_fifth3_Missing</t>
  </si>
  <si>
    <t>period1_HB1_fifth4_Missing</t>
  </si>
  <si>
    <t>period1_HB1_fifth5_Missing</t>
  </si>
  <si>
    <t>period1_HB2_fifth1_Missing</t>
  </si>
  <si>
    <t>period1_HB2_fifth2_Missing</t>
  </si>
  <si>
    <t>period1_HB2_fifth3_Missing</t>
  </si>
  <si>
    <t>period1_HB2_fifth4_Missing</t>
  </si>
  <si>
    <t>period1_HB2_fifth5_Missing</t>
  </si>
  <si>
    <t>period1_HB3_fifth1_Missing</t>
  </si>
  <si>
    <t>period1_HB3_fifth2_Missing</t>
  </si>
  <si>
    <t>period1_HB3_fifth3_Missing</t>
  </si>
  <si>
    <t>period1_HB3_fifth4_Missing</t>
  </si>
  <si>
    <t>period1_HB3_fifth5_Missing</t>
  </si>
  <si>
    <t>period1_HB4_fifth1_Missing</t>
  </si>
  <si>
    <t>period1_HB4_fifth2_Missing</t>
  </si>
  <si>
    <t>period1_HB4_fifth3_Missing</t>
  </si>
  <si>
    <t>period1_HB4_fifth4_Missing</t>
  </si>
  <si>
    <t>period1_HB4_fifth5_Missing</t>
  </si>
  <si>
    <t>period1_HB5_fifth1_Missing</t>
  </si>
  <si>
    <t>period1_HB5_fifth2_Missing</t>
  </si>
  <si>
    <t>period1_HB5_fifth3_Missing</t>
  </si>
  <si>
    <t>period1_HB5_fifth4_Missing</t>
  </si>
  <si>
    <t>period1_HB5_fifth5_Missing</t>
  </si>
  <si>
    <t>period1_HB6_fifth1_Missing</t>
  </si>
  <si>
    <t>period1_HB6_fifth2_Missing</t>
  </si>
  <si>
    <t>period1_HB6_fifth3_Missing</t>
  </si>
  <si>
    <t>period1_HB6_fifth4_Missing</t>
  </si>
  <si>
    <t>period1_HB6_fifth5_Missing</t>
  </si>
  <si>
    <t>period1_HB7_fifth1_Missing</t>
  </si>
  <si>
    <t>period1_HB7_fifth2_Missing</t>
  </si>
  <si>
    <t>period1_HB7_fifth3_Missing</t>
  </si>
  <si>
    <t>period1_HB7_fifth4_Missing</t>
  </si>
  <si>
    <t>period1_HB7_fifth5_Missing</t>
  </si>
  <si>
    <t>period1_Wales_fifth1_Missing</t>
  </si>
  <si>
    <t>period1_Wales_fifth2_Missing</t>
  </si>
  <si>
    <t>period1_Wales_fifth3_Missing</t>
  </si>
  <si>
    <t>period1_Wales_fifth4_Missing</t>
  </si>
  <si>
    <t>period1_Wales_fifth5_Missing</t>
  </si>
  <si>
    <t>period2_HB1_fifth1_Missing</t>
  </si>
  <si>
    <t>period2_HB1_fifth2_Missing</t>
  </si>
  <si>
    <t>period2_HB1_fifth3_Missing</t>
  </si>
  <si>
    <t>period2_HB1_fifth4_Missing</t>
  </si>
  <si>
    <t>period2_HB1_fifth5_Missing</t>
  </si>
  <si>
    <t>period2_HB2_fifth1_Missing</t>
  </si>
  <si>
    <t>period2_HB2_fifth2_Missing</t>
  </si>
  <si>
    <t>period2_HB2_fifth3_Missing</t>
  </si>
  <si>
    <t>period2_HB2_fifth4_Missing</t>
  </si>
  <si>
    <t>period2_HB2_fifth5_Missing</t>
  </si>
  <si>
    <t>period2_HB3_fifth1_Missing</t>
  </si>
  <si>
    <t>period2_HB3_fifth2_Missing</t>
  </si>
  <si>
    <t>period2_HB3_fifth3_Missing</t>
  </si>
  <si>
    <t>period2_HB3_fifth4_Missing</t>
  </si>
  <si>
    <t>period2_HB3_fifth5_Missing</t>
  </si>
  <si>
    <t>period2_HB4_fifth1_Missing</t>
  </si>
  <si>
    <t>period2_HB4_fifth2_Missing</t>
  </si>
  <si>
    <t>period2_HB4_fifth3_Missing</t>
  </si>
  <si>
    <t>period2_HB4_fifth4_Missing</t>
  </si>
  <si>
    <t>period2_HB4_fifth5_Missing</t>
  </si>
  <si>
    <t>period2_HB5_fifth1_Missing</t>
  </si>
  <si>
    <t>period2_HB5_fifth2_Missing</t>
  </si>
  <si>
    <t>period2_HB5_fifth3_Missing</t>
  </si>
  <si>
    <t>period2_HB5_fifth4_Missing</t>
  </si>
  <si>
    <t>period2_HB5_fifth5_Missing</t>
  </si>
  <si>
    <t>period2_HB6_fifth1_Missing</t>
  </si>
  <si>
    <t>period2_HB6_fifth2_Missing</t>
  </si>
  <si>
    <t>period2_HB6_fifth3_Missing</t>
  </si>
  <si>
    <t>period2_HB6_fifth4_Missing</t>
  </si>
  <si>
    <t>period2_HB6_fifth5_Missing</t>
  </si>
  <si>
    <t>period2_HB7_fifth1_Missing</t>
  </si>
  <si>
    <t>period2_HB7_fifth2_Missing</t>
  </si>
  <si>
    <t>period2_HB7_fifth3_Missing</t>
  </si>
  <si>
    <t>period2_HB7_fifth4_Missing</t>
  </si>
  <si>
    <t>period2_HB7_fifth5_Missing</t>
  </si>
  <si>
    <t>period2_Wales_fifth1_Missing</t>
  </si>
  <si>
    <t>period2_Wales_fifth2_Missing</t>
  </si>
  <si>
    <t>period2_Wales_fifth3_Missing</t>
  </si>
  <si>
    <t>period2_Wales_fifth4_Missing</t>
  </si>
  <si>
    <t>period2_Wales_fifth5_Missing</t>
  </si>
  <si>
    <t>Mean</t>
  </si>
  <si>
    <t>[95% conf. interval]</t>
  </si>
  <si>
    <t>BMI25+_period1_HB1_fifth1_Standardised</t>
  </si>
  <si>
    <t>BMI25+_period1_HB1_fifth2_Standardised</t>
  </si>
  <si>
    <t>BMI25+_period1_HB1_fifth3_Standardised</t>
  </si>
  <si>
    <t>BMI25+_period1_HB1_fifth4_Standardised</t>
  </si>
  <si>
    <t>BMI25+_period1_HB1_fifth5_Standardised</t>
  </si>
  <si>
    <t>BMI25+_period1_HB2_fifth1_Standardised</t>
  </si>
  <si>
    <t>BMI25+_period1_HB2_fifth2_Standardised</t>
  </si>
  <si>
    <t>BMI25+_period1_HB2_fifth3_Standardised</t>
  </si>
  <si>
    <t>BMI25+_period1_HB2_fifth4_Standardised</t>
  </si>
  <si>
    <t>BMI25+_period1_HB2_fifth5_Standardised</t>
  </si>
  <si>
    <t>BMI25+_period1_HB3_fifth1_Standardised</t>
  </si>
  <si>
    <t>BMI25+_period1_HB3_fifth2_Standardised</t>
  </si>
  <si>
    <t>BMI25+_period1_HB3_fifth3_Standardised</t>
  </si>
  <si>
    <t>BMI25+_period1_HB3_fifth4_Standardised</t>
  </si>
  <si>
    <t>BMI25+_period1_HB3_fifth5_Standardised</t>
  </si>
  <si>
    <t>BMI25+_period1_HB4_fifth1_Standardised</t>
  </si>
  <si>
    <t>BMI25+_period1_HB4_fifth2_Standardised</t>
  </si>
  <si>
    <t>BMI25+_period1_HB4_fifth3_Standardised</t>
  </si>
  <si>
    <t>BMI25+_period1_HB4_fifth4_Standardised</t>
  </si>
  <si>
    <t>BMI25+_period1_HB4_fifth5_Standardised</t>
  </si>
  <si>
    <t>BMI25+_period1_HB5_fifth1_Standardised</t>
  </si>
  <si>
    <t>BMI25+_period1_HB5_fifth2_Standardised</t>
  </si>
  <si>
    <t>BMI25+_period1_HB5_fifth3_Standardised</t>
  </si>
  <si>
    <t>BMI25+_period1_HB5_fifth4_Standardised</t>
  </si>
  <si>
    <t>BMI25+_period1_HB5_fifth5_Standardised</t>
  </si>
  <si>
    <t>BMI25+_period1_HB6_fifth1_Standardised</t>
  </si>
  <si>
    <t>BMI25+_period1_HB6_fifth2_Standardised</t>
  </si>
  <si>
    <t>BMI25+_period1_HB6_fifth3_Standardised</t>
  </si>
  <si>
    <t>BMI25+_period1_HB6_fifth4_Standardised</t>
  </si>
  <si>
    <t>BMI25+_period1_HB6_fifth5_Standardised</t>
  </si>
  <si>
    <t>BMI25+_period1_HB7_fifth1_Standardised</t>
  </si>
  <si>
    <t>BMI25+_period1_HB7_fifth2_Standardised</t>
  </si>
  <si>
    <t>BMI25+_period1_HB7_fifth3_Standardised</t>
  </si>
  <si>
    <t>BMI25+_period1_HB7_fifth4_Standardised</t>
  </si>
  <si>
    <t>BMI25+_period1_Wales_fifth1_Standardised</t>
  </si>
  <si>
    <t>BMI25+_period1_Wales_fifth2_Standardised</t>
  </si>
  <si>
    <t>BMI25+_period1_Wales_fifth3_Standardised</t>
  </si>
  <si>
    <t>BMI25+_period1_Wales_fifth4_Standardised</t>
  </si>
  <si>
    <t>BMI25+_period1_Wales_fifth5_Standardised</t>
  </si>
  <si>
    <t>BMI25+_period1_HB7_fifth5_Standardised</t>
  </si>
  <si>
    <t>BMI25+_period2_HB1_fifth1_Standardised</t>
  </si>
  <si>
    <t>BMI25+_period2_HB1_fifth2_Standardised</t>
  </si>
  <si>
    <t>BMI25+_period2_HB1_fifth3_Standardised</t>
  </si>
  <si>
    <t>BMI25+_period2_HB1_fifth4_Standardised</t>
  </si>
  <si>
    <t>BMI25+_period2_HB1_fifth5_Standardised</t>
  </si>
  <si>
    <t>BMI25+_period2_HB2_fifth1_Standardised</t>
  </si>
  <si>
    <t>BMI25+_period2_HB2_fifth2_Standardised</t>
  </si>
  <si>
    <t>BMI25+_period2_HB2_fifth3_Standardised</t>
  </si>
  <si>
    <t>BMI25+_period2_HB2_fifth4_Standardised</t>
  </si>
  <si>
    <t>BMI25+_period2_HB2_fifth5_Standardised</t>
  </si>
  <si>
    <t>BMI25+_period2_HB3_fifth1_Standardised</t>
  </si>
  <si>
    <t>BMI25+_period2_HB3_fifth2_Standardised</t>
  </si>
  <si>
    <t>BMI25+_period2_HB3_fifth3_Standardised</t>
  </si>
  <si>
    <t>BMI25+_period2_HB3_fifth4_Standardised</t>
  </si>
  <si>
    <t>BMI25+_period2_HB3_fifth5_Standardised</t>
  </si>
  <si>
    <t>BMI25+_period2_HB4_fifth1_Standardised</t>
  </si>
  <si>
    <t>BMI25+_period2_HB4_fifth2_Standardised</t>
  </si>
  <si>
    <t>BMI25+_period2_HB4_fifth3_Standardised</t>
  </si>
  <si>
    <t>BMI25+_period2_HB4_fifth4_Standardised</t>
  </si>
  <si>
    <t>BMI25+_period2_HB4_fifth5_Standardised</t>
  </si>
  <si>
    <t>BMI25+_period2_HB5_fifth1_Standardised</t>
  </si>
  <si>
    <t>BMI25+_period2_HB5_fifth2_Standardised</t>
  </si>
  <si>
    <t>BMI25+_period2_HB5_fifth3_Standardised</t>
  </si>
  <si>
    <t>BMI25+_period2_HB5_fifth4_Standardised</t>
  </si>
  <si>
    <t>BMI25+_period2_HB5_fifth5_Standardised</t>
  </si>
  <si>
    <t>BMI25+_period2_HB6_fifth1_Standardised</t>
  </si>
  <si>
    <t>BMI25+_period2_HB6_fifth2_Standardised</t>
  </si>
  <si>
    <t>BMI25+_period2_HB6_fifth3_Standardised</t>
  </si>
  <si>
    <t>BMI25+_period2_HB6_fifth4_Standardised</t>
  </si>
  <si>
    <t>BMI25+_period2_HB6_fifth5_Standardised</t>
  </si>
  <si>
    <t>BMI25+_period2_HB7_fifth1_Standardised</t>
  </si>
  <si>
    <t>BMI25+_period2_HB7_fifth2_Standardised</t>
  </si>
  <si>
    <t>BMI25+_period2_HB7_fifth3_Standardised</t>
  </si>
  <si>
    <t>BMI25+_period2_HB7_fifth4_Standardised</t>
  </si>
  <si>
    <t>BMI25+_period2_HB7_fifth5_Standardised</t>
  </si>
  <si>
    <t>BMI25+_period2_Wales_fifth1_Standardised</t>
  </si>
  <si>
    <t>BMI25+_period2_Wales_fifth2_Standardised</t>
  </si>
  <si>
    <t>BMI25+_period2_Wales_fifth3_Standardised</t>
  </si>
  <si>
    <t>BMI25+_period2_Wales_fifth4_Standardised</t>
  </si>
  <si>
    <t>BMI25+_period2_Wales_fifth5_Standardised</t>
  </si>
  <si>
    <t>BMI30+_period1_HB1_fifth1_Standardised</t>
  </si>
  <si>
    <t>BMI30+_period1_HB1_fifth2_Standardised</t>
  </si>
  <si>
    <t>BMI30+_period1_HB1_fifth3_Standardised</t>
  </si>
  <si>
    <t>BMI30+_period1_HB1_fifth4_Standardised</t>
  </si>
  <si>
    <t>BMI30+_period1_HB1_fifth5_Standardised</t>
  </si>
  <si>
    <t>BMI30+_period1_HB2_fifth1_Standardised</t>
  </si>
  <si>
    <t>BMI30+_period1_HB2_fifth2_Standardised</t>
  </si>
  <si>
    <t>BMI30+_period1_HB2_fifth3_Standardised</t>
  </si>
  <si>
    <t>BMI30+_period1_HB2_fifth4_Standardised</t>
  </si>
  <si>
    <t>BMI30+_period1_HB2_fifth5_Standardised</t>
  </si>
  <si>
    <t>BMI30+_period1_HB3_fifth1_Standardised</t>
  </si>
  <si>
    <t>BMI30+_period1_HB3_fifth2_Standardised</t>
  </si>
  <si>
    <t>BMI30+_period1_HB3_fifth3_Standardised</t>
  </si>
  <si>
    <t>BMI30+_period1_HB3_fifth4_Standardised</t>
  </si>
  <si>
    <t>BMI30+_period1_HB3_fifth5_Standardised</t>
  </si>
  <si>
    <t>BMI30+_period1_HB4_fifth1_Standardised</t>
  </si>
  <si>
    <t>BMI30+_period1_HB4_fifth2_Standardised</t>
  </si>
  <si>
    <t>BMI30+_period1_HB4_fifth3_Standardised</t>
  </si>
  <si>
    <t>BMI30+_period1_HB4_fifth4_Standardised</t>
  </si>
  <si>
    <t>BMI30+_period1_HB4_fifth5_Standardised</t>
  </si>
  <si>
    <t>BMI30+_period1_HB5_fifth1_Standardised</t>
  </si>
  <si>
    <t>BMI30+_period1_HB5_fifth2_Standardised</t>
  </si>
  <si>
    <t>BMI30+_period1_HB5_fifth3_Standardised</t>
  </si>
  <si>
    <t>BMI30+_period1_HB5_fifth4_Standardised</t>
  </si>
  <si>
    <t>BMI30+_period1_HB5_fifth5_Standardised</t>
  </si>
  <si>
    <t>BMI30+_period1_HB6_fifth1_Standardised</t>
  </si>
  <si>
    <t>BMI30+_period1_HB6_fifth2_Standardised</t>
  </si>
  <si>
    <t>BMI30+_period1_HB6_fifth3_Standardised</t>
  </si>
  <si>
    <t>BMI30+_period1_HB6_fifth4_Standardised</t>
  </si>
  <si>
    <t>BMI30+_period1_HB6_fifth5_Standardised</t>
  </si>
  <si>
    <t>BMI30+_period1_HB7_fifth1_Standardised</t>
  </si>
  <si>
    <t>BMI30+_period1_HB7_fifth2_Standardised</t>
  </si>
  <si>
    <t>BMI30+_period1_HB7_fifth3_Standardised</t>
  </si>
  <si>
    <t>BMI30+_period1_HB7_fifth4_Standardised</t>
  </si>
  <si>
    <t>BMI30+_period1_HB7_fifth5_Standardised</t>
  </si>
  <si>
    <t>BMI30+_period1_Wales_fifth1_Standardised</t>
  </si>
  <si>
    <t>BMI30+_period1_Wales_fifth2_Standardised</t>
  </si>
  <si>
    <t>BMI30+_period1_Wales_fifth3_Standardised</t>
  </si>
  <si>
    <t>BMI30+_period1_Wales_fifth4_Standardised</t>
  </si>
  <si>
    <t>BMI30+_period1_Wales_fifth5_Standardised</t>
  </si>
  <si>
    <t>BMI30+_period2_HB1_fifth1_Standardised</t>
  </si>
  <si>
    <t>BMI30+_period2_HB1_fifth2_Standardised</t>
  </si>
  <si>
    <t>BMI30+_period2_HB1_fifth3_Standardised</t>
  </si>
  <si>
    <t>BMI30+_period2_HB1_fifth4_Standardised</t>
  </si>
  <si>
    <t>BMI30+_period2_HB1_fifth5_Standardised</t>
  </si>
  <si>
    <t>BMI30+_period2_HB2_fifth1_Standardised</t>
  </si>
  <si>
    <t>BMI30+_period2_HB2_fifth2_Standardised</t>
  </si>
  <si>
    <t>BMI30+_period2_HB2_fifth3_Standardised</t>
  </si>
  <si>
    <t>BMI30+_period2_HB2_fifth4_Standardised</t>
  </si>
  <si>
    <t>BMI30+_period2_HB2_fifth5_Standardised</t>
  </si>
  <si>
    <t>BMI30+_period2_HB3_fifth1_Standardised</t>
  </si>
  <si>
    <t>BMI30+_period2_HB3_fifth2_Standardised</t>
  </si>
  <si>
    <t>BMI30+_period2_HB3_fifth3_Standardised</t>
  </si>
  <si>
    <t>BMI30+_period2_HB3_fifth4_Standardised</t>
  </si>
  <si>
    <t>BMI30+_period2_HB3_fifth5_Standardised</t>
  </si>
  <si>
    <t>BMI30+_period2_HB4_fifth1_Standardised</t>
  </si>
  <si>
    <t>BMI30+_period2_HB4_fifth2_Standardised</t>
  </si>
  <si>
    <t>BMI30+_period2_HB4_fifth3_Standardised</t>
  </si>
  <si>
    <t>BMI30+_period2_HB4_fifth4_Standardised</t>
  </si>
  <si>
    <t>BMI30+_period2_HB4_fifth5_Standardised</t>
  </si>
  <si>
    <t>BMI30+_period2_HB5_fifth1_Standardised</t>
  </si>
  <si>
    <t>BMI30+_period2_HB5_fifth2_Standardised</t>
  </si>
  <si>
    <t>BMI30+_period2_HB5_fifth3_Standardised</t>
  </si>
  <si>
    <t>BMI30+_period2_HB5_fifth4_Standardised</t>
  </si>
  <si>
    <t>BMI30+_period2_HB5_fifth5_Standardised</t>
  </si>
  <si>
    <t>BMI30+_period2_HB6_fifth1_Standardised</t>
  </si>
  <si>
    <t>BMI30+_period2_HB6_fifth2_Standardised</t>
  </si>
  <si>
    <t>BMI30+_period2_HB6_fifth3_Standardised</t>
  </si>
  <si>
    <t>BMI30+_period2_HB6_fifth4_Standardised</t>
  </si>
  <si>
    <t>BMI30+_period2_HB6_fifth5_Standardised</t>
  </si>
  <si>
    <t>BMI30+_period2_HB7_fifth1_Standardised</t>
  </si>
  <si>
    <t>BMI30+_period2_HB7_fifth2_Standardised</t>
  </si>
  <si>
    <t>BMI30+_period2_HB7_fifth3_Standardised</t>
  </si>
  <si>
    <t>BMI30+_period2_HB7_fifth4_Standardised</t>
  </si>
  <si>
    <t>BMI30+_period2_HB7_fifth5_Standardised</t>
  </si>
  <si>
    <t>BMI30+_period2_Wales_fifth1_Standardised</t>
  </si>
  <si>
    <t>BMI30+_period2_Wales_fifth2_Standardised</t>
  </si>
  <si>
    <t>BMI30+_period2_Wales_fifth3_Standardised</t>
  </si>
  <si>
    <t>BMI30+_period2_Wales_fifth4_Standardised</t>
  </si>
  <si>
    <t>BMI30+_period2_Wales_fifth5_Standardised</t>
  </si>
  <si>
    <t>BMI25+_period1_HB1_fifth1_Observed</t>
  </si>
  <si>
    <t>BMI25+_period1_HB1_fifth2_Observed</t>
  </si>
  <si>
    <t>BMI25+_period1_HB1_fifth3_Observed</t>
  </si>
  <si>
    <t>BMI25+_period1_HB1_fifth4_Observed</t>
  </si>
  <si>
    <t>BMI25+_period1_HB1_fifth5_Observed</t>
  </si>
  <si>
    <t>BMI25+_period1_HB2_fifth1_Observed</t>
  </si>
  <si>
    <t>BMI25+_period1_HB2_fifth2_Observed</t>
  </si>
  <si>
    <t>BMI25+_period1_HB2_fifth3_Observed</t>
  </si>
  <si>
    <t>BMI25+_period1_HB2_fifth4_Observed</t>
  </si>
  <si>
    <t>BMI25+_period1_HB2_fifth5_Observed</t>
  </si>
  <si>
    <t>BMI25+_period1_HB3_fifth1_Observed</t>
  </si>
  <si>
    <t>BMI25+_period1_HB3_fifth2_Observed</t>
  </si>
  <si>
    <t>BMI25+_period1_HB3_fifth3_Observed</t>
  </si>
  <si>
    <t>BMI25+_period1_HB3_fifth4_Observed</t>
  </si>
  <si>
    <t>BMI25+_period1_HB3_fifth5_Observed</t>
  </si>
  <si>
    <t>BMI25+_period1_HB4_fifth1_Observed</t>
  </si>
  <si>
    <t>BMI25+_period1_HB4_fifth2_Observed</t>
  </si>
  <si>
    <t>BMI25+_period1_HB4_fifth3_Observed</t>
  </si>
  <si>
    <t>BMI25+_period1_HB4_fifth4_Observed</t>
  </si>
  <si>
    <t>BMI25+_period1_HB4_fifth5_Observed</t>
  </si>
  <si>
    <t>BMI25+_period1_HB5_fifth1_Observed</t>
  </si>
  <si>
    <t>BMI25+_period1_HB5_fifth2_Observed</t>
  </si>
  <si>
    <t>BMI25+_period1_HB5_fifth3_Observed</t>
  </si>
  <si>
    <t>BMI25+_period1_HB5_fifth4_Observed</t>
  </si>
  <si>
    <t>BMI25+_period1_HB5_fifth5_Observed</t>
  </si>
  <si>
    <t>BMI25+_period1_HB6_fifth1_Observed</t>
  </si>
  <si>
    <t>BMI25+_period1_HB6_fifth2_Observed</t>
  </si>
  <si>
    <t>BMI25+_period1_HB6_fifth3_Observed</t>
  </si>
  <si>
    <t>BMI25+_period1_HB6_fifth4_Observed</t>
  </si>
  <si>
    <t>BMI25+_period1_HB6_fifth5_Observed</t>
  </si>
  <si>
    <t>BMI25+_period1_HB7_fifth1_Observed</t>
  </si>
  <si>
    <t>BMI25+_period1_HB7_fifth2_Observed</t>
  </si>
  <si>
    <t>BMI25+_period1_HB7_fifth3_Observed</t>
  </si>
  <si>
    <t>BMI25+_period1_HB7_fifth4_Observed</t>
  </si>
  <si>
    <t>BMI25+_period1_HB7_fifth5_Observed</t>
  </si>
  <si>
    <t>BMI25+_period1_Wales_fifth1_Observed</t>
  </si>
  <si>
    <t>BMI25+_period1_Wales_fifth2_Observed</t>
  </si>
  <si>
    <t>BMI25+_period1_Wales_fifth3_Observed</t>
  </si>
  <si>
    <t>BMI25+_period1_Wales_fifth4_Observed</t>
  </si>
  <si>
    <t>BMI25+_period1_Wales_fifth5_Observed</t>
  </si>
  <si>
    <t>BMI25+_period2_HB1_fifth1_Observed</t>
  </si>
  <si>
    <t>BMI25+_period2_HB1_fifth2_Observed</t>
  </si>
  <si>
    <t>BMI25+_period2_HB1_fifth3_Observed</t>
  </si>
  <si>
    <t>BMI25+_period2_HB1_fifth4_Observed</t>
  </si>
  <si>
    <t>BMI25+_period2_HB1_fifth5_Observed</t>
  </si>
  <si>
    <t>BMI25+_period2_HB2_fifth1_Observed</t>
  </si>
  <si>
    <t>BMI25+_period2_HB2_fifth2_Observed</t>
  </si>
  <si>
    <t>BMI25+_period2_HB2_fifth3_Observed</t>
  </si>
  <si>
    <t>BMI25+_period2_HB2_fifth4_Observed</t>
  </si>
  <si>
    <t>BMI25+_period2_HB2_fifth5_Observed</t>
  </si>
  <si>
    <t>BMI25+_period2_HB3_fifth1_Observed</t>
  </si>
  <si>
    <t>BMI25+_period2_HB3_fifth2_Observed</t>
  </si>
  <si>
    <t>BMI25+_period2_HB3_fifth3_Observed</t>
  </si>
  <si>
    <t>BMI25+_period2_HB3_fifth4_Observed</t>
  </si>
  <si>
    <t>BMI25+_period2_HB3_fifth5_Observed</t>
  </si>
  <si>
    <t>BMI25+_period2_HB4_fifth1_Observed</t>
  </si>
  <si>
    <t>BMI25+_period2_HB4_fifth2_Observed</t>
  </si>
  <si>
    <t>BMI25+_period2_HB4_fifth3_Observed</t>
  </si>
  <si>
    <t>BMI25+_period2_HB4_fifth4_Observed</t>
  </si>
  <si>
    <t>BMI25+_period2_HB4_fifth5_Observed</t>
  </si>
  <si>
    <t>BMI25+_period2_HB5_fifth1_Observed</t>
  </si>
  <si>
    <t>BMI25+_period2_HB5_fifth2_Observed</t>
  </si>
  <si>
    <t>BMI25+_period2_HB5_fifth3_Observed</t>
  </si>
  <si>
    <t>BMI25+_period2_HB5_fifth4_Observed</t>
  </si>
  <si>
    <t>BMI25+_period2_HB5_fifth5_Observed</t>
  </si>
  <si>
    <t>BMI25+_period2_HB6_fifth1_Observed</t>
  </si>
  <si>
    <t>BMI25+_period2_HB6_fifth2_Observed</t>
  </si>
  <si>
    <t>BMI25+_period2_HB6_fifth3_Observed</t>
  </si>
  <si>
    <t>BMI25+_period2_HB6_fifth4_Observed</t>
  </si>
  <si>
    <t>BMI25+_period2_HB6_fifth5_Observed</t>
  </si>
  <si>
    <t>BMI25+_period2_HB7_fifth1_Observed</t>
  </si>
  <si>
    <t>BMI25+_period2_HB7_fifth2_Observed</t>
  </si>
  <si>
    <t>BMI25+_period2_HB7_fifth3_Observed</t>
  </si>
  <si>
    <t>BMI25+_period2_HB7_fifth4_Observed</t>
  </si>
  <si>
    <t>BMI25+_period2_HB7_fifth5_Observed</t>
  </si>
  <si>
    <t>BMI25+_period2_Wales_fifth1_Observed</t>
  </si>
  <si>
    <t>BMI25+_period2_Wales_fifth2_Observed</t>
  </si>
  <si>
    <t>BMI25+_period2_Wales_fifth3_Observed</t>
  </si>
  <si>
    <t>BMI25+_period2_Wales_fifth4_Observed</t>
  </si>
  <si>
    <t>BMI25+_period2_Wales_fifth5_Observed</t>
  </si>
  <si>
    <t>BMI30+_period1_HB1_fifth1_Observed</t>
  </si>
  <si>
    <t>BMI30+_period1_HB1_fifth2_Observed</t>
  </si>
  <si>
    <t>BMI30+_period1_HB1_fifth3_Observed</t>
  </si>
  <si>
    <t>BMI30+_period1_HB1_fifth4_Observed</t>
  </si>
  <si>
    <t>BMI30+_period1_HB1_fifth5_Observed</t>
  </si>
  <si>
    <t>BMI30+_period1_HB2_fifth1_Observed</t>
  </si>
  <si>
    <t>BMI30+_period1_HB2_fifth2_Observed</t>
  </si>
  <si>
    <t>BMI30+_period1_HB2_fifth3_Observed</t>
  </si>
  <si>
    <t>BMI30+_period1_HB2_fifth4_Observed</t>
  </si>
  <si>
    <t>BMI30+_period1_HB2_fifth5_Observed</t>
  </si>
  <si>
    <t>BMI30+_period1_HB3_fifth1_Observed</t>
  </si>
  <si>
    <t>BMI30+_period1_HB3_fifth2_Observed</t>
  </si>
  <si>
    <t>BMI30+_period1_HB3_fifth3_Observed</t>
  </si>
  <si>
    <t>BMI30+_period1_HB3_fifth4_Observed</t>
  </si>
  <si>
    <t>BMI30+_period1_HB3_fifth5_Observed</t>
  </si>
  <si>
    <t>BMI30+_period1_HB4_fifth1_Observed</t>
  </si>
  <si>
    <t>BMI30+_period1_HB4_fifth2_Observed</t>
  </si>
  <si>
    <t>BMI30+_period1_HB4_fifth3_Observed</t>
  </si>
  <si>
    <t>BMI30+_period1_HB4_fifth4_Observed</t>
  </si>
  <si>
    <t>BMI30+_period1_HB4_fifth5_Observed</t>
  </si>
  <si>
    <t>BMI30+_period1_HB5_fifth1_Observed</t>
  </si>
  <si>
    <t>BMI30+_period1_HB5_fifth2_Observed</t>
  </si>
  <si>
    <t>BMI30+_period1_HB5_fifth3_Observed</t>
  </si>
  <si>
    <t>BMI30+_period1_HB5_fifth4_Observed</t>
  </si>
  <si>
    <t>BMI30+_period1_HB5_fifth5_Observed</t>
  </si>
  <si>
    <t>BMI30+_period1_HB6_fifth1_Observed</t>
  </si>
  <si>
    <t>BMI30+_period1_HB6_fifth2_Observed</t>
  </si>
  <si>
    <t>BMI30+_period1_HB6_fifth3_Observed</t>
  </si>
  <si>
    <t>BMI30+_period1_HB6_fifth4_Observed</t>
  </si>
  <si>
    <t>BMI30+_period1_HB6_fifth5_Observed</t>
  </si>
  <si>
    <t>BMI30+_period1_HB7_fifth1_Observed</t>
  </si>
  <si>
    <t>BMI30+_period1_HB7_fifth2_Observed</t>
  </si>
  <si>
    <t>BMI30+_period1_HB7_fifth3_Observed</t>
  </si>
  <si>
    <t>BMI30+_period1_HB7_fifth4_Observed</t>
  </si>
  <si>
    <t>BMI30+_period1_HB7_fifth5_Observed</t>
  </si>
  <si>
    <t>BMI30+_period1_Wales_fifth1_Observed</t>
  </si>
  <si>
    <t>BMI30+_period1_Wales_fifth2_Observed</t>
  </si>
  <si>
    <t>BMI30+_period1_Wales_fifth3_Observed</t>
  </si>
  <si>
    <t>BMI30+_period1_Wales_fifth4_Observed</t>
  </si>
  <si>
    <t>BMI30+_period1_Wales_fifth5_Observed</t>
  </si>
  <si>
    <t>BMI30+_period2_HB1_fifth1_Observed</t>
  </si>
  <si>
    <t>BMI30+_period2_HB1_fifth2_Observed</t>
  </si>
  <si>
    <t>BMI30+_period2_HB1_fifth3_Observed</t>
  </si>
  <si>
    <t>BMI30+_period2_HB1_fifth4_Observed</t>
  </si>
  <si>
    <t>BMI30+_period2_HB1_fifth5_Observed</t>
  </si>
  <si>
    <t>BMI30+_period2_HB2_fifth1_Observed</t>
  </si>
  <si>
    <t>BMI30+_period2_HB2_fifth2_Observed</t>
  </si>
  <si>
    <t>BMI30+_period2_HB2_fifth3_Observed</t>
  </si>
  <si>
    <t>BMI30+_period2_HB2_fifth4_Observed</t>
  </si>
  <si>
    <t>BMI30+_period2_HB2_fifth5_Observed</t>
  </si>
  <si>
    <t>BMI30+_period2_HB3_fifth1_Observed</t>
  </si>
  <si>
    <t>BMI30+_period2_HB3_fifth2_Observed</t>
  </si>
  <si>
    <t>BMI30+_period2_HB3_fifth3_Observed</t>
  </si>
  <si>
    <t>BMI30+_period2_HB3_fifth4_Observed</t>
  </si>
  <si>
    <t>BMI30+_period2_HB3_fifth5_Observed</t>
  </si>
  <si>
    <t>BMI30+_period2_HB4_fifth1_Observed</t>
  </si>
  <si>
    <t>BMI30+_period2_HB4_fifth2_Observed</t>
  </si>
  <si>
    <t>BMI30+_period2_HB4_fifth3_Observed</t>
  </si>
  <si>
    <t>BMI30+_period2_HB4_fifth4_Observed</t>
  </si>
  <si>
    <t>BMI30+_period2_HB4_fifth5_Observed</t>
  </si>
  <si>
    <t>BMI30+_period2_HB5_fifth1_Observed</t>
  </si>
  <si>
    <t>BMI30+_period2_HB5_fifth2_Observed</t>
  </si>
  <si>
    <t>BMI30+_period2_HB5_fifth3_Observed</t>
  </si>
  <si>
    <t>BMI30+_period2_HB5_fifth4_Observed</t>
  </si>
  <si>
    <t>BMI30+_period2_HB5_fifth5_Observed</t>
  </si>
  <si>
    <t>BMI30+_period2_HB6_fifth1_Observed</t>
  </si>
  <si>
    <t>BMI30+_period2_HB6_fifth2_Observed</t>
  </si>
  <si>
    <t>BMI30+_period2_HB6_fifth3_Observed</t>
  </si>
  <si>
    <t>BMI30+_period2_HB6_fifth4_Observed</t>
  </si>
  <si>
    <t>BMI30+_period2_HB6_fifth5_Observed</t>
  </si>
  <si>
    <t>BMI30+_period2_HB7_fifth1_Observed</t>
  </si>
  <si>
    <t>BMI30+_period2_HB7_fifth2_Observed</t>
  </si>
  <si>
    <t>BMI30+_period2_HB7_fifth3_Observed</t>
  </si>
  <si>
    <t>BMI30+_period2_HB7_fifth4_Observed</t>
  </si>
  <si>
    <t>BMI30+_period2_HB7_fifth5_Observed</t>
  </si>
  <si>
    <t>BMI30+_period2_Wales_fifth1_Observed</t>
  </si>
  <si>
    <t>BMI30+_period2_Wales_fifth2_Observed</t>
  </si>
  <si>
    <t>BMI30+_period2_Wales_fifth3_Observed</t>
  </si>
  <si>
    <t>BMI30+_period2_Wales_fifth4_Observed</t>
  </si>
  <si>
    <t>BMI30+_period2_Wales_fifth5_Observed</t>
  </si>
  <si>
    <t>**Unweighted bases vary; those shown are for the whole sample.</t>
  </si>
  <si>
    <t>http://www.ons.gov.uk/ons/guide-method/user-guidance/health-and-life-events/revised-european-standard-population-2013--2013-esp-/index.html</t>
  </si>
  <si>
    <t>Technical guide</t>
  </si>
  <si>
    <t>Definition</t>
  </si>
  <si>
    <t>The percentage of adults responding to the Welsh Health Survey (WHS) who report height and weight equivalent to a Body Mass Index (BMI) of 25+ ("overweight or obese") or 30+ ("obese")</t>
  </si>
  <si>
    <t>Demography</t>
  </si>
  <si>
    <t>Period</t>
  </si>
  <si>
    <t>Data source</t>
  </si>
  <si>
    <t>Geography</t>
  </si>
  <si>
    <r>
      <t>• The number of respondents was weighted to adjust for non-response to the survey. Further information about weighting is available in the Welsh Health Survey technical report</t>
    </r>
    <r>
      <rPr>
        <vertAlign val="superscript"/>
        <sz val="9"/>
        <color theme="1"/>
        <rFont val="Verdana"/>
        <family val="2"/>
      </rPr>
      <t>1</t>
    </r>
    <r>
      <rPr>
        <sz val="9"/>
        <color theme="1"/>
        <rFont val="Verdana"/>
        <family val="2"/>
      </rPr>
      <t xml:space="preserve">.
• The results were standardised to adjust for the effect of age in comparisons between areas.  Age-standardisation was carried out using weights adapted from the 2013 European standard population. Further information about the actual 2013 European standard population is available from the Office for National Statistics via the following link:
</t>
    </r>
  </si>
  <si>
    <t>References</t>
  </si>
  <si>
    <r>
      <t xml:space="preserve">1. Sadler et al. </t>
    </r>
    <r>
      <rPr>
        <b/>
        <sz val="9"/>
        <color theme="1"/>
        <rFont val="Verdana"/>
        <family val="2"/>
      </rPr>
      <t>Welsh Health Survey 2012 Technical Report</t>
    </r>
    <r>
      <rPr>
        <sz val="9"/>
        <color theme="1"/>
        <rFont val="Verdana"/>
        <family val="2"/>
      </rPr>
      <t xml:space="preserve">. National Centre for Social Research; 2013. Available at </t>
    </r>
  </si>
  <si>
    <t>http://wales.gov.uk/statistics-and-research/welsh-health-survey/?lang=en#/statistics-and-research/welsh-health-survey/?tab=previous&amp;lang=en</t>
  </si>
  <si>
    <t>(Accessed 17/06/2014)</t>
  </si>
  <si>
    <r>
      <t xml:space="preserve">2. Gorber SC et al. A comparison of direct vs. self-report measures for assessing height, weight and body mass index: a systematic review. </t>
    </r>
    <r>
      <rPr>
        <b/>
        <sz val="9"/>
        <color theme="1"/>
        <rFont val="Verdana"/>
        <family val="2"/>
      </rPr>
      <t>Obesity reviews</t>
    </r>
    <r>
      <rPr>
        <sz val="9"/>
        <color theme="1"/>
        <rFont val="Verdana"/>
        <family val="2"/>
      </rPr>
      <t xml:space="preserve"> 2007; 8:307-326. Available at: </t>
    </r>
  </si>
  <si>
    <t>http://www3.interscience.wiley.com/journal/117981349/abstract?CRETRY=1&amp;SRETRY=0</t>
  </si>
  <si>
    <t>Contact</t>
  </si>
  <si>
    <t>publichealthwalesobservatory@wales.nhs.uk</t>
  </si>
  <si>
    <t>Welsh Health Survey obesity resource: prevalence by deprivation</t>
  </si>
  <si>
    <t>Produced by Public Health Wales Observatory, using Welsh Health Survey and Welsh Index of Multiple Deprivation 2011 (WG)</t>
  </si>
  <si>
    <t>2004/05-2008 and 2009-2012 (four years' data were aggregated for each period in order to provide more robust estimates for the deprivation groups)</t>
  </si>
  <si>
    <t>Welsh Health Survey (WHS) and Welsh Index of Multiple Deprivation 2011 (WG)</t>
  </si>
  <si>
    <t>All persons aged 16 and over</t>
  </si>
  <si>
    <t>Wales; health boards</t>
  </si>
  <si>
    <t>Choose parameters</t>
  </si>
  <si>
    <r>
      <t>• BMI was calculated for all respondents with valid height and weight measurements, excluding pregnant women.
• BMI is calculated as weight in kilograms (kg) divided by squared height (m2). It does not distinguish between mass due to body fat and mass due to muscular physique, nor does it take account of the distribution of fat.
• Height and weight of respondents are self-reported, and there is evidence to show that some people tend to under report weight and/or over report height resulting in an under-estimation of the prevalence of overweight and obesity</t>
    </r>
    <r>
      <rPr>
        <vertAlign val="superscript"/>
        <sz val="9"/>
        <color theme="1"/>
        <rFont val="Verdana"/>
        <family val="2"/>
      </rPr>
      <t>2</t>
    </r>
    <r>
      <rPr>
        <sz val="9"/>
        <color theme="1"/>
        <rFont val="Verdana"/>
        <family val="2"/>
      </rPr>
      <t xml:space="preserve">.
• It is not known whether higher BMIs are proportionally over-represented in the group of respondents with invalid measurements (see 'Percentage missing or invalid' column in table)
• The unweighted base (shown in the table) is the total number of people who responded to the survey, before applying weighting for non-response.  Bases vary; those shown are for the whole sample rather than specifically for height/weight measurement.
• Confidence intervals were calculated using STATA, taking the survey design into account, to reflect the uncertainty around the observed percentages.
• For Wales, all LSOAs were ranked by WIMD 2011 deprivation score and grouped into fifths. For health boards, deprivation fifths apply </t>
    </r>
    <r>
      <rPr>
        <u/>
        <sz val="9"/>
        <color theme="1"/>
        <rFont val="Verdana"/>
        <family val="2"/>
      </rPr>
      <t>within</t>
    </r>
    <r>
      <rPr>
        <sz val="9"/>
        <color theme="1"/>
        <rFont val="Verdana"/>
        <family val="2"/>
      </rPr>
      <t xml:space="preserve"> each health board area. All LSOAs within each board area were ranked by WIMD 2011 deprivation score and grouped into fifths. This means that the distribution of deprivation scores across the fifths is specific to that health board and will differ from Wales and from other health boards.</t>
    </r>
  </si>
  <si>
    <t>This file has been downloaded from the Welsh Health Survey obesity resource, available</t>
  </si>
  <si>
    <t>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</si>
</sst>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0"/>
    <numFmt numFmtId="165" formatCode="0.000000"/>
    <numFmt numFmtId="166" formatCode="#,##0.0"/>
    <numFmt numFmtId="167" formatCode="_(* #,##0.00_);_(* \(#,##0.00\);_(* &quot;-&quot;??_);_(@_)"/>
  </numFmts>
  <fonts count="51" x14ac:knownFonts="1">
    <font>
      <sz val="11"/>
      <color theme="1"/>
      <name val="Calibri"/>
      <family val="2"/>
      <scheme val="minor"/>
    </font>
    <font>
      <sz val="10"/>
      <color theme="1"/>
      <name val="Verdana"/>
      <family val="2"/>
    </font>
    <font>
      <sz val="11"/>
      <color theme="1"/>
      <name val="Calibri"/>
      <family val="2"/>
      <scheme val="minor"/>
    </font>
    <font>
      <b/>
      <sz val="11"/>
      <color theme="1"/>
      <name val="Calibri"/>
      <family val="2"/>
      <scheme val="minor"/>
    </font>
    <font>
      <sz val="10"/>
      <name val="Arial"/>
      <family val="2"/>
    </font>
    <font>
      <sz val="10"/>
      <name val="Verdana"/>
      <family val="2"/>
    </font>
    <font>
      <u/>
      <sz val="10"/>
      <color indexed="12"/>
      <name val="Arial"/>
      <family val="2"/>
    </font>
    <font>
      <u/>
      <sz val="10"/>
      <color indexed="12"/>
      <name val="MS Sans Serif"/>
      <family val="2"/>
    </font>
    <font>
      <u/>
      <sz val="11"/>
      <color theme="10"/>
      <name val="Calibri"/>
      <family val="2"/>
    </font>
    <font>
      <sz val="12"/>
      <name val="Arial"/>
      <family val="2"/>
    </font>
    <font>
      <b/>
      <sz val="10"/>
      <name val="Verdana"/>
      <family val="2"/>
    </font>
    <font>
      <u/>
      <sz val="9.9"/>
      <color theme="10"/>
      <name val="Calibri"/>
      <family val="2"/>
    </font>
    <font>
      <b/>
      <sz val="11"/>
      <color indexed="8"/>
      <name val="Calibri"/>
      <family val="2"/>
      <scheme val="minor"/>
    </font>
    <font>
      <u/>
      <sz val="10"/>
      <color theme="10"/>
      <name val="Calibri"/>
      <family val="2"/>
    </font>
    <font>
      <sz val="10"/>
      <color theme="1"/>
      <name val="Calibri"/>
      <family val="2"/>
      <scheme val="minor"/>
    </font>
    <font>
      <b/>
      <sz val="10"/>
      <color theme="1"/>
      <name val="Calibri"/>
      <family val="2"/>
      <scheme val="minor"/>
    </font>
    <font>
      <sz val="8"/>
      <color theme="1"/>
      <name val="Calibri"/>
      <family val="2"/>
      <scheme val="minor"/>
    </font>
    <font>
      <i/>
      <sz val="10"/>
      <color theme="1"/>
      <name val="Calibri"/>
      <family val="2"/>
      <scheme val="minor"/>
    </font>
    <font>
      <b/>
      <u/>
      <sz val="10"/>
      <color theme="1"/>
      <name val="Calibri"/>
      <family val="2"/>
      <scheme val="minor"/>
    </font>
    <font>
      <b/>
      <sz val="12"/>
      <color theme="1"/>
      <name val="Calibri"/>
      <family val="2"/>
      <scheme val="minor"/>
    </font>
    <font>
      <sz val="9"/>
      <color theme="1"/>
      <name val="Verdana"/>
      <family val="2"/>
    </font>
    <font>
      <sz val="8"/>
      <color theme="1"/>
      <name val="Verdana"/>
      <family val="2"/>
    </font>
    <font>
      <i/>
      <sz val="9"/>
      <color theme="1"/>
      <name val="Verdana"/>
      <family val="2"/>
    </font>
    <font>
      <sz val="9"/>
      <color rgb="FF000080"/>
      <name val="Verdana"/>
      <family val="2"/>
    </font>
    <font>
      <b/>
      <sz val="9"/>
      <color rgb="FF000080"/>
      <name val="Verdana"/>
      <family val="2"/>
    </font>
    <font>
      <sz val="8"/>
      <color rgb="FF000080"/>
      <name val="Verdana"/>
      <family val="2"/>
    </font>
    <font>
      <b/>
      <sz val="10"/>
      <color theme="1"/>
      <name val="Verdana"/>
      <family val="2"/>
    </font>
    <font>
      <i/>
      <sz val="9"/>
      <color rgb="FF000080"/>
      <name val="Verdana"/>
      <family val="2"/>
    </font>
    <font>
      <b/>
      <sz val="11"/>
      <color rgb="FFFF0000"/>
      <name val="Calibri"/>
      <family val="2"/>
      <scheme val="minor"/>
    </font>
    <font>
      <i/>
      <sz val="9"/>
      <color theme="1"/>
      <name val="Calibri"/>
      <family val="2"/>
      <scheme val="minor"/>
    </font>
    <font>
      <sz val="11"/>
      <color theme="0" tint="-0.14999847407452621"/>
      <name val="Calibri"/>
      <family val="2"/>
      <scheme val="minor"/>
    </font>
    <font>
      <sz val="10"/>
      <color theme="0" tint="-0.14999847407452621"/>
      <name val="Calibri"/>
      <family val="2"/>
      <scheme val="minor"/>
    </font>
    <font>
      <sz val="10"/>
      <color theme="0" tint="-0.249977111117893"/>
      <name val="Calibri"/>
      <family val="2"/>
      <scheme val="minor"/>
    </font>
    <font>
      <sz val="11"/>
      <color theme="0" tint="-0.249977111117893"/>
      <name val="Calibri"/>
      <family val="2"/>
      <scheme val="minor"/>
    </font>
    <font>
      <sz val="11"/>
      <name val="Calibri"/>
      <family val="2"/>
      <scheme val="minor"/>
    </font>
    <font>
      <sz val="11"/>
      <color theme="1"/>
      <name val="Verdana"/>
      <family val="2"/>
    </font>
    <font>
      <sz val="11"/>
      <color indexed="8"/>
      <name val="Calibri"/>
      <family val="2"/>
      <scheme val="minor"/>
    </font>
    <font>
      <sz val="10"/>
      <color rgb="FF0000FF"/>
      <name val="Verdana"/>
      <family val="2"/>
    </font>
    <font>
      <u/>
      <sz val="9.9"/>
      <color theme="10"/>
      <name val="Verdana"/>
      <family val="2"/>
    </font>
    <font>
      <sz val="12"/>
      <color theme="1"/>
      <name val="Verdana"/>
      <family val="2"/>
    </font>
    <font>
      <b/>
      <sz val="16"/>
      <color theme="1"/>
      <name val="Verdana"/>
      <family val="2"/>
    </font>
    <font>
      <b/>
      <sz val="12"/>
      <color theme="1"/>
      <name val="Verdana"/>
      <family val="2"/>
    </font>
    <font>
      <vertAlign val="superscript"/>
      <sz val="9"/>
      <color theme="1"/>
      <name val="Verdana"/>
      <family val="2"/>
    </font>
    <font>
      <u/>
      <sz val="9"/>
      <color theme="10"/>
      <name val="Verdana"/>
      <family val="2"/>
    </font>
    <font>
      <b/>
      <sz val="9"/>
      <color theme="1"/>
      <name val="Verdana"/>
      <family val="2"/>
    </font>
    <font>
      <sz val="11"/>
      <color rgb="FF000000"/>
      <name val="Calibri"/>
      <family val="2"/>
    </font>
    <font>
      <sz val="10"/>
      <color indexed="8"/>
      <name val="Arial"/>
      <family val="2"/>
    </font>
    <font>
      <b/>
      <sz val="9"/>
      <color theme="4" tint="-0.249977111117893"/>
      <name val="Verdana"/>
      <family val="2"/>
    </font>
    <font>
      <u/>
      <sz val="9"/>
      <color theme="1"/>
      <name val="Verdana"/>
      <family val="2"/>
    </font>
    <font>
      <b/>
      <u/>
      <sz val="9"/>
      <color theme="10"/>
      <name val="Verdana"/>
      <family val="2"/>
    </font>
    <font>
      <b/>
      <sz val="9"/>
      <name val="Verdana"/>
      <family val="2"/>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59999389629810485"/>
        <bgColor indexed="64"/>
      </patternFill>
    </fill>
  </fills>
  <borders count="14">
    <border>
      <left/>
      <right/>
      <top/>
      <bottom/>
      <diagonal/>
    </border>
    <border>
      <left/>
      <right/>
      <top/>
      <bottom style="thin">
        <color rgb="FF000080"/>
      </bottom>
      <diagonal/>
    </border>
    <border>
      <left/>
      <right style="thin">
        <color indexed="64"/>
      </right>
      <top style="thin">
        <color indexed="64"/>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80"/>
      </top>
      <bottom/>
      <diagonal/>
    </border>
    <border>
      <left/>
      <right/>
      <top style="thin">
        <color rgb="FF000080"/>
      </top>
      <bottom style="thin">
        <color rgb="FF000080"/>
      </bottom>
      <diagonal/>
    </border>
  </borders>
  <cellStyleXfs count="400">
    <xf numFmtId="0" fontId="0" fillId="0" borderId="0"/>
    <xf numFmtId="0" fontId="4" fillId="0" borderId="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7"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9" fillId="0" borderId="0"/>
    <xf numFmtId="0" fontId="4" fillId="0" borderId="0"/>
    <xf numFmtId="0" fontId="2" fillId="0" borderId="0"/>
    <xf numFmtId="0" fontId="2"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1" fillId="0" borderId="0" applyNumberFormat="0" applyFill="0" applyBorder="0" applyAlignment="0" applyProtection="0">
      <alignment vertical="top"/>
      <protection locked="0"/>
    </xf>
    <xf numFmtId="9" fontId="2" fillId="0" borderId="0" applyFont="0" applyFill="0" applyBorder="0" applyAlignment="0" applyProtection="0"/>
    <xf numFmtId="0" fontId="1" fillId="0" borderId="0"/>
    <xf numFmtId="0" fontId="1" fillId="0" borderId="0"/>
    <xf numFmtId="0" fontId="2"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2" fillId="0" borderId="0"/>
    <xf numFmtId="0" fontId="20" fillId="0" borderId="0"/>
    <xf numFmtId="0" fontId="2" fillId="0" borderId="0"/>
    <xf numFmtId="0" fontId="43" fillId="0" borderId="0" applyNumberFormat="0" applyFill="0" applyBorder="0" applyAlignment="0" applyProtection="0">
      <alignment vertical="top"/>
      <protection locked="0"/>
    </xf>
    <xf numFmtId="167"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5" fillId="0" borderId="0"/>
    <xf numFmtId="0" fontId="2" fillId="0" borderId="0"/>
    <xf numFmtId="0" fontId="45" fillId="0" borderId="0"/>
    <xf numFmtId="0" fontId="45" fillId="0" borderId="0"/>
    <xf numFmtId="0" fontId="4" fillId="0" borderId="0"/>
    <xf numFmtId="0" fontId="4" fillId="0" borderId="0"/>
    <xf numFmtId="0" fontId="4" fillId="0" borderId="0"/>
    <xf numFmtId="0" fontId="2" fillId="0" borderId="0"/>
    <xf numFmtId="0" fontId="20" fillId="0" borderId="0"/>
    <xf numFmtId="0" fontId="4" fillId="0" borderId="0"/>
    <xf numFmtId="0" fontId="4"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4"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0" fillId="0" borderId="0"/>
    <xf numFmtId="0" fontId="45" fillId="0" borderId="0"/>
    <xf numFmtId="0" fontId="45"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0" fillId="0" borderId="0" applyFont="0" applyFill="0" applyBorder="0" applyAlignment="0" applyProtection="0"/>
    <xf numFmtId="0" fontId="4" fillId="0" borderId="0"/>
  </cellStyleXfs>
  <cellXfs count="175">
    <xf numFmtId="0" fontId="0" fillId="0" borderId="0" xfId="0"/>
    <xf numFmtId="0" fontId="0" fillId="0" borderId="0" xfId="0" applyBorder="1"/>
    <xf numFmtId="3" fontId="0" fillId="0" borderId="0" xfId="0" applyNumberFormat="1"/>
    <xf numFmtId="0" fontId="3" fillId="0" borderId="0" xfId="0" applyFont="1"/>
    <xf numFmtId="0" fontId="12" fillId="0" borderId="0" xfId="0" applyFont="1" applyFill="1"/>
    <xf numFmtId="0" fontId="3" fillId="0" borderId="0" xfId="0" applyFont="1" applyFill="1"/>
    <xf numFmtId="0" fontId="3" fillId="0" borderId="4" xfId="0" applyFont="1" applyBorder="1"/>
    <xf numFmtId="0" fontId="3" fillId="0" borderId="4" xfId="0" applyFont="1" applyFill="1" applyBorder="1"/>
    <xf numFmtId="0" fontId="0" fillId="0" borderId="0" xfId="0" applyFill="1"/>
    <xf numFmtId="3" fontId="0" fillId="0" borderId="0" xfId="0" applyNumberFormat="1" applyFill="1"/>
    <xf numFmtId="0" fontId="0" fillId="0" borderId="4" xfId="0" applyBorder="1"/>
    <xf numFmtId="0" fontId="0" fillId="0" borderId="4" xfId="0" applyFill="1" applyBorder="1"/>
    <xf numFmtId="3" fontId="0" fillId="0" borderId="4" xfId="0" applyNumberFormat="1" applyFill="1" applyBorder="1"/>
    <xf numFmtId="0" fontId="0" fillId="0" borderId="0" xfId="0" applyFill="1" applyBorder="1"/>
    <xf numFmtId="0" fontId="0" fillId="2" borderId="0" xfId="0" applyFill="1"/>
    <xf numFmtId="3" fontId="0" fillId="2" borderId="0" xfId="0" applyNumberFormat="1" applyFill="1"/>
    <xf numFmtId="0" fontId="0" fillId="2" borderId="4" xfId="0" applyFill="1" applyBorder="1"/>
    <xf numFmtId="0" fontId="0" fillId="0" borderId="5" xfId="0" applyFill="1" applyBorder="1"/>
    <xf numFmtId="0" fontId="0" fillId="2" borderId="5" xfId="0" applyFill="1" applyBorder="1"/>
    <xf numFmtId="0" fontId="13" fillId="0" borderId="0" xfId="17" applyFont="1" applyFill="1" applyAlignment="1" applyProtection="1"/>
    <xf numFmtId="0" fontId="14" fillId="0" borderId="0" xfId="0" applyFont="1"/>
    <xf numFmtId="0" fontId="15" fillId="3" borderId="0" xfId="0" applyFont="1" applyFill="1" applyBorder="1"/>
    <xf numFmtId="0" fontId="14" fillId="3" borderId="0" xfId="0" applyFont="1" applyFill="1" applyBorder="1"/>
    <xf numFmtId="0" fontId="15" fillId="0" borderId="0" xfId="0" applyFont="1" applyBorder="1"/>
    <xf numFmtId="0" fontId="14" fillId="0" borderId="0" xfId="0" applyFont="1" applyBorder="1"/>
    <xf numFmtId="0" fontId="14" fillId="0" borderId="8" xfId="0" applyFont="1" applyBorder="1"/>
    <xf numFmtId="0" fontId="14" fillId="0" borderId="3" xfId="0" applyFont="1" applyBorder="1"/>
    <xf numFmtId="0" fontId="16" fillId="0" borderId="0" xfId="0" applyFont="1" applyBorder="1"/>
    <xf numFmtId="0" fontId="16" fillId="0" borderId="3" xfId="0" applyFont="1" applyBorder="1"/>
    <xf numFmtId="0" fontId="16" fillId="0" borderId="10" xfId="0" applyFont="1" applyBorder="1"/>
    <xf numFmtId="0" fontId="16" fillId="0" borderId="11" xfId="0" applyFont="1" applyBorder="1"/>
    <xf numFmtId="0" fontId="14" fillId="0" borderId="0" xfId="0" applyFont="1" applyBorder="1" applyAlignment="1">
      <alignment horizontal="left"/>
    </xf>
    <xf numFmtId="164" fontId="14" fillId="0" borderId="0" xfId="0" applyNumberFormat="1" applyFont="1" applyBorder="1" applyAlignment="1">
      <alignment horizontal="left"/>
    </xf>
    <xf numFmtId="0" fontId="14" fillId="0" borderId="9" xfId="0" applyFont="1" applyBorder="1"/>
    <xf numFmtId="164" fontId="14" fillId="0" borderId="10" xfId="0" applyNumberFormat="1" applyFont="1" applyBorder="1" applyAlignment="1">
      <alignment horizontal="left"/>
    </xf>
    <xf numFmtId="0" fontId="17" fillId="0" borderId="8" xfId="0" applyFont="1" applyBorder="1"/>
    <xf numFmtId="0" fontId="17" fillId="0" borderId="0" xfId="0" applyFont="1" applyBorder="1"/>
    <xf numFmtId="0" fontId="15" fillId="0" borderId="0" xfId="0" applyFont="1" applyFill="1" applyBorder="1"/>
    <xf numFmtId="0" fontId="14" fillId="0" borderId="0" xfId="0" applyFont="1" applyFill="1" applyBorder="1"/>
    <xf numFmtId="0" fontId="14" fillId="0" borderId="0" xfId="0" applyFont="1" applyFill="1" applyBorder="1" applyAlignment="1">
      <alignment horizontal="left"/>
    </xf>
    <xf numFmtId="0" fontId="15" fillId="4" borderId="0" xfId="0" applyFont="1" applyFill="1" applyBorder="1"/>
    <xf numFmtId="0" fontId="15" fillId="4" borderId="0" xfId="0" applyNumberFormat="1" applyFont="1" applyFill="1" applyBorder="1"/>
    <xf numFmtId="0" fontId="14" fillId="4" borderId="0" xfId="0" applyNumberFormat="1" applyFont="1" applyFill="1" applyBorder="1"/>
    <xf numFmtId="0" fontId="15" fillId="0" borderId="8" xfId="0" applyFont="1" applyBorder="1"/>
    <xf numFmtId="0" fontId="15" fillId="3" borderId="8" xfId="0" applyFont="1" applyFill="1" applyBorder="1"/>
    <xf numFmtId="0" fontId="15" fillId="3" borderId="3" xfId="0" applyNumberFormat="1" applyFont="1" applyFill="1" applyBorder="1"/>
    <xf numFmtId="0" fontId="14" fillId="3" borderId="8" xfId="0" applyFont="1" applyFill="1" applyBorder="1"/>
    <xf numFmtId="0" fontId="14" fillId="3" borderId="3" xfId="0" applyNumberFormat="1" applyFont="1" applyFill="1" applyBorder="1"/>
    <xf numFmtId="0" fontId="14" fillId="0" borderId="8" xfId="0" applyFont="1" applyFill="1" applyBorder="1"/>
    <xf numFmtId="0" fontId="14" fillId="0" borderId="3" xfId="0" applyFont="1" applyFill="1" applyBorder="1"/>
    <xf numFmtId="0" fontId="15" fillId="3" borderId="3" xfId="0" applyFont="1" applyFill="1" applyBorder="1"/>
    <xf numFmtId="0" fontId="14" fillId="3" borderId="8" xfId="0" applyFont="1" applyFill="1" applyBorder="1" applyAlignment="1">
      <alignment horizontal="left"/>
    </xf>
    <xf numFmtId="0" fontId="14" fillId="3" borderId="3" xfId="0" applyFont="1" applyFill="1" applyBorder="1"/>
    <xf numFmtId="0" fontId="15" fillId="4" borderId="8" xfId="0" applyFont="1" applyFill="1" applyBorder="1"/>
    <xf numFmtId="0" fontId="14" fillId="4" borderId="8" xfId="0" applyFont="1" applyFill="1" applyBorder="1"/>
    <xf numFmtId="0" fontId="14" fillId="0" borderId="10" xfId="0" applyFont="1" applyFill="1" applyBorder="1"/>
    <xf numFmtId="0" fontId="14" fillId="0" borderId="10" xfId="0" applyFont="1" applyBorder="1"/>
    <xf numFmtId="0" fontId="19" fillId="5" borderId="6" xfId="0" applyFont="1" applyFill="1" applyBorder="1"/>
    <xf numFmtId="0" fontId="14" fillId="5" borderId="7" xfId="0" applyFont="1" applyFill="1" applyBorder="1"/>
    <xf numFmtId="0" fontId="14" fillId="5" borderId="2" xfId="0" applyFont="1" applyFill="1" applyBorder="1"/>
    <xf numFmtId="0" fontId="15" fillId="4" borderId="3" xfId="0" applyNumberFormat="1" applyFont="1" applyFill="1" applyBorder="1"/>
    <xf numFmtId="0" fontId="14" fillId="4" borderId="3" xfId="0" applyNumberFormat="1" applyFont="1" applyFill="1" applyBorder="1"/>
    <xf numFmtId="0" fontId="15" fillId="4" borderId="3" xfId="0" applyFont="1" applyFill="1" applyBorder="1"/>
    <xf numFmtId="0" fontId="15" fillId="0" borderId="8" xfId="0" applyFont="1" applyBorder="1" applyAlignment="1">
      <alignment horizontal="left"/>
    </xf>
    <xf numFmtId="0" fontId="16" fillId="5" borderId="7" xfId="0" applyFont="1" applyFill="1" applyBorder="1"/>
    <xf numFmtId="0" fontId="16" fillId="5" borderId="2" xfId="0" applyFont="1" applyFill="1" applyBorder="1"/>
    <xf numFmtId="164" fontId="14" fillId="0" borderId="3" xfId="0" applyNumberFormat="1" applyFont="1" applyBorder="1"/>
    <xf numFmtId="164" fontId="14" fillId="0" borderId="11" xfId="0" applyNumberFormat="1" applyFont="1" applyBorder="1"/>
    <xf numFmtId="0" fontId="0" fillId="5" borderId="2" xfId="0" applyFill="1" applyBorder="1"/>
    <xf numFmtId="0" fontId="0" fillId="0" borderId="9" xfId="0" applyBorder="1"/>
    <xf numFmtId="0" fontId="0" fillId="0" borderId="10" xfId="0" applyBorder="1"/>
    <xf numFmtId="0" fontId="0" fillId="0" borderId="1" xfId="0" applyBorder="1"/>
    <xf numFmtId="0" fontId="25" fillId="0" borderId="0" xfId="0" applyFont="1" applyAlignment="1"/>
    <xf numFmtId="0" fontId="0" fillId="0" borderId="0" xfId="0" applyAlignment="1"/>
    <xf numFmtId="0" fontId="23" fillId="0" borderId="0" xfId="0" applyFont="1" applyAlignment="1">
      <alignment horizontal="center" vertical="center" wrapText="1"/>
    </xf>
    <xf numFmtId="0" fontId="14" fillId="4" borderId="9" xfId="0" applyFont="1" applyFill="1" applyBorder="1" applyAlignment="1">
      <alignment horizontal="left"/>
    </xf>
    <xf numFmtId="0" fontId="14" fillId="4" borderId="10" xfId="0" applyFont="1" applyFill="1" applyBorder="1"/>
    <xf numFmtId="0" fontId="14" fillId="4" borderId="11" xfId="0" applyFont="1" applyFill="1" applyBorder="1"/>
    <xf numFmtId="0" fontId="19" fillId="5" borderId="7" xfId="0" applyFont="1" applyFill="1" applyBorder="1"/>
    <xf numFmtId="0" fontId="14" fillId="0" borderId="10" xfId="0" applyFont="1" applyBorder="1" applyAlignment="1">
      <alignment horizontal="left"/>
    </xf>
    <xf numFmtId="0" fontId="27" fillId="0" borderId="0" xfId="0" applyFont="1" applyAlignment="1">
      <alignment horizontal="center" vertical="center"/>
    </xf>
    <xf numFmtId="2" fontId="21" fillId="0" borderId="0" xfId="18" applyNumberFormat="1" applyFont="1" applyAlignment="1">
      <alignment horizontal="right"/>
    </xf>
    <xf numFmtId="1" fontId="22" fillId="0" borderId="0" xfId="18" applyNumberFormat="1" applyFont="1" applyAlignment="1">
      <alignment horizontal="right"/>
    </xf>
    <xf numFmtId="1" fontId="22" fillId="0" borderId="0" xfId="0" applyNumberFormat="1" applyFont="1"/>
    <xf numFmtId="0" fontId="20" fillId="0" borderId="1" xfId="0" applyFont="1" applyBorder="1"/>
    <xf numFmtId="0" fontId="28" fillId="0" borderId="0" xfId="0" applyFont="1"/>
    <xf numFmtId="0" fontId="24" fillId="0" borderId="0" xfId="0" applyFont="1" applyBorder="1" applyAlignment="1"/>
    <xf numFmtId="0" fontId="26" fillId="0" borderId="0" xfId="0" applyFont="1" applyBorder="1" applyAlignment="1">
      <alignment vertical="top" wrapText="1"/>
    </xf>
    <xf numFmtId="0" fontId="24" fillId="0" borderId="0" xfId="0" applyFont="1" applyBorder="1" applyAlignment="1">
      <alignment horizontal="center" wrapText="1"/>
    </xf>
    <xf numFmtId="0" fontId="20" fillId="0" borderId="0" xfId="0" applyFont="1" applyBorder="1"/>
    <xf numFmtId="3" fontId="29" fillId="0" borderId="0" xfId="0" applyNumberFormat="1" applyFont="1" applyAlignment="1">
      <alignment horizontal="right" indent="1"/>
    </xf>
    <xf numFmtId="164" fontId="20" fillId="0" borderId="0" xfId="18" applyNumberFormat="1" applyFont="1" applyAlignment="1">
      <alignment horizontal="right" indent="1"/>
    </xf>
    <xf numFmtId="0" fontId="0" fillId="0" borderId="0" xfId="0" applyFill="1" applyAlignment="1">
      <alignment vertical="top"/>
    </xf>
    <xf numFmtId="1" fontId="20" fillId="0" borderId="0" xfId="18" applyNumberFormat="1" applyFont="1" applyAlignment="1">
      <alignment horizontal="right" vertical="top"/>
    </xf>
    <xf numFmtId="2" fontId="21" fillId="0" borderId="0" xfId="18" applyNumberFormat="1" applyFont="1" applyAlignment="1">
      <alignment horizontal="right" vertical="top"/>
    </xf>
    <xf numFmtId="1" fontId="22" fillId="0" borderId="0" xfId="18" applyNumberFormat="1" applyFont="1" applyAlignment="1">
      <alignment horizontal="right" vertical="top"/>
    </xf>
    <xf numFmtId="0" fontId="0" fillId="0" borderId="0" xfId="0" applyAlignment="1">
      <alignment vertical="top"/>
    </xf>
    <xf numFmtId="1" fontId="22" fillId="0" borderId="0" xfId="0" applyNumberFormat="1" applyFont="1" applyAlignment="1">
      <alignment vertical="top"/>
    </xf>
    <xf numFmtId="0" fontId="0" fillId="0" borderId="0" xfId="0" applyFill="1" applyAlignment="1"/>
    <xf numFmtId="0" fontId="0" fillId="0" borderId="0" xfId="0" applyBorder="1" applyAlignment="1"/>
    <xf numFmtId="0" fontId="8" fillId="0" borderId="0" xfId="17" applyFont="1" applyAlignment="1" applyProtection="1"/>
    <xf numFmtId="1" fontId="20" fillId="0" borderId="0" xfId="18" applyNumberFormat="1" applyFont="1" applyAlignment="1">
      <alignment horizontal="right" vertical="top" indent="1"/>
    </xf>
    <xf numFmtId="3" fontId="22" fillId="0" borderId="0" xfId="18" applyNumberFormat="1" applyFont="1" applyAlignment="1">
      <alignment horizontal="right" vertical="top" indent="1"/>
    </xf>
    <xf numFmtId="1" fontId="20" fillId="0" borderId="0" xfId="18" applyNumberFormat="1" applyFont="1" applyAlignment="1">
      <alignment horizontal="right" indent="1"/>
    </xf>
    <xf numFmtId="0" fontId="30" fillId="0" borderId="0" xfId="0" applyFont="1"/>
    <xf numFmtId="3" fontId="30" fillId="0" borderId="0" xfId="0" applyNumberFormat="1" applyFont="1" applyAlignment="1">
      <alignment horizontal="right"/>
    </xf>
    <xf numFmtId="3" fontId="30" fillId="0" borderId="0" xfId="0" applyNumberFormat="1" applyFont="1"/>
    <xf numFmtId="0" fontId="30" fillId="0" borderId="0" xfId="0" applyFont="1" applyAlignment="1">
      <alignment horizontal="center"/>
    </xf>
    <xf numFmtId="164" fontId="30" fillId="0" borderId="0" xfId="0" applyNumberFormat="1" applyFont="1"/>
    <xf numFmtId="165" fontId="30" fillId="0" borderId="0" xfId="0" applyNumberFormat="1" applyFont="1"/>
    <xf numFmtId="0" fontId="31" fillId="0" borderId="0" xfId="0" applyFont="1"/>
    <xf numFmtId="0" fontId="32" fillId="0" borderId="0" xfId="0" applyFont="1"/>
    <xf numFmtId="0" fontId="33" fillId="0" borderId="0" xfId="0" applyFont="1"/>
    <xf numFmtId="0" fontId="34" fillId="0" borderId="0" xfId="0" applyFont="1"/>
    <xf numFmtId="166" fontId="0" fillId="0" borderId="0" xfId="0" applyNumberFormat="1"/>
    <xf numFmtId="0" fontId="0" fillId="0" borderId="3" xfId="0" applyBorder="1"/>
    <xf numFmtId="0" fontId="0" fillId="0" borderId="11" xfId="0" applyBorder="1"/>
    <xf numFmtId="0" fontId="23" fillId="0" borderId="0" xfId="0" applyFont="1" applyAlignment="1">
      <alignment vertical="center"/>
    </xf>
    <xf numFmtId="0" fontId="27" fillId="0" borderId="0" xfId="0" applyFont="1" applyAlignment="1"/>
    <xf numFmtId="0" fontId="35" fillId="0" borderId="0" xfId="0" applyFont="1" applyAlignment="1">
      <alignment vertical="center"/>
    </xf>
    <xf numFmtId="0" fontId="23" fillId="0" borderId="0" xfId="0" applyFont="1" applyFill="1" applyAlignment="1">
      <alignment horizontal="center" vertical="center" wrapText="1"/>
    </xf>
    <xf numFmtId="0" fontId="36" fillId="0" borderId="0" xfId="0" applyFont="1" applyFill="1" applyAlignment="1">
      <alignment horizontal="right"/>
    </xf>
    <xf numFmtId="0" fontId="36" fillId="0" borderId="0" xfId="0" applyFont="1" applyFill="1"/>
    <xf numFmtId="0" fontId="12" fillId="0" borderId="0" xfId="0" applyFont="1" applyFill="1" applyAlignment="1">
      <alignment horizontal="left"/>
    </xf>
    <xf numFmtId="0" fontId="23" fillId="0" borderId="0" xfId="0" applyFont="1" applyFill="1" applyAlignment="1">
      <alignment vertical="center"/>
    </xf>
    <xf numFmtId="0" fontId="27" fillId="0" borderId="0" xfId="0" applyFont="1" applyFill="1" applyAlignment="1"/>
    <xf numFmtId="164" fontId="0" fillId="0" borderId="0" xfId="0" applyNumberFormat="1"/>
    <xf numFmtId="0" fontId="23" fillId="0" borderId="0" xfId="0" applyFont="1" applyAlignment="1">
      <alignment horizontal="right" vertical="center" wrapText="1" indent="1"/>
    </xf>
    <xf numFmtId="2" fontId="21" fillId="0" borderId="0" xfId="18" applyNumberFormat="1" applyFont="1" applyAlignment="1">
      <alignment horizontal="right" indent="1"/>
    </xf>
    <xf numFmtId="0" fontId="5" fillId="0" borderId="0" xfId="10" applyFont="1"/>
    <xf numFmtId="0" fontId="10" fillId="0" borderId="0" xfId="10" applyFont="1"/>
    <xf numFmtId="0" fontId="5" fillId="0" borderId="0" xfId="10" quotePrefix="1" applyFont="1" applyAlignment="1">
      <alignment horizontal="center"/>
    </xf>
    <xf numFmtId="0" fontId="5" fillId="0" borderId="0" xfId="10" applyFont="1" applyAlignment="1">
      <alignment horizontal="center"/>
    </xf>
    <xf numFmtId="0" fontId="37" fillId="0" borderId="0" xfId="0" applyFont="1" applyAlignment="1">
      <alignment horizontal="center"/>
    </xf>
    <xf numFmtId="0" fontId="39" fillId="2" borderId="0" xfId="29" applyFont="1" applyFill="1"/>
    <xf numFmtId="0" fontId="2" fillId="2" borderId="0" xfId="29" applyFill="1" applyAlignment="1">
      <alignment wrapText="1"/>
    </xf>
    <xf numFmtId="0" fontId="2" fillId="2" borderId="0" xfId="29" applyFill="1"/>
    <xf numFmtId="0" fontId="2" fillId="2" borderId="0" xfId="29" applyFill="1" applyBorder="1"/>
    <xf numFmtId="0" fontId="40" fillId="2" borderId="0" xfId="30" applyFont="1" applyFill="1"/>
    <xf numFmtId="0" fontId="41" fillId="2" borderId="0" xfId="29" applyFont="1" applyFill="1" applyAlignment="1">
      <alignment horizontal="left" vertical="center" wrapText="1"/>
    </xf>
    <xf numFmtId="0" fontId="20" fillId="2" borderId="10" xfId="31" applyFont="1" applyFill="1" applyBorder="1" applyAlignment="1">
      <alignment horizontal="left" vertical="top"/>
    </xf>
    <xf numFmtId="0" fontId="20" fillId="2" borderId="10" xfId="31" applyFont="1" applyFill="1" applyBorder="1" applyAlignment="1">
      <alignment horizontal="left" vertical="top" wrapText="1"/>
    </xf>
    <xf numFmtId="0" fontId="20" fillId="2" borderId="0" xfId="29" applyFont="1" applyFill="1" applyBorder="1" applyAlignment="1">
      <alignment horizontal="left" vertical="top"/>
    </xf>
    <xf numFmtId="0" fontId="20" fillId="2" borderId="0" xfId="29" applyFont="1" applyFill="1" applyBorder="1" applyAlignment="1">
      <alignment horizontal="left" vertical="top" wrapText="1"/>
    </xf>
    <xf numFmtId="0" fontId="20" fillId="2" borderId="0" xfId="31" applyFont="1" applyFill="1" applyBorder="1" applyAlignment="1">
      <alignment horizontal="left" vertical="top"/>
    </xf>
    <xf numFmtId="0" fontId="20" fillId="2" borderId="7" xfId="31" applyFont="1" applyFill="1" applyBorder="1" applyAlignment="1">
      <alignment horizontal="left" vertical="top"/>
    </xf>
    <xf numFmtId="0" fontId="20" fillId="2" borderId="7" xfId="31" applyFont="1" applyFill="1" applyBorder="1" applyAlignment="1">
      <alignment horizontal="left" vertical="top" wrapText="1"/>
    </xf>
    <xf numFmtId="0" fontId="43" fillId="2" borderId="0" xfId="17" applyFont="1" applyFill="1" applyBorder="1" applyAlignment="1" applyProtection="1">
      <alignment horizontal="left" vertical="top" wrapText="1"/>
    </xf>
    <xf numFmtId="0" fontId="20" fillId="2" borderId="0" xfId="30" applyFont="1" applyFill="1" applyAlignment="1">
      <alignment wrapText="1"/>
    </xf>
    <xf numFmtId="0" fontId="38" fillId="2" borderId="0" xfId="17" applyFont="1" applyFill="1" applyBorder="1" applyAlignment="1" applyProtection="1">
      <alignment horizontal="left" vertical="top" wrapText="1"/>
    </xf>
    <xf numFmtId="0" fontId="20" fillId="0" borderId="0" xfId="0" applyFont="1"/>
    <xf numFmtId="0" fontId="43" fillId="2" borderId="0" xfId="17" applyFont="1" applyFill="1" applyBorder="1" applyAlignment="1" applyProtection="1">
      <alignment horizontal="left" wrapText="1"/>
    </xf>
    <xf numFmtId="0" fontId="43" fillId="2" borderId="10" xfId="32" applyFont="1" applyFill="1" applyBorder="1" applyAlignment="1" applyProtection="1">
      <alignment horizontal="left" vertical="top" wrapText="1"/>
    </xf>
    <xf numFmtId="0" fontId="43" fillId="0" borderId="0" xfId="17" applyFont="1" applyAlignment="1" applyProtection="1">
      <alignment vertical="top"/>
    </xf>
    <xf numFmtId="0" fontId="20" fillId="2" borderId="0" xfId="31" applyFont="1" applyFill="1"/>
    <xf numFmtId="0" fontId="20" fillId="2" borderId="0" xfId="31" applyFont="1" applyFill="1" applyAlignment="1">
      <alignment wrapText="1"/>
    </xf>
    <xf numFmtId="0" fontId="20" fillId="2" borderId="0" xfId="29" applyFont="1" applyFill="1" applyBorder="1"/>
    <xf numFmtId="0" fontId="20" fillId="2" borderId="0" xfId="29" applyFont="1" applyFill="1" applyBorder="1" applyAlignment="1">
      <alignment wrapText="1"/>
    </xf>
    <xf numFmtId="0" fontId="38" fillId="0" borderId="0" xfId="32" applyFont="1" applyFill="1" applyBorder="1" applyAlignment="1" applyProtection="1">
      <alignment vertical="top" wrapText="1"/>
    </xf>
    <xf numFmtId="0" fontId="20" fillId="2" borderId="0" xfId="29" applyFont="1" applyFill="1"/>
    <xf numFmtId="0" fontId="20" fillId="2" borderId="0" xfId="29" applyFont="1" applyFill="1" applyAlignment="1">
      <alignment wrapText="1"/>
    </xf>
    <xf numFmtId="0" fontId="0" fillId="6" borderId="0" xfId="0" applyFill="1"/>
    <xf numFmtId="0" fontId="0" fillId="6" borderId="0" xfId="0" applyFill="1" applyAlignment="1">
      <alignment vertical="top"/>
    </xf>
    <xf numFmtId="0" fontId="47" fillId="6" borderId="0" xfId="0" applyFont="1" applyFill="1" applyAlignment="1">
      <alignment horizontal="right" vertical="center" indent="1"/>
    </xf>
    <xf numFmtId="0" fontId="49" fillId="2" borderId="0" xfId="17" applyFont="1" applyFill="1" applyAlignment="1" applyProtection="1">
      <alignment horizontal="right" indent="2"/>
    </xf>
    <xf numFmtId="0" fontId="50" fillId="2" borderId="0" xfId="93" applyFont="1" applyFill="1" applyBorder="1" applyAlignment="1" applyProtection="1"/>
    <xf numFmtId="0" fontId="50" fillId="2" borderId="0" xfId="93" applyFont="1" applyFill="1" applyBorder="1" applyAlignment="1" applyProtection="1">
      <alignment wrapText="1"/>
    </xf>
    <xf numFmtId="0" fontId="26" fillId="0" borderId="0" xfId="0" applyFont="1" applyBorder="1" applyAlignment="1">
      <alignment horizontal="left" vertical="top" wrapText="1"/>
    </xf>
    <xf numFmtId="0" fontId="25" fillId="0" borderId="12" xfId="0" applyFont="1" applyBorder="1" applyAlignment="1">
      <alignment horizontal="left" wrapText="1"/>
    </xf>
    <xf numFmtId="0" fontId="25" fillId="0" borderId="0" xfId="0" applyFont="1" applyFill="1" applyAlignment="1">
      <alignment horizontal="left" wrapText="1"/>
    </xf>
    <xf numFmtId="0" fontId="24" fillId="0" borderId="13" xfId="0" applyFont="1" applyBorder="1" applyAlignment="1">
      <alignment horizontal="center" vertical="center"/>
    </xf>
    <xf numFmtId="0" fontId="23" fillId="0" borderId="0" xfId="0" applyFont="1" applyAlignment="1">
      <alignment horizontal="center" vertical="center" wrapText="1"/>
    </xf>
    <xf numFmtId="0" fontId="24" fillId="0" borderId="12" xfId="0" applyFont="1" applyBorder="1" applyAlignment="1">
      <alignment horizontal="center" vertical="center" wrapText="1"/>
    </xf>
    <xf numFmtId="0" fontId="24" fillId="0" borderId="0" xfId="0" applyFont="1" applyBorder="1" applyAlignment="1">
      <alignment horizontal="center" vertical="center" wrapText="1"/>
    </xf>
    <xf numFmtId="0" fontId="41" fillId="2" borderId="0" xfId="29" applyFont="1" applyFill="1" applyAlignment="1">
      <alignment horizontal="left" vertical="center" wrapText="1"/>
    </xf>
  </cellXfs>
  <cellStyles count="400">
    <cellStyle name="Comma 2" xfId="33"/>
    <cellStyle name="Comma 2 2" xfId="34"/>
    <cellStyle name="Comma 2 2 2" xfId="35"/>
    <cellStyle name="Comma 3" xfId="36"/>
    <cellStyle name="Comma 4" xfId="37"/>
    <cellStyle name="Hyperlink" xfId="17" builtinId="8"/>
    <cellStyle name="Hyperlink 2" xfId="3"/>
    <cellStyle name="Hyperlink 2 10" xfId="38"/>
    <cellStyle name="Hyperlink 2 100" xfId="39"/>
    <cellStyle name="Hyperlink 2 101" xfId="40"/>
    <cellStyle name="Hyperlink 2 102" xfId="41"/>
    <cellStyle name="Hyperlink 2 103" xfId="42"/>
    <cellStyle name="Hyperlink 2 104" xfId="43"/>
    <cellStyle name="Hyperlink 2 105" xfId="44"/>
    <cellStyle name="Hyperlink 2 106" xfId="45"/>
    <cellStyle name="Hyperlink 2 107" xfId="46"/>
    <cellStyle name="Hyperlink 2 108" xfId="47"/>
    <cellStyle name="Hyperlink 2 109" xfId="48"/>
    <cellStyle name="Hyperlink 2 11" xfId="49"/>
    <cellStyle name="Hyperlink 2 110" xfId="50"/>
    <cellStyle name="Hyperlink 2 111" xfId="51"/>
    <cellStyle name="Hyperlink 2 112" xfId="52"/>
    <cellStyle name="Hyperlink 2 113" xfId="53"/>
    <cellStyle name="Hyperlink 2 114" xfId="54"/>
    <cellStyle name="Hyperlink 2 115" xfId="55"/>
    <cellStyle name="Hyperlink 2 116" xfId="56"/>
    <cellStyle name="Hyperlink 2 117" xfId="57"/>
    <cellStyle name="Hyperlink 2 118" xfId="58"/>
    <cellStyle name="Hyperlink 2 119" xfId="59"/>
    <cellStyle name="Hyperlink 2 12" xfId="60"/>
    <cellStyle name="Hyperlink 2 120" xfId="61"/>
    <cellStyle name="Hyperlink 2 121" xfId="62"/>
    <cellStyle name="Hyperlink 2 122" xfId="63"/>
    <cellStyle name="Hyperlink 2 123" xfId="64"/>
    <cellStyle name="Hyperlink 2 124" xfId="65"/>
    <cellStyle name="Hyperlink 2 125" xfId="66"/>
    <cellStyle name="Hyperlink 2 126" xfId="67"/>
    <cellStyle name="Hyperlink 2 127" xfId="68"/>
    <cellStyle name="Hyperlink 2 128" xfId="69"/>
    <cellStyle name="Hyperlink 2 129" xfId="70"/>
    <cellStyle name="Hyperlink 2 13" xfId="71"/>
    <cellStyle name="Hyperlink 2 130" xfId="72"/>
    <cellStyle name="Hyperlink 2 131" xfId="73"/>
    <cellStyle name="Hyperlink 2 132" xfId="74"/>
    <cellStyle name="Hyperlink 2 133" xfId="75"/>
    <cellStyle name="Hyperlink 2 134" xfId="76"/>
    <cellStyle name="Hyperlink 2 135" xfId="77"/>
    <cellStyle name="Hyperlink 2 136" xfId="78"/>
    <cellStyle name="Hyperlink 2 137" xfId="79"/>
    <cellStyle name="Hyperlink 2 138" xfId="80"/>
    <cellStyle name="Hyperlink 2 139" xfId="81"/>
    <cellStyle name="Hyperlink 2 14" xfId="82"/>
    <cellStyle name="Hyperlink 2 140" xfId="83"/>
    <cellStyle name="Hyperlink 2 141" xfId="84"/>
    <cellStyle name="Hyperlink 2 142" xfId="85"/>
    <cellStyle name="Hyperlink 2 143" xfId="86"/>
    <cellStyle name="Hyperlink 2 144" xfId="87"/>
    <cellStyle name="Hyperlink 2 145" xfId="88"/>
    <cellStyle name="Hyperlink 2 146" xfId="89"/>
    <cellStyle name="Hyperlink 2 147" xfId="90"/>
    <cellStyle name="Hyperlink 2 148" xfId="91"/>
    <cellStyle name="Hyperlink 2 149" xfId="92"/>
    <cellStyle name="Hyperlink 2 149 2" xfId="93"/>
    <cellStyle name="Hyperlink 2 15" xfId="94"/>
    <cellStyle name="Hyperlink 2 150" xfId="95"/>
    <cellStyle name="Hyperlink 2 16" xfId="96"/>
    <cellStyle name="Hyperlink 2 17" xfId="97"/>
    <cellStyle name="Hyperlink 2 18" xfId="98"/>
    <cellStyle name="Hyperlink 2 19" xfId="99"/>
    <cellStyle name="Hyperlink 2 2" xfId="2"/>
    <cellStyle name="Hyperlink 2 2 2" xfId="100"/>
    <cellStyle name="Hyperlink 2 20" xfId="101"/>
    <cellStyle name="Hyperlink 2 21" xfId="102"/>
    <cellStyle name="Hyperlink 2 22" xfId="103"/>
    <cellStyle name="Hyperlink 2 23" xfId="104"/>
    <cellStyle name="Hyperlink 2 24" xfId="105"/>
    <cellStyle name="Hyperlink 2 25" xfId="106"/>
    <cellStyle name="Hyperlink 2 26" xfId="107"/>
    <cellStyle name="Hyperlink 2 27" xfId="108"/>
    <cellStyle name="Hyperlink 2 28" xfId="109"/>
    <cellStyle name="Hyperlink 2 29" xfId="110"/>
    <cellStyle name="Hyperlink 2 3" xfId="111"/>
    <cellStyle name="Hyperlink 2 30" xfId="112"/>
    <cellStyle name="Hyperlink 2 31" xfId="113"/>
    <cellStyle name="Hyperlink 2 32" xfId="114"/>
    <cellStyle name="Hyperlink 2 33" xfId="115"/>
    <cellStyle name="Hyperlink 2 34" xfId="116"/>
    <cellStyle name="Hyperlink 2 35" xfId="117"/>
    <cellStyle name="Hyperlink 2 36" xfId="118"/>
    <cellStyle name="Hyperlink 2 37" xfId="119"/>
    <cellStyle name="Hyperlink 2 38" xfId="120"/>
    <cellStyle name="Hyperlink 2 39" xfId="121"/>
    <cellStyle name="Hyperlink 2 4" xfId="122"/>
    <cellStyle name="Hyperlink 2 40" xfId="123"/>
    <cellStyle name="Hyperlink 2 41" xfId="124"/>
    <cellStyle name="Hyperlink 2 42" xfId="125"/>
    <cellStyle name="Hyperlink 2 43" xfId="126"/>
    <cellStyle name="Hyperlink 2 44" xfId="127"/>
    <cellStyle name="Hyperlink 2 45" xfId="128"/>
    <cellStyle name="Hyperlink 2 46" xfId="129"/>
    <cellStyle name="Hyperlink 2 47" xfId="130"/>
    <cellStyle name="Hyperlink 2 48" xfId="131"/>
    <cellStyle name="Hyperlink 2 49" xfId="132"/>
    <cellStyle name="Hyperlink 2 5" xfId="133"/>
    <cellStyle name="Hyperlink 2 50" xfId="134"/>
    <cellStyle name="Hyperlink 2 51" xfId="135"/>
    <cellStyle name="Hyperlink 2 52" xfId="136"/>
    <cellStyle name="Hyperlink 2 53" xfId="137"/>
    <cellStyle name="Hyperlink 2 54" xfId="138"/>
    <cellStyle name="Hyperlink 2 55" xfId="139"/>
    <cellStyle name="Hyperlink 2 56" xfId="140"/>
    <cellStyle name="Hyperlink 2 57" xfId="141"/>
    <cellStyle name="Hyperlink 2 58" xfId="142"/>
    <cellStyle name="Hyperlink 2 59" xfId="143"/>
    <cellStyle name="Hyperlink 2 6" xfId="144"/>
    <cellStyle name="Hyperlink 2 60" xfId="145"/>
    <cellStyle name="Hyperlink 2 61" xfId="146"/>
    <cellStyle name="Hyperlink 2 62" xfId="147"/>
    <cellStyle name="Hyperlink 2 63" xfId="148"/>
    <cellStyle name="Hyperlink 2 64" xfId="149"/>
    <cellStyle name="Hyperlink 2 65" xfId="150"/>
    <cellStyle name="Hyperlink 2 66" xfId="151"/>
    <cellStyle name="Hyperlink 2 67" xfId="152"/>
    <cellStyle name="Hyperlink 2 68" xfId="153"/>
    <cellStyle name="Hyperlink 2 69" xfId="154"/>
    <cellStyle name="Hyperlink 2 7" xfId="155"/>
    <cellStyle name="Hyperlink 2 70" xfId="156"/>
    <cellStyle name="Hyperlink 2 71" xfId="157"/>
    <cellStyle name="Hyperlink 2 72" xfId="158"/>
    <cellStyle name="Hyperlink 2 73" xfId="159"/>
    <cellStyle name="Hyperlink 2 74" xfId="160"/>
    <cellStyle name="Hyperlink 2 75" xfId="161"/>
    <cellStyle name="Hyperlink 2 76" xfId="162"/>
    <cellStyle name="Hyperlink 2 77" xfId="163"/>
    <cellStyle name="Hyperlink 2 78" xfId="164"/>
    <cellStyle name="Hyperlink 2 79" xfId="165"/>
    <cellStyle name="Hyperlink 2 8" xfId="166"/>
    <cellStyle name="Hyperlink 2 80" xfId="167"/>
    <cellStyle name="Hyperlink 2 81" xfId="168"/>
    <cellStyle name="Hyperlink 2 82" xfId="169"/>
    <cellStyle name="Hyperlink 2 83" xfId="170"/>
    <cellStyle name="Hyperlink 2 84" xfId="171"/>
    <cellStyle name="Hyperlink 2 85" xfId="172"/>
    <cellStyle name="Hyperlink 2 86" xfId="173"/>
    <cellStyle name="Hyperlink 2 87" xfId="174"/>
    <cellStyle name="Hyperlink 2 88" xfId="175"/>
    <cellStyle name="Hyperlink 2 89" xfId="176"/>
    <cellStyle name="Hyperlink 2 9" xfId="177"/>
    <cellStyle name="Hyperlink 2 90" xfId="178"/>
    <cellStyle name="Hyperlink 2 91" xfId="179"/>
    <cellStyle name="Hyperlink 2 92" xfId="180"/>
    <cellStyle name="Hyperlink 2 93" xfId="181"/>
    <cellStyle name="Hyperlink 2 94" xfId="182"/>
    <cellStyle name="Hyperlink 2 95" xfId="183"/>
    <cellStyle name="Hyperlink 2 96" xfId="184"/>
    <cellStyle name="Hyperlink 2 97" xfId="185"/>
    <cellStyle name="Hyperlink 2 98" xfId="186"/>
    <cellStyle name="Hyperlink 2 99" xfId="187"/>
    <cellStyle name="Hyperlink 3" xfId="4"/>
    <cellStyle name="Hyperlink 3 10" xfId="188"/>
    <cellStyle name="Hyperlink 3 11" xfId="189"/>
    <cellStyle name="Hyperlink 3 12" xfId="190"/>
    <cellStyle name="Hyperlink 3 13" xfId="191"/>
    <cellStyle name="Hyperlink 3 14" xfId="192"/>
    <cellStyle name="Hyperlink 3 15" xfId="193"/>
    <cellStyle name="Hyperlink 3 16" xfId="194"/>
    <cellStyle name="Hyperlink 3 17" xfId="195"/>
    <cellStyle name="Hyperlink 3 18" xfId="196"/>
    <cellStyle name="Hyperlink 3 19" xfId="197"/>
    <cellStyle name="Hyperlink 3 2" xfId="5"/>
    <cellStyle name="Hyperlink 3 20" xfId="198"/>
    <cellStyle name="Hyperlink 3 21" xfId="199"/>
    <cellStyle name="Hyperlink 3 22" xfId="200"/>
    <cellStyle name="Hyperlink 3 23" xfId="201"/>
    <cellStyle name="Hyperlink 3 24" xfId="202"/>
    <cellStyle name="Hyperlink 3 25" xfId="203"/>
    <cellStyle name="Hyperlink 3 26" xfId="204"/>
    <cellStyle name="Hyperlink 3 27" xfId="205"/>
    <cellStyle name="Hyperlink 3 28" xfId="206"/>
    <cellStyle name="Hyperlink 3 29" xfId="207"/>
    <cellStyle name="Hyperlink 3 3" xfId="6"/>
    <cellStyle name="Hyperlink 3 30" xfId="208"/>
    <cellStyle name="Hyperlink 3 31" xfId="209"/>
    <cellStyle name="Hyperlink 3 32" xfId="210"/>
    <cellStyle name="Hyperlink 3 33" xfId="211"/>
    <cellStyle name="Hyperlink 3 34" xfId="212"/>
    <cellStyle name="Hyperlink 3 35" xfId="213"/>
    <cellStyle name="Hyperlink 3 36" xfId="214"/>
    <cellStyle name="Hyperlink 3 37" xfId="215"/>
    <cellStyle name="Hyperlink 3 38" xfId="216"/>
    <cellStyle name="Hyperlink 3 39" xfId="217"/>
    <cellStyle name="Hyperlink 3 4" xfId="218"/>
    <cellStyle name="Hyperlink 3 40" xfId="219"/>
    <cellStyle name="Hyperlink 3 41" xfId="220"/>
    <cellStyle name="Hyperlink 3 42" xfId="221"/>
    <cellStyle name="Hyperlink 3 43" xfId="222"/>
    <cellStyle name="Hyperlink 3 44" xfId="223"/>
    <cellStyle name="Hyperlink 3 45" xfId="224"/>
    <cellStyle name="Hyperlink 3 46" xfId="225"/>
    <cellStyle name="Hyperlink 3 47" xfId="226"/>
    <cellStyle name="Hyperlink 3 48" xfId="227"/>
    <cellStyle name="Hyperlink 3 49" xfId="228"/>
    <cellStyle name="Hyperlink 3 5" xfId="229"/>
    <cellStyle name="Hyperlink 3 50" xfId="230"/>
    <cellStyle name="Hyperlink 3 51" xfId="231"/>
    <cellStyle name="Hyperlink 3 52" xfId="232"/>
    <cellStyle name="Hyperlink 3 53" xfId="233"/>
    <cellStyle name="Hyperlink 3 54" xfId="234"/>
    <cellStyle name="Hyperlink 3 55" xfId="235"/>
    <cellStyle name="Hyperlink 3 56" xfId="236"/>
    <cellStyle name="Hyperlink 3 57" xfId="237"/>
    <cellStyle name="Hyperlink 3 58" xfId="238"/>
    <cellStyle name="Hyperlink 3 59" xfId="239"/>
    <cellStyle name="Hyperlink 3 6" xfId="240"/>
    <cellStyle name="Hyperlink 3 60" xfId="241"/>
    <cellStyle name="Hyperlink 3 61" xfId="242"/>
    <cellStyle name="Hyperlink 3 62" xfId="243"/>
    <cellStyle name="Hyperlink 3 7" xfId="244"/>
    <cellStyle name="Hyperlink 3 8" xfId="245"/>
    <cellStyle name="Hyperlink 3 9" xfId="246"/>
    <cellStyle name="Hyperlink 4" xfId="7"/>
    <cellStyle name="Hyperlink 4 2" xfId="247"/>
    <cellStyle name="Hyperlink 4 2 2" xfId="248"/>
    <cellStyle name="Hyperlink 5" xfId="32"/>
    <cellStyle name="Hyperlink 6" xfId="249"/>
    <cellStyle name="Normal" xfId="0" builtinId="0"/>
    <cellStyle name="Normal 10" xfId="19"/>
    <cellStyle name="Normal 10 2" xfId="250"/>
    <cellStyle name="Normal 10 2 2" xfId="251"/>
    <cellStyle name="Normal 10 3" xfId="252"/>
    <cellStyle name="Normal 10 3 2" xfId="253"/>
    <cellStyle name="Normal 10 3 3" xfId="254"/>
    <cellStyle name="Normal 10 4" xfId="255"/>
    <cellStyle name="Normal 11" xfId="20"/>
    <cellStyle name="Normal 11 2" xfId="256"/>
    <cellStyle name="Normal 11 3" xfId="257"/>
    <cellStyle name="Normal 12" xfId="30"/>
    <cellStyle name="Normal 12 2" xfId="258"/>
    <cellStyle name="Normal 13" xfId="259"/>
    <cellStyle name="Normal 13 2" xfId="260"/>
    <cellStyle name="Normal 14" xfId="261"/>
    <cellStyle name="Normal 14 2" xfId="262"/>
    <cellStyle name="Normal 14 2 2" xfId="263"/>
    <cellStyle name="Normal 14 3" xfId="264"/>
    <cellStyle name="Normal 15" xfId="265"/>
    <cellStyle name="Normal 15 2" xfId="266"/>
    <cellStyle name="Normal 15 3" xfId="267"/>
    <cellStyle name="Normal 15 4" xfId="268"/>
    <cellStyle name="Normal 16" xfId="269"/>
    <cellStyle name="Normal 17" xfId="270"/>
    <cellStyle name="Normal 18" xfId="29"/>
    <cellStyle name="Normal 19" xfId="31"/>
    <cellStyle name="Normal 2" xfId="8"/>
    <cellStyle name="Normal 2 2" xfId="1"/>
    <cellStyle name="Normal 2 2 10" xfId="271"/>
    <cellStyle name="Normal 2 2 11" xfId="272"/>
    <cellStyle name="Normal 2 2 2" xfId="9"/>
    <cellStyle name="Normal 2 2 2 2" xfId="273"/>
    <cellStyle name="Normal 2 2 2 2 2" xfId="274"/>
    <cellStyle name="Normal 2 2 3" xfId="275"/>
    <cellStyle name="Normal 2 2 3 2" xfId="276"/>
    <cellStyle name="Normal 2 2 3 2 2" xfId="277"/>
    <cellStyle name="Normal 2 2 3 3" xfId="278"/>
    <cellStyle name="Normal 2 2 3 3 2" xfId="279"/>
    <cellStyle name="Normal 2 2 3 4" xfId="280"/>
    <cellStyle name="Normal 2 2 3 4 2" xfId="281"/>
    <cellStyle name="Normal 2 2 3 5" xfId="282"/>
    <cellStyle name="Normal 2 2 3 6" xfId="283"/>
    <cellStyle name="Normal 2 2 3 7" xfId="284"/>
    <cellStyle name="Normal 2 2 4" xfId="285"/>
    <cellStyle name="Normal 2 2 4 2" xfId="286"/>
    <cellStyle name="Normal 2 2 4 2 2" xfId="287"/>
    <cellStyle name="Normal 2 2 4 3" xfId="288"/>
    <cellStyle name="Normal 2 2 4 3 2" xfId="289"/>
    <cellStyle name="Normal 2 2 4 4" xfId="290"/>
    <cellStyle name="Normal 2 2 4 5" xfId="291"/>
    <cellStyle name="Normal 2 2 4 6" xfId="292"/>
    <cellStyle name="Normal 2 2 5" xfId="293"/>
    <cellStyle name="Normal 2 2 5 2" xfId="294"/>
    <cellStyle name="Normal 2 2 6" xfId="295"/>
    <cellStyle name="Normal 2 2 6 2" xfId="296"/>
    <cellStyle name="Normal 2 2 7" xfId="297"/>
    <cellStyle name="Normal 2 2 7 2" xfId="298"/>
    <cellStyle name="Normal 2 2 8" xfId="299"/>
    <cellStyle name="Normal 2 2 8 2" xfId="300"/>
    <cellStyle name="Normal 2 2 9" xfId="301"/>
    <cellStyle name="Normal 2 3" xfId="10"/>
    <cellStyle name="Normal 2 3 2" xfId="21"/>
    <cellStyle name="Normal 2 3 2 2" xfId="302"/>
    <cellStyle name="Normal 2 3 3" xfId="303"/>
    <cellStyle name="Normal 2 3 3 2" xfId="304"/>
    <cellStyle name="Normal 2 3 4" xfId="305"/>
    <cellStyle name="Normal 2 3 4 2" xfId="306"/>
    <cellStyle name="Normal 2 3 5" xfId="307"/>
    <cellStyle name="Normal 2 3 5 2" xfId="308"/>
    <cellStyle name="Normal 2 3 6" xfId="309"/>
    <cellStyle name="Normal 2 3 7" xfId="310"/>
    <cellStyle name="Normal 2 3 8" xfId="311"/>
    <cellStyle name="Normal 2 4" xfId="11"/>
    <cellStyle name="Normal 2 4 2" xfId="312"/>
    <cellStyle name="Normal 2 5" xfId="22"/>
    <cellStyle name="Normal 2 5 2" xfId="313"/>
    <cellStyle name="Normal 2 6" xfId="23"/>
    <cellStyle name="Normal 2 7" xfId="314"/>
    <cellStyle name="Normal 20" xfId="315"/>
    <cellStyle name="Normal 3" xfId="12"/>
    <cellStyle name="Normal 3 10" xfId="316"/>
    <cellStyle name="Normal 3 11" xfId="317"/>
    <cellStyle name="Normal 3 12" xfId="318"/>
    <cellStyle name="Normal 3 13" xfId="319"/>
    <cellStyle name="Normal 3 14" xfId="320"/>
    <cellStyle name="Normal 3 15" xfId="321"/>
    <cellStyle name="Normal 3 16" xfId="322"/>
    <cellStyle name="Normal 3 16 2" xfId="323"/>
    <cellStyle name="Normal 3 16 2 2" xfId="324"/>
    <cellStyle name="Normal 3 16 3" xfId="325"/>
    <cellStyle name="Normal 3 16 4" xfId="326"/>
    <cellStyle name="Normal 3 17" xfId="327"/>
    <cellStyle name="Normal 3 18" xfId="328"/>
    <cellStyle name="Normal 3 18 2" xfId="329"/>
    <cellStyle name="Normal 3 19" xfId="330"/>
    <cellStyle name="Normal 3 19 2" xfId="331"/>
    <cellStyle name="Normal 3 2" xfId="13"/>
    <cellStyle name="Normal 3 2 2" xfId="332"/>
    <cellStyle name="Normal 3 3" xfId="333"/>
    <cellStyle name="Normal 3 4" xfId="334"/>
    <cellStyle name="Normal 3 5" xfId="335"/>
    <cellStyle name="Normal 3 6" xfId="336"/>
    <cellStyle name="Normal 3 7" xfId="337"/>
    <cellStyle name="Normal 3 8" xfId="338"/>
    <cellStyle name="Normal 3 9" xfId="339"/>
    <cellStyle name="Normal 4" xfId="14"/>
    <cellStyle name="Normal 4 2" xfId="15"/>
    <cellStyle name="Normal 4 2 2" xfId="340"/>
    <cellStyle name="Normal 4 2 2 2" xfId="341"/>
    <cellStyle name="Normal 4 2 3" xfId="342"/>
    <cellStyle name="Normal 4 2 4" xfId="343"/>
    <cellStyle name="Normal 4 2 4 2" xfId="344"/>
    <cellStyle name="Normal 4 2 5" xfId="345"/>
    <cellStyle name="Normal 4 2 5 2" xfId="346"/>
    <cellStyle name="Normal 4 2 6" xfId="347"/>
    <cellStyle name="Normal 4 2 7" xfId="348"/>
    <cellStyle name="Normal 4 3" xfId="349"/>
    <cellStyle name="Normal 4 3 2" xfId="350"/>
    <cellStyle name="Normal 4 3 2 2" xfId="351"/>
    <cellStyle name="Normal 4 3 3" xfId="352"/>
    <cellStyle name="Normal 4 3 3 2" xfId="353"/>
    <cellStyle name="Normal 4 3 4" xfId="354"/>
    <cellStyle name="Normal 4 3 5" xfId="355"/>
    <cellStyle name="Normal 4 3 6" xfId="356"/>
    <cellStyle name="Normal 4 4" xfId="357"/>
    <cellStyle name="Normal 4 4 2" xfId="358"/>
    <cellStyle name="Normal 4 5" xfId="359"/>
    <cellStyle name="Normal 5" xfId="24"/>
    <cellStyle name="Normal 5 2" xfId="360"/>
    <cellStyle name="Normal 5 2 2" xfId="361"/>
    <cellStyle name="Normal 5 2 3" xfId="362"/>
    <cellStyle name="Normal 5 3" xfId="363"/>
    <cellStyle name="Normal 5 3 2" xfId="364"/>
    <cellStyle name="Normal 5 4" xfId="365"/>
    <cellStyle name="Normal 5 4 2" xfId="366"/>
    <cellStyle name="Normal 5 5" xfId="367"/>
    <cellStyle name="Normal 6" xfId="25"/>
    <cellStyle name="Normal 6 2" xfId="368"/>
    <cellStyle name="Normal 6 2 2" xfId="369"/>
    <cellStyle name="Normal 6 2 3" xfId="370"/>
    <cellStyle name="Normal 6 3" xfId="371"/>
    <cellStyle name="Normal 6 3 2" xfId="372"/>
    <cellStyle name="Normal 6 4" xfId="373"/>
    <cellStyle name="Normal 6 4 2" xfId="374"/>
    <cellStyle name="Normal 6 5" xfId="375"/>
    <cellStyle name="Normal 6 5 2" xfId="376"/>
    <cellStyle name="Normal 6 6" xfId="377"/>
    <cellStyle name="Normal 6 6 2" xfId="378"/>
    <cellStyle name="Normal 6 7" xfId="379"/>
    <cellStyle name="Normal 6 8" xfId="380"/>
    <cellStyle name="Normal 7" xfId="26"/>
    <cellStyle name="Normal 7 2" xfId="381"/>
    <cellStyle name="Normal 7 3" xfId="382"/>
    <cellStyle name="Normal 7 3 2" xfId="383"/>
    <cellStyle name="Normal 7 4" xfId="384"/>
    <cellStyle name="Normal 7 4 2" xfId="385"/>
    <cellStyle name="Normal 7 5" xfId="386"/>
    <cellStyle name="Normal 7 5 2" xfId="387"/>
    <cellStyle name="Normal 7 6" xfId="388"/>
    <cellStyle name="Normal 7 6 2" xfId="389"/>
    <cellStyle name="Normal 7 7" xfId="390"/>
    <cellStyle name="Normal 7 8" xfId="391"/>
    <cellStyle name="Normal 7 9" xfId="392"/>
    <cellStyle name="Normal 8" xfId="27"/>
    <cellStyle name="Normal 9" xfId="28"/>
    <cellStyle name="Percent" xfId="18" builtinId="5"/>
    <cellStyle name="Percent 2" xfId="16"/>
    <cellStyle name="Percent 3" xfId="393"/>
    <cellStyle name="Percent 3 2" xfId="394"/>
    <cellStyle name="Percent 4" xfId="395"/>
    <cellStyle name="Percent 5" xfId="396"/>
    <cellStyle name="Percent 5 2" xfId="397"/>
    <cellStyle name="Percent 6" xfId="398"/>
    <cellStyle name="Row_Headings" xfId="399"/>
  </cellStyles>
  <dxfs count="0"/>
  <tableStyles count="0" defaultTableStyle="TableStyleMedium9"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415726159230132"/>
          <c:y val="0.31967971008700158"/>
          <c:w val="0.612659448818902"/>
          <c:h val="0.67348814900675458"/>
        </c:manualLayout>
      </c:layout>
      <c:barChart>
        <c:barDir val="bar"/>
        <c:grouping val="clustered"/>
        <c:varyColors val="0"/>
        <c:ser>
          <c:idx val="0"/>
          <c:order val="0"/>
          <c:tx>
            <c:strRef>
              <c:f>'Table and chart'!$G$12</c:f>
              <c:strCache>
                <c:ptCount val="1"/>
                <c:pt idx="0">
                  <c:v>2004/05 - 2008</c:v>
                </c:pt>
              </c:strCache>
            </c:strRef>
          </c:tx>
          <c:spPr>
            <a:solidFill>
              <a:schemeClr val="accent1">
                <a:lumMod val="60000"/>
                <a:lumOff val="40000"/>
              </a:schemeClr>
            </a:solidFill>
          </c:spPr>
          <c:invertIfNegative val="0"/>
          <c:dLbls>
            <c:spPr>
              <a:noFill/>
              <a:ln>
                <a:noFill/>
              </a:ln>
              <a:effectLst/>
            </c:spPr>
            <c:txPr>
              <a:bodyPr/>
              <a:lstStyle/>
              <a:p>
                <a:pPr>
                  <a:defRPr b="1">
                    <a:solidFill>
                      <a:schemeClr val="accent1">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Controls!$Q$21:$Q$25</c:f>
                <c:numCache>
                  <c:formatCode>General</c:formatCode>
                  <c:ptCount val="5"/>
                  <c:pt idx="0">
                    <c:v>1.1023800000000037</c:v>
                  </c:pt>
                  <c:pt idx="1">
                    <c:v>0.99230000000000018</c:v>
                  </c:pt>
                  <c:pt idx="2">
                    <c:v>1.0039599999999922</c:v>
                  </c:pt>
                  <c:pt idx="3">
                    <c:v>1.0211100000000002</c:v>
                  </c:pt>
                  <c:pt idx="4">
                    <c:v>1.1382600000000025</c:v>
                  </c:pt>
                </c:numCache>
              </c:numRef>
            </c:plus>
            <c:minus>
              <c:numRef>
                <c:f>Controls!$R$21:$R$25</c:f>
                <c:numCache>
                  <c:formatCode>General</c:formatCode>
                  <c:ptCount val="5"/>
                  <c:pt idx="0">
                    <c:v>1.1023800000000037</c:v>
                  </c:pt>
                  <c:pt idx="1">
                    <c:v>0.99230999999999625</c:v>
                  </c:pt>
                  <c:pt idx="2">
                    <c:v>1.0039500000000103</c:v>
                  </c:pt>
                  <c:pt idx="3">
                    <c:v>1.0211199999999963</c:v>
                  </c:pt>
                  <c:pt idx="4">
                    <c:v>1.1382499999999922</c:v>
                  </c:pt>
                </c:numCache>
              </c:numRef>
            </c:minus>
          </c:errBars>
          <c:cat>
            <c:strRef>
              <c:f>'Table and chart'!$G$13:$G$17</c:f>
              <c:strCache>
                <c:ptCount val="5"/>
                <c:pt idx="0">
                  <c:v>Most deprived</c:v>
                </c:pt>
                <c:pt idx="1">
                  <c:v>Next most deprived</c:v>
                </c:pt>
                <c:pt idx="2">
                  <c:v>Middle</c:v>
                </c:pt>
                <c:pt idx="3">
                  <c:v>Next least deprived</c:v>
                </c:pt>
                <c:pt idx="4">
                  <c:v>Least deprived</c:v>
                </c:pt>
              </c:strCache>
            </c:strRef>
          </c:cat>
          <c:val>
            <c:numRef>
              <c:f>'Table and chart'!$H$13:$H$17</c:f>
              <c:numCache>
                <c:formatCode>0</c:formatCode>
                <c:ptCount val="5"/>
                <c:pt idx="0">
                  <c:v>59.443069999999999</c:v>
                </c:pt>
                <c:pt idx="1">
                  <c:v>59.183250000000001</c:v>
                </c:pt>
                <c:pt idx="2">
                  <c:v>56.505590000000005</c:v>
                </c:pt>
                <c:pt idx="3">
                  <c:v>54.207430000000002</c:v>
                </c:pt>
                <c:pt idx="4">
                  <c:v>52.232610000000001</c:v>
                </c:pt>
              </c:numCache>
            </c:numRef>
          </c:val>
          <c:extLst>
            <c:ext xmlns:c16="http://schemas.microsoft.com/office/drawing/2014/chart" uri="{C3380CC4-5D6E-409C-BE32-E72D297353CC}">
              <c16:uniqueId val="{00000000-E524-48B1-AC97-C93652216030}"/>
            </c:ext>
          </c:extLst>
        </c:ser>
        <c:ser>
          <c:idx val="1"/>
          <c:order val="1"/>
          <c:tx>
            <c:strRef>
              <c:f>'Table and chart'!$G$18</c:f>
              <c:strCache>
                <c:ptCount val="1"/>
                <c:pt idx="0">
                  <c:v>2009 - 2012</c:v>
                </c:pt>
              </c:strCache>
            </c:strRef>
          </c:tx>
          <c:spPr>
            <a:solidFill>
              <a:schemeClr val="accent1">
                <a:lumMod val="75000"/>
              </a:schemeClr>
            </a:solidFill>
          </c:spPr>
          <c:invertIfNegative val="0"/>
          <c:dLbls>
            <c:spPr>
              <a:noFill/>
              <a:ln>
                <a:noFill/>
              </a:ln>
              <a:effectLst/>
            </c:spPr>
            <c:txPr>
              <a:bodyPr/>
              <a:lstStyle/>
              <a:p>
                <a:pPr>
                  <a:defRPr sz="900" b="1">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Controls!$Q$26:$Q$30</c:f>
                <c:numCache>
                  <c:formatCode>General</c:formatCode>
                  <c:ptCount val="5"/>
                  <c:pt idx="0">
                    <c:v>1.0621000000000009</c:v>
                  </c:pt>
                  <c:pt idx="1">
                    <c:v>0.99087000000000103</c:v>
                  </c:pt>
                  <c:pt idx="2">
                    <c:v>0.94730000000000558</c:v>
                  </c:pt>
                  <c:pt idx="3">
                    <c:v>0.9665600000000083</c:v>
                  </c:pt>
                  <c:pt idx="4">
                    <c:v>0.98801999999999879</c:v>
                  </c:pt>
                </c:numCache>
              </c:numRef>
            </c:plus>
            <c:minus>
              <c:numRef>
                <c:f>Controls!$R$26:$R$30</c:f>
                <c:numCache>
                  <c:formatCode>General</c:formatCode>
                  <c:ptCount val="5"/>
                  <c:pt idx="0">
                    <c:v>1.0621100000000041</c:v>
                  </c:pt>
                  <c:pt idx="1">
                    <c:v>0.99086000000000496</c:v>
                  </c:pt>
                  <c:pt idx="2">
                    <c:v>0.94731000000000165</c:v>
                  </c:pt>
                  <c:pt idx="3">
                    <c:v>0.96656999999999726</c:v>
                  </c:pt>
                  <c:pt idx="4">
                    <c:v>0.98803000000000907</c:v>
                  </c:pt>
                </c:numCache>
              </c:numRef>
            </c:minus>
          </c:errBars>
          <c:cat>
            <c:strRef>
              <c:f>'Table and chart'!$G$13:$G$17</c:f>
              <c:strCache>
                <c:ptCount val="5"/>
                <c:pt idx="0">
                  <c:v>Most deprived</c:v>
                </c:pt>
                <c:pt idx="1">
                  <c:v>Next most deprived</c:v>
                </c:pt>
                <c:pt idx="2">
                  <c:v>Middle</c:v>
                </c:pt>
                <c:pt idx="3">
                  <c:v>Next least deprived</c:v>
                </c:pt>
                <c:pt idx="4">
                  <c:v>Least deprived</c:v>
                </c:pt>
              </c:strCache>
            </c:strRef>
          </c:cat>
          <c:val>
            <c:numRef>
              <c:f>'Table and chart'!$H$19:$H$23</c:f>
              <c:numCache>
                <c:formatCode>0</c:formatCode>
                <c:ptCount val="5"/>
                <c:pt idx="0">
                  <c:v>61.470190000000002</c:v>
                </c:pt>
                <c:pt idx="1">
                  <c:v>60.847200000000001</c:v>
                </c:pt>
                <c:pt idx="2">
                  <c:v>58.444989999999997</c:v>
                </c:pt>
                <c:pt idx="3">
                  <c:v>55.919019999999996</c:v>
                </c:pt>
                <c:pt idx="4">
                  <c:v>52.697700000000005</c:v>
                </c:pt>
              </c:numCache>
            </c:numRef>
          </c:val>
          <c:extLst>
            <c:ext xmlns:c16="http://schemas.microsoft.com/office/drawing/2014/chart" uri="{C3380CC4-5D6E-409C-BE32-E72D297353CC}">
              <c16:uniqueId val="{00000001-E524-48B1-AC97-C93652216030}"/>
            </c:ext>
          </c:extLst>
        </c:ser>
        <c:dLbls>
          <c:showLegendKey val="0"/>
          <c:showVal val="0"/>
          <c:showCatName val="0"/>
          <c:showSerName val="0"/>
          <c:showPercent val="0"/>
          <c:showBubbleSize val="0"/>
        </c:dLbls>
        <c:gapWidth val="65"/>
        <c:overlap val="-10"/>
        <c:axId val="89981312"/>
        <c:axId val="89982848"/>
      </c:barChart>
      <c:catAx>
        <c:axId val="89981312"/>
        <c:scaling>
          <c:orientation val="maxMin"/>
        </c:scaling>
        <c:delete val="0"/>
        <c:axPos val="l"/>
        <c:numFmt formatCode="General" sourceLinked="0"/>
        <c:majorTickMark val="none"/>
        <c:minorTickMark val="none"/>
        <c:tickLblPos val="nextTo"/>
        <c:crossAx val="89982848"/>
        <c:crosses val="autoZero"/>
        <c:auto val="1"/>
        <c:lblAlgn val="ctr"/>
        <c:lblOffset val="100"/>
        <c:noMultiLvlLbl val="0"/>
      </c:catAx>
      <c:valAx>
        <c:axId val="89982848"/>
        <c:scaling>
          <c:orientation val="minMax"/>
        </c:scaling>
        <c:delete val="1"/>
        <c:axPos val="t"/>
        <c:numFmt formatCode="0" sourceLinked="1"/>
        <c:majorTickMark val="out"/>
        <c:minorTickMark val="none"/>
        <c:tickLblPos val="none"/>
        <c:crossAx val="89981312"/>
        <c:crosses val="autoZero"/>
        <c:crossBetween val="between"/>
      </c:valAx>
    </c:plotArea>
    <c:legend>
      <c:legendPos val="r"/>
      <c:layout>
        <c:manualLayout>
          <c:xMode val="edge"/>
          <c:yMode val="edge"/>
          <c:x val="0.70126115485564156"/>
          <c:y val="0.19008566822548187"/>
          <c:w val="0.24318328958880231"/>
          <c:h val="8.4332962534808265E-2"/>
        </c:manualLayout>
      </c:layout>
      <c:overlay val="0"/>
    </c:legend>
    <c:plotVisOnly val="1"/>
    <c:dispBlanksAs val="gap"/>
    <c:showDLblsOverMax val="0"/>
  </c:chart>
  <c:spPr>
    <a:ln>
      <a:noFill/>
    </a:ln>
  </c:spPr>
  <c:txPr>
    <a:bodyPr/>
    <a:lstStyle/>
    <a:p>
      <a:pPr>
        <a:defRPr sz="900">
          <a:latin typeface="Verdana" pitchFamily="34" charset="0"/>
        </a:defRPr>
      </a:pPr>
      <a:endParaRPr lang="en-US"/>
    </a:p>
  </c:txPr>
  <c:printSettings>
    <c:headerFooter/>
    <c:pageMargins b="0.75000000000000333" l="0.70000000000000062" r="0.70000000000000062" t="0.75000000000000333" header="0.30000000000000032" footer="0.30000000000000032"/>
    <c:pageSetup/>
  </c:printSettings>
  <c:userShapes r:id="rId1"/>
</c:chartSpace>
</file>

<file path=xl/ctrlProps/ctrlProp1.xml><?xml version="1.0" encoding="utf-8"?>
<formControlPr xmlns="http://schemas.microsoft.com/office/spreadsheetml/2009/9/main" objectType="List" dx="16" fmlaLink="Controls!$B$16" fmlaRange="Controls!$B$6:$B$13" noThreeD="1" sel="1" val="0"/>
</file>

<file path=xl/ctrlProps/ctrlProp2.xml><?xml version="1.0" encoding="utf-8"?>
<formControlPr xmlns="http://schemas.microsoft.com/office/spreadsheetml/2009/9/main" objectType="List" dx="16" fmlaLink="Controls!$B$24" fmlaRange="Controls!$B$20:$B$21" noThreeD="1" sel="1" val="0"/>
</file>

<file path=xl/drawings/_rels/drawing1.xml.rels><?xml version="1.0" encoding="UTF-8" standalone="yes"?>
<Relationships xmlns="http://schemas.openxmlformats.org/package/2006/relationships"><Relationship Id="rId8" Type="http://schemas.openxmlformats.org/officeDocument/2006/relationships/image" Target="../media/image5.jpeg"/><Relationship Id="rId3" Type="http://schemas.openxmlformats.org/officeDocument/2006/relationships/hyperlink" Target="#'Table and chart'!A1"/><Relationship Id="rId7" Type="http://schemas.openxmlformats.org/officeDocument/2006/relationships/hyperlink" Target="#'Copy tables and charts'!A1"/><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4.jpeg"/><Relationship Id="rId5" Type="http://schemas.openxmlformats.org/officeDocument/2006/relationships/hyperlink" Target="#'Technical guide'!A1"/><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jpeg"/><Relationship Id="rId5" Type="http://schemas.openxmlformats.org/officeDocument/2006/relationships/image" Target="../media/image9.jpeg"/><Relationship Id="rId4" Type="http://schemas.openxmlformats.org/officeDocument/2006/relationships/hyperlink" Target="#Contents!A1"/></Relationships>
</file>

<file path=xl/drawings/_rels/drawing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xml"/><Relationship Id="rId1" Type="http://schemas.openxmlformats.org/officeDocument/2006/relationships/image" Target="../media/image10.jpeg"/><Relationship Id="rId4" Type="http://schemas.openxmlformats.org/officeDocument/2006/relationships/image" Target="../media/image9.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0</xdr:col>
      <xdr:colOff>142876</xdr:colOff>
      <xdr:row>9</xdr:row>
      <xdr:rowOff>68209</xdr:rowOff>
    </xdr:from>
    <xdr:to>
      <xdr:col>7</xdr:col>
      <xdr:colOff>100869</xdr:colOff>
      <xdr:row>24</xdr:row>
      <xdr:rowOff>25689</xdr:rowOff>
    </xdr:to>
    <xdr:pic>
      <xdr:nvPicPr>
        <xdr:cNvPr id="2" name="Picture 4" descr="Tape Measure : Stock Photo"/>
        <xdr:cNvPicPr>
          <a:picLocks noChangeAspect="1" noChangeArrowheads="1"/>
        </xdr:cNvPicPr>
      </xdr:nvPicPr>
      <xdr:blipFill>
        <a:blip xmlns:r="http://schemas.openxmlformats.org/officeDocument/2006/relationships" r:embed="rId1" cstate="print"/>
        <a:stretch>
          <a:fillRect/>
        </a:stretch>
      </xdr:blipFill>
      <xdr:spPr bwMode="auto">
        <a:xfrm>
          <a:off x="142876" y="1782709"/>
          <a:ext cx="4225193" cy="2814980"/>
        </a:xfrm>
        <a:prstGeom prst="rect">
          <a:avLst/>
        </a:prstGeom>
        <a:noFill/>
        <a:ln w="9525">
          <a:noFill/>
          <a:miter lim="800000"/>
          <a:headEnd/>
          <a:tailEnd/>
        </a:ln>
        <a:effectLst>
          <a:softEdge rad="635000"/>
        </a:effectLst>
      </xdr:spPr>
    </xdr:pic>
    <xdr:clientData/>
  </xdr:twoCellAnchor>
  <xdr:twoCellAnchor editAs="oneCell">
    <xdr:from>
      <xdr:col>0</xdr:col>
      <xdr:colOff>142875</xdr:colOff>
      <xdr:row>0</xdr:row>
      <xdr:rowOff>161925</xdr:rowOff>
    </xdr:from>
    <xdr:to>
      <xdr:col>6</xdr:col>
      <xdr:colOff>95250</xdr:colOff>
      <xdr:row>6</xdr:row>
      <xdr:rowOff>19050</xdr:rowOff>
    </xdr:to>
    <xdr:pic>
      <xdr:nvPicPr>
        <xdr:cNvPr id="3" name="Picture 2" descr="PHW Observatory RGB"/>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lip>
        <a:srcRect r="18495"/>
        <a:stretch>
          <a:fillRect/>
        </a:stretch>
      </xdr:blipFill>
      <xdr:spPr bwMode="auto">
        <a:xfrm>
          <a:off x="142875" y="161925"/>
          <a:ext cx="3609975" cy="1000125"/>
        </a:xfrm>
        <a:prstGeom prst="rect">
          <a:avLst/>
        </a:prstGeom>
        <a:noFill/>
        <a:ln w="9525">
          <a:noFill/>
          <a:miter lim="800000"/>
          <a:headEnd/>
          <a:tailEnd/>
        </a:ln>
      </xdr:spPr>
    </xdr:pic>
    <xdr:clientData/>
  </xdr:twoCellAnchor>
  <xdr:twoCellAnchor>
    <xdr:from>
      <xdr:col>0</xdr:col>
      <xdr:colOff>47625</xdr:colOff>
      <xdr:row>7</xdr:row>
      <xdr:rowOff>180975</xdr:rowOff>
    </xdr:from>
    <xdr:to>
      <xdr:col>11</xdr:col>
      <xdr:colOff>542925</xdr:colOff>
      <xdr:row>9</xdr:row>
      <xdr:rowOff>123825</xdr:rowOff>
    </xdr:to>
    <xdr:sp macro="" textlink="">
      <xdr:nvSpPr>
        <xdr:cNvPr id="4" name="TextBox 3"/>
        <xdr:cNvSpPr txBox="1"/>
      </xdr:nvSpPr>
      <xdr:spPr>
        <a:xfrm>
          <a:off x="47625" y="1514475"/>
          <a:ext cx="720090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400" b="1">
              <a:solidFill>
                <a:sysClr val="windowText" lastClr="000000"/>
              </a:solidFill>
              <a:latin typeface="Verdana" pitchFamily="34" charset="0"/>
            </a:rPr>
            <a:t>Welsh Health Survey obesity resource: prevalence by deprivation</a:t>
          </a:r>
        </a:p>
      </xdr:txBody>
    </xdr:sp>
    <xdr:clientData/>
  </xdr:twoCellAnchor>
  <xdr:twoCellAnchor editAs="oneCell">
    <xdr:from>
      <xdr:col>7</xdr:col>
      <xdr:colOff>0</xdr:colOff>
      <xdr:row>10</xdr:row>
      <xdr:rowOff>161925</xdr:rowOff>
    </xdr:from>
    <xdr:to>
      <xdr:col>10</xdr:col>
      <xdr:colOff>76200</xdr:colOff>
      <xdr:row>13</xdr:row>
      <xdr:rowOff>0</xdr:rowOff>
    </xdr:to>
    <xdr:pic>
      <xdr:nvPicPr>
        <xdr:cNvPr id="8" name="Picture 7" descr="Table_and_chart.jpg">
          <a:hlinkClick xmlns:r="http://schemas.openxmlformats.org/officeDocument/2006/relationships" r:id="rId3" tooltip="Table and chart"/>
        </xdr:cNvPr>
        <xdr:cNvPicPr>
          <a:picLocks noChangeAspect="1"/>
        </xdr:cNvPicPr>
      </xdr:nvPicPr>
      <xdr:blipFill>
        <a:blip xmlns:r="http://schemas.openxmlformats.org/officeDocument/2006/relationships" r:embed="rId4" cstate="print"/>
        <a:stretch>
          <a:fillRect/>
        </a:stretch>
      </xdr:blipFill>
      <xdr:spPr>
        <a:xfrm>
          <a:off x="4267200" y="2066925"/>
          <a:ext cx="1905000" cy="409575"/>
        </a:xfrm>
        <a:prstGeom prst="roundRect">
          <a:avLst>
            <a:gd name="adj" fmla="val 8594"/>
          </a:avLst>
        </a:prstGeom>
        <a:solidFill>
          <a:srgbClr val="FFFFFF">
            <a:shade val="85000"/>
          </a:srgbClr>
        </a:solidFill>
        <a:ln>
          <a:noFill/>
        </a:ln>
        <a:effectLst/>
      </xdr:spPr>
    </xdr:pic>
    <xdr:clientData/>
  </xdr:twoCellAnchor>
  <xdr:twoCellAnchor editAs="oneCell">
    <xdr:from>
      <xdr:col>7</xdr:col>
      <xdr:colOff>0</xdr:colOff>
      <xdr:row>13</xdr:row>
      <xdr:rowOff>104775</xdr:rowOff>
    </xdr:from>
    <xdr:to>
      <xdr:col>10</xdr:col>
      <xdr:colOff>76200</xdr:colOff>
      <xdr:row>15</xdr:row>
      <xdr:rowOff>133350</xdr:rowOff>
    </xdr:to>
    <xdr:pic>
      <xdr:nvPicPr>
        <xdr:cNvPr id="9" name="Picture 8" descr="Technical_guide.jpg">
          <a:hlinkClick xmlns:r="http://schemas.openxmlformats.org/officeDocument/2006/relationships" r:id="rId5" tooltip="Technical Guide"/>
        </xdr:cNvPr>
        <xdr:cNvPicPr>
          <a:picLocks noChangeAspect="1"/>
        </xdr:cNvPicPr>
      </xdr:nvPicPr>
      <xdr:blipFill>
        <a:blip xmlns:r="http://schemas.openxmlformats.org/officeDocument/2006/relationships" r:embed="rId6" cstate="print"/>
        <a:stretch>
          <a:fillRect/>
        </a:stretch>
      </xdr:blipFill>
      <xdr:spPr>
        <a:xfrm>
          <a:off x="4267200" y="2581275"/>
          <a:ext cx="1905000" cy="409575"/>
        </a:xfrm>
        <a:prstGeom prst="roundRect">
          <a:avLst>
            <a:gd name="adj" fmla="val 8594"/>
          </a:avLst>
        </a:prstGeom>
        <a:solidFill>
          <a:srgbClr val="FFFFFF">
            <a:shade val="85000"/>
          </a:srgbClr>
        </a:solidFill>
        <a:ln>
          <a:noFill/>
        </a:ln>
        <a:effectLst/>
      </xdr:spPr>
    </xdr:pic>
    <xdr:clientData/>
  </xdr:twoCellAnchor>
  <xdr:twoCellAnchor editAs="oneCell">
    <xdr:from>
      <xdr:col>7</xdr:col>
      <xdr:colOff>0</xdr:colOff>
      <xdr:row>16</xdr:row>
      <xdr:rowOff>47625</xdr:rowOff>
    </xdr:from>
    <xdr:to>
      <xdr:col>10</xdr:col>
      <xdr:colOff>76200</xdr:colOff>
      <xdr:row>18</xdr:row>
      <xdr:rowOff>76200</xdr:rowOff>
    </xdr:to>
    <xdr:pic>
      <xdr:nvPicPr>
        <xdr:cNvPr id="10" name="Picture 9" descr="Copying_tables_charts.jpg">
          <a:hlinkClick xmlns:r="http://schemas.openxmlformats.org/officeDocument/2006/relationships" r:id="rId7" tooltip="Copying tables and charts"/>
        </xdr:cNvPr>
        <xdr:cNvPicPr>
          <a:picLocks noChangeAspect="1"/>
        </xdr:cNvPicPr>
      </xdr:nvPicPr>
      <xdr:blipFill>
        <a:blip xmlns:r="http://schemas.openxmlformats.org/officeDocument/2006/relationships" r:embed="rId8" cstate="print"/>
        <a:stretch>
          <a:fillRect/>
        </a:stretch>
      </xdr:blipFill>
      <xdr:spPr>
        <a:xfrm>
          <a:off x="4267200" y="3095625"/>
          <a:ext cx="1905000" cy="409575"/>
        </a:xfrm>
        <a:prstGeom prst="roundRect">
          <a:avLst>
            <a:gd name="adj" fmla="val 8594"/>
          </a:avLst>
        </a:prstGeom>
        <a:solidFill>
          <a:srgbClr val="FFFFFF">
            <a:shade val="85000"/>
          </a:srgbClr>
        </a:solidFill>
        <a:ln>
          <a:noFill/>
        </a:ln>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428625</xdr:colOff>
      <xdr:row>5</xdr:row>
      <xdr:rowOff>133350</xdr:rowOff>
    </xdr:to>
    <xdr:pic>
      <xdr:nvPicPr>
        <xdr:cNvPr id="2" name="Picture 2" descr="PHW Observatory RGB"/>
        <xdr:cNvPicPr>
          <a:picLocks noChangeAspect="1" noChangeArrowheads="1"/>
        </xdr:cNvPicPr>
      </xdr:nvPicPr>
      <xdr:blipFill>
        <a:blip xmlns:r="http://schemas.openxmlformats.org/officeDocument/2006/relationships" r:embed="rId1" cstate="print"/>
        <a:srcRect r="16850"/>
        <a:stretch>
          <a:fillRect/>
        </a:stretch>
      </xdr:blipFill>
      <xdr:spPr bwMode="auto">
        <a:xfrm>
          <a:off x="180975" y="161925"/>
          <a:ext cx="2867025" cy="781050"/>
        </a:xfrm>
        <a:prstGeom prst="rect">
          <a:avLst/>
        </a:prstGeom>
        <a:noFill/>
        <a:ln w="9525">
          <a:noFill/>
          <a:miter lim="800000"/>
          <a:headEnd/>
          <a:tailEnd/>
        </a:ln>
      </xdr:spPr>
    </xdr:pic>
    <xdr:clientData/>
  </xdr:twoCellAnchor>
  <xdr:twoCellAnchor editAs="oneCell">
    <xdr:from>
      <xdr:col>13</xdr:col>
      <xdr:colOff>0</xdr:colOff>
      <xdr:row>3</xdr:row>
      <xdr:rowOff>0</xdr:rowOff>
    </xdr:from>
    <xdr:to>
      <xdr:col>19</xdr:col>
      <xdr:colOff>66675</xdr:colOff>
      <xdr:row>22</xdr:row>
      <xdr:rowOff>142875</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496175" y="485775"/>
          <a:ext cx="3724275" cy="3219450"/>
        </a:xfrm>
        <a:prstGeom prst="rect">
          <a:avLst/>
        </a:prstGeom>
        <a:noFill/>
        <a:ln w="9525">
          <a:noFill/>
          <a:miter lim="800000"/>
          <a:headEnd/>
          <a:tailEnd/>
        </a:ln>
      </xdr:spPr>
    </xdr:pic>
    <xdr:clientData/>
  </xdr:twoCellAnchor>
  <xdr:twoCellAnchor editAs="oneCell">
    <xdr:from>
      <xdr:col>13</xdr:col>
      <xdr:colOff>0</xdr:colOff>
      <xdr:row>26</xdr:row>
      <xdr:rowOff>0</xdr:rowOff>
    </xdr:from>
    <xdr:to>
      <xdr:col>19</xdr:col>
      <xdr:colOff>47625</xdr:colOff>
      <xdr:row>41</xdr:row>
      <xdr:rowOff>133350</xdr:rowOff>
    </xdr:to>
    <xdr:pic>
      <xdr:nvPicPr>
        <xdr:cNvPr id="4"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7496175" y="4210050"/>
          <a:ext cx="3705225" cy="2562225"/>
        </a:xfrm>
        <a:prstGeom prst="rect">
          <a:avLst/>
        </a:prstGeom>
        <a:noFill/>
        <a:ln w="9525">
          <a:noFill/>
          <a:miter lim="800000"/>
          <a:headEnd/>
          <a:tailEnd/>
        </a:ln>
      </xdr:spPr>
    </xdr:pic>
    <xdr:clientData/>
  </xdr:twoCellAnchor>
  <xdr:twoCellAnchor editAs="oneCell">
    <xdr:from>
      <xdr:col>8</xdr:col>
      <xdr:colOff>590550</xdr:colOff>
      <xdr:row>2</xdr:row>
      <xdr:rowOff>95250</xdr:rowOff>
    </xdr:from>
    <xdr:to>
      <xdr:col>10</xdr:col>
      <xdr:colOff>561975</xdr:colOff>
      <xdr:row>4</xdr:row>
      <xdr:rowOff>38100</xdr:rowOff>
    </xdr:to>
    <xdr:pic>
      <xdr:nvPicPr>
        <xdr:cNvPr id="6" name="Picture 5" descr="Back_to_contents.jpg">
          <a:hlinkClick xmlns:r="http://schemas.openxmlformats.org/officeDocument/2006/relationships" r:id="rId4" tooltip="Back to contents"/>
        </xdr:cNvPr>
        <xdr:cNvPicPr>
          <a:picLocks noChangeAspect="1"/>
        </xdr:cNvPicPr>
      </xdr:nvPicPr>
      <xdr:blipFill>
        <a:blip xmlns:r="http://schemas.openxmlformats.org/officeDocument/2006/relationships" r:embed="rId5" cstate="print"/>
        <a:stretch>
          <a:fillRect/>
        </a:stretch>
      </xdr:blipFill>
      <xdr:spPr>
        <a:xfrm>
          <a:off x="5038725" y="419100"/>
          <a:ext cx="1190625" cy="266700"/>
        </a:xfrm>
        <a:prstGeom prst="roundRect">
          <a:avLst>
            <a:gd name="adj" fmla="val 8594"/>
          </a:avLst>
        </a:prstGeom>
        <a:solidFill>
          <a:srgbClr val="FFFFFF">
            <a:shade val="85000"/>
          </a:srgbClr>
        </a:solidFill>
        <a:ln>
          <a:noFill/>
        </a:ln>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1</xdr:row>
      <xdr:rowOff>38100</xdr:rowOff>
    </xdr:from>
    <xdr:to>
      <xdr:col>8</xdr:col>
      <xdr:colOff>451590</xdr:colOff>
      <xdr:row>6</xdr:row>
      <xdr:rowOff>19049</xdr:rowOff>
    </xdr:to>
    <xdr:pic>
      <xdr:nvPicPr>
        <xdr:cNvPr id="3" name="Picture 2" descr="PHW Observatory logo.jpg"/>
        <xdr:cNvPicPr>
          <a:picLocks noChangeAspect="1"/>
        </xdr:cNvPicPr>
      </xdr:nvPicPr>
      <xdr:blipFill>
        <a:blip xmlns:r="http://schemas.openxmlformats.org/officeDocument/2006/relationships" r:embed="rId1" cstate="print"/>
        <a:stretch>
          <a:fillRect/>
        </a:stretch>
      </xdr:blipFill>
      <xdr:spPr>
        <a:xfrm>
          <a:off x="47625" y="38100"/>
          <a:ext cx="3880590" cy="876299"/>
        </a:xfrm>
        <a:prstGeom prst="rect">
          <a:avLst/>
        </a:prstGeom>
      </xdr:spPr>
    </xdr:pic>
    <xdr:clientData/>
  </xdr:twoCellAnchor>
  <xdr:twoCellAnchor>
    <xdr:from>
      <xdr:col>12</xdr:col>
      <xdr:colOff>238124</xdr:colOff>
      <xdr:row>24</xdr:row>
      <xdr:rowOff>295275</xdr:rowOff>
    </xdr:from>
    <xdr:to>
      <xdr:col>18</xdr:col>
      <xdr:colOff>161925</xdr:colOff>
      <xdr:row>28</xdr:row>
      <xdr:rowOff>9525</xdr:rowOff>
    </xdr:to>
    <xdr:sp macro="" textlink="">
      <xdr:nvSpPr>
        <xdr:cNvPr id="4" name="TextBox 3"/>
        <xdr:cNvSpPr txBox="1"/>
      </xdr:nvSpPr>
      <xdr:spPr>
        <a:xfrm>
          <a:off x="6619874" y="5105400"/>
          <a:ext cx="4953001" cy="8477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00" b="1">
              <a:solidFill>
                <a:srgbClr val="000080"/>
              </a:solidFill>
              <a:latin typeface="Verdana" pitchFamily="34" charset="0"/>
            </a:rPr>
            <a:t>NOTE: Small fluctuations in obesity</a:t>
          </a:r>
          <a:r>
            <a:rPr lang="en-GB" sz="800" b="1" baseline="0">
              <a:solidFill>
                <a:srgbClr val="000080"/>
              </a:solidFill>
              <a:latin typeface="Verdana" pitchFamily="34" charset="0"/>
            </a:rPr>
            <a:t> </a:t>
          </a:r>
          <a:r>
            <a:rPr lang="en-GB" sz="800" b="1">
              <a:solidFill>
                <a:srgbClr val="000080"/>
              </a:solidFill>
              <a:latin typeface="Verdana" pitchFamily="34" charset="0"/>
            </a:rPr>
            <a:t>prevalence over time should be interpreted with caution. </a:t>
          </a:r>
          <a:r>
            <a:rPr lang="en-GB" sz="800">
              <a:solidFill>
                <a:srgbClr val="000080"/>
              </a:solidFill>
              <a:latin typeface="Verdana" pitchFamily="34" charset="0"/>
            </a:rPr>
            <a:t>The confidence intervals indicate the precision of the prevalence estimates. As a rough guide to interpretation, when comparing two periods, if the confidence intervals around the estimates for health board fifths</a:t>
          </a:r>
          <a:r>
            <a:rPr lang="en-GB" sz="800" baseline="0">
              <a:solidFill>
                <a:srgbClr val="000080"/>
              </a:solidFill>
              <a:latin typeface="Verdana" pitchFamily="34" charset="0"/>
            </a:rPr>
            <a:t> </a:t>
          </a:r>
          <a:r>
            <a:rPr lang="en-GB" sz="800">
              <a:solidFill>
                <a:srgbClr val="000080"/>
              </a:solidFill>
              <a:latin typeface="Verdana" pitchFamily="34" charset="0"/>
            </a:rPr>
            <a:t>overlap, it can be assumed that the estimates are not statistically significantly different. This approach is not as rigorous as doing a formal statistical test, but is straightforward, widely used and reasonably robust. </a:t>
          </a:r>
        </a:p>
      </xdr:txBody>
    </xdr:sp>
    <xdr:clientData/>
  </xdr:twoCellAnchor>
  <xdr:twoCellAnchor editAs="absolute">
    <xdr:from>
      <xdr:col>12</xdr:col>
      <xdr:colOff>219075</xdr:colOff>
      <xdr:row>6</xdr:row>
      <xdr:rowOff>209550</xdr:rowOff>
    </xdr:from>
    <xdr:to>
      <xdr:col>17</xdr:col>
      <xdr:colOff>371475</xdr:colOff>
      <xdr:row>24</xdr:row>
      <xdr:rowOff>47625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228600</xdr:colOff>
      <xdr:row>2</xdr:row>
      <xdr:rowOff>123825</xdr:rowOff>
    </xdr:from>
    <xdr:to>
      <xdr:col>11</xdr:col>
      <xdr:colOff>714375</xdr:colOff>
      <xdr:row>4</xdr:row>
      <xdr:rowOff>9525</xdr:rowOff>
    </xdr:to>
    <xdr:pic>
      <xdr:nvPicPr>
        <xdr:cNvPr id="8" name="Picture 7" descr="Back_to_contents.jpg">
          <a:hlinkClick xmlns:r="http://schemas.openxmlformats.org/officeDocument/2006/relationships" r:id="rId3" tooltip="Back to contents"/>
        </xdr:cNvPr>
        <xdr:cNvPicPr>
          <a:picLocks noChangeAspect="1"/>
        </xdr:cNvPicPr>
      </xdr:nvPicPr>
      <xdr:blipFill>
        <a:blip xmlns:r="http://schemas.openxmlformats.org/officeDocument/2006/relationships" r:embed="rId4" cstate="print"/>
        <a:stretch>
          <a:fillRect/>
        </a:stretch>
      </xdr:blipFill>
      <xdr:spPr>
        <a:xfrm>
          <a:off x="5019675" y="457200"/>
          <a:ext cx="1190625" cy="266700"/>
        </a:xfrm>
        <a:prstGeom prst="roundRect">
          <a:avLst>
            <a:gd name="adj" fmla="val 8594"/>
          </a:avLst>
        </a:prstGeom>
        <a:solidFill>
          <a:srgbClr val="FFFFFF">
            <a:shade val="85000"/>
          </a:srgbClr>
        </a:solidFill>
        <a:ln>
          <a:noFill/>
        </a:ln>
        <a:effectLst/>
      </xdr:spPr>
    </xdr:pic>
    <xdr:clientData/>
  </xdr:twoCellAnchor>
  <mc:AlternateContent xmlns:mc="http://schemas.openxmlformats.org/markup-compatibility/2006">
    <mc:Choice xmlns:a14="http://schemas.microsoft.com/office/drawing/2010/main" Requires="a14">
      <xdr:twoCellAnchor editAs="oneCell">
        <xdr:from>
          <xdr:col>1</xdr:col>
          <xdr:colOff>66675</xdr:colOff>
          <xdr:row>10</xdr:row>
          <xdr:rowOff>209550</xdr:rowOff>
        </xdr:from>
        <xdr:to>
          <xdr:col>3</xdr:col>
          <xdr:colOff>600075</xdr:colOff>
          <xdr:row>15</xdr:row>
          <xdr:rowOff>57150</xdr:rowOff>
        </xdr:to>
        <xdr:sp macro="" textlink="">
          <xdr:nvSpPr>
            <xdr:cNvPr id="8193" name="List Box 1" hidden="1">
              <a:extLst>
                <a:ext uri="{63B3BB69-23CF-44E3-9099-C40C66FF867C}">
                  <a14:compatExt spid="_x0000_s819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8</xdr:row>
          <xdr:rowOff>47625</xdr:rowOff>
        </xdr:from>
        <xdr:to>
          <xdr:col>3</xdr:col>
          <xdr:colOff>590550</xdr:colOff>
          <xdr:row>10</xdr:row>
          <xdr:rowOff>47625</xdr:rowOff>
        </xdr:to>
        <xdr:sp macro="" textlink="">
          <xdr:nvSpPr>
            <xdr:cNvPr id="8194" name="List Box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c:userShapes xmlns:c="http://schemas.openxmlformats.org/drawingml/2006/chart">
  <cdr:relSizeAnchor xmlns:cdr="http://schemas.openxmlformats.org/drawingml/2006/chartDrawing">
    <cdr:from>
      <cdr:x>0</cdr:x>
      <cdr:y>0</cdr:y>
    </cdr:from>
    <cdr:to>
      <cdr:x>0.98333</cdr:x>
      <cdr:y>0.10249</cdr:y>
    </cdr:to>
    <cdr:sp macro="" textlink="Controls!$I$35">
      <cdr:nvSpPr>
        <cdr:cNvPr id="2" name="TextBox 4"/>
        <cdr:cNvSpPr txBox="1"/>
      </cdr:nvSpPr>
      <cdr:spPr>
        <a:xfrm xmlns:a="http://schemas.openxmlformats.org/drawingml/2006/main">
          <a:off x="0" y="0"/>
          <a:ext cx="4495785" cy="35242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fld id="{4BA744F1-7565-4D15-8479-29FA1D7CEADA}" type="TxLink">
            <a:rPr lang="en-US" sz="900" b="1" i="0" u="none" strike="noStrike">
              <a:solidFill>
                <a:srgbClr val="000000"/>
              </a:solidFill>
              <a:latin typeface="Verdana" pitchFamily="34" charset="0"/>
            </a:rPr>
            <a:pPr/>
            <a:t>Age-standardised percentage of adults reporting to be overweight or obese, by deprivation fifth, all persons, Wales</a:t>
          </a:fld>
          <a:endParaRPr lang="en-GB" sz="900" b="1">
            <a:latin typeface="Verdana" pitchFamily="34" charset="0"/>
          </a:endParaRPr>
        </a:p>
      </cdr:txBody>
    </cdr:sp>
  </cdr:relSizeAnchor>
  <cdr:relSizeAnchor xmlns:cdr="http://schemas.openxmlformats.org/drawingml/2006/chartDrawing">
    <cdr:from>
      <cdr:x>0.0125</cdr:x>
      <cdr:y>0.08384</cdr:y>
    </cdr:from>
    <cdr:to>
      <cdr:x>0.95416</cdr:x>
      <cdr:y>0.18782</cdr:y>
    </cdr:to>
    <cdr:sp macro="" textlink="">
      <cdr:nvSpPr>
        <cdr:cNvPr id="4" name="TextBox 1"/>
        <cdr:cNvSpPr txBox="1"/>
      </cdr:nvSpPr>
      <cdr:spPr>
        <a:xfrm xmlns:a="http://schemas.openxmlformats.org/drawingml/2006/main">
          <a:off x="57150" y="314638"/>
          <a:ext cx="4305270" cy="390211"/>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lIns="36000"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l"/>
          <a:r>
            <a:rPr lang="en-US" sz="800" b="0" i="0" u="none" strike="noStrike">
              <a:solidFill>
                <a:srgbClr val="000000"/>
              </a:solidFill>
              <a:latin typeface="Verdana" pitchFamily="34" charset="0"/>
            </a:rPr>
            <a:t>Produced by Public Health Wales</a:t>
          </a:r>
          <a:r>
            <a:rPr lang="en-US" sz="800" b="0" i="0" u="none" strike="noStrike" baseline="0">
              <a:solidFill>
                <a:srgbClr val="000000"/>
              </a:solidFill>
              <a:latin typeface="Verdana" pitchFamily="34" charset="0"/>
            </a:rPr>
            <a:t> Observatory, using Welsh Health Survey and Welsh Index of Multiple Deprivation 2011 (WG)</a:t>
          </a:r>
          <a:endParaRPr lang="en-GB" sz="800" b="0">
            <a:latin typeface="Verdana" pitchFamily="34" charset="0"/>
          </a:endParaRPr>
        </a:p>
      </cdr:txBody>
    </cdr:sp>
  </cdr:relSizeAnchor>
  <cdr:relSizeAnchor xmlns:cdr="http://schemas.openxmlformats.org/drawingml/2006/chartDrawing">
    <cdr:from>
      <cdr:x>0.30625</cdr:x>
      <cdr:y>0.1969</cdr:y>
    </cdr:from>
    <cdr:to>
      <cdr:x>0.67705</cdr:x>
      <cdr:y>0.25742</cdr:y>
    </cdr:to>
    <cdr:grpSp>
      <cdr:nvGrpSpPr>
        <cdr:cNvPr id="5" name="Group 4"/>
        <cdr:cNvGrpSpPr/>
      </cdr:nvGrpSpPr>
      <cdr:grpSpPr>
        <a:xfrm xmlns:a="http://schemas.openxmlformats.org/drawingml/2006/main">
          <a:off x="1400175" y="738936"/>
          <a:ext cx="1695298" cy="227123"/>
          <a:chOff x="0" y="0"/>
          <a:chExt cx="1696632" cy="209118"/>
        </a:xfrm>
      </cdr:grpSpPr>
      <cdr:sp macro="" textlink="">
        <cdr:nvSpPr>
          <cdr:cNvPr id="6" name="TextBox 1"/>
          <cdr:cNvSpPr txBox="1"/>
        </cdr:nvSpPr>
        <cdr:spPr>
          <a:xfrm xmlns:a="http://schemas.openxmlformats.org/drawingml/2006/main">
            <a:off x="68697" y="0"/>
            <a:ext cx="1627935" cy="184051"/>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0" i="0" u="none" strike="noStrike">
                <a:solidFill>
                  <a:srgbClr val="000000"/>
                </a:solidFill>
                <a:latin typeface="Verdana" pitchFamily="34" charset="0"/>
              </a:rPr>
              <a:t>95% confidence</a:t>
            </a:r>
            <a:r>
              <a:rPr lang="en-US" sz="900" b="0" i="0" u="none" strike="noStrike" baseline="0">
                <a:solidFill>
                  <a:srgbClr val="000000"/>
                </a:solidFill>
                <a:latin typeface="Verdana" pitchFamily="34" charset="0"/>
              </a:rPr>
              <a:t> </a:t>
            </a:r>
            <a:r>
              <a:rPr lang="en-US" sz="900" b="0" i="0" u="none" strike="noStrike">
                <a:solidFill>
                  <a:srgbClr val="000000"/>
                </a:solidFill>
                <a:latin typeface="Verdana" pitchFamily="34" charset="0"/>
              </a:rPr>
              <a:t>interval</a:t>
            </a:r>
            <a:endParaRPr lang="en-GB" sz="900" b="0">
              <a:latin typeface="Verdana" pitchFamily="34" charset="0"/>
            </a:endParaRPr>
          </a:p>
        </cdr:txBody>
      </cdr:sp>
      <cdr:grpSp>
        <cdr:nvGrpSpPr>
          <cdr:cNvPr id="7" name="Group 6"/>
          <cdr:cNvGrpSpPr/>
        </cdr:nvGrpSpPr>
        <cdr:grpSpPr>
          <a:xfrm xmlns:a="http://schemas.openxmlformats.org/drawingml/2006/main">
            <a:off x="0" y="30034"/>
            <a:ext cx="54470" cy="179084"/>
            <a:chOff x="0" y="29888"/>
            <a:chExt cx="54428" cy="177616"/>
          </a:xfrm>
          <a:scene3d xmlns:a="http://schemas.openxmlformats.org/drawingml/2006/main">
            <a:camera prst="orthographicFront">
              <a:rot lat="0" lon="0" rev="16200000"/>
            </a:camera>
            <a:lightRig rig="threePt" dir="t"/>
          </a:scene3d>
        </cdr:grpSpPr>
        <cdr:cxnSp macro="">
          <cdr:nvCxnSpPr>
            <cdr:cNvPr id="8" name="Straight Connector 7"/>
            <cdr:cNvCxnSpPr/>
          </cdr:nvCxnSpPr>
          <cdr:spPr>
            <a:xfrm xmlns:a="http://schemas.openxmlformats.org/drawingml/2006/main">
              <a:off x="27214" y="29888"/>
              <a:ext cx="0" cy="175708"/>
            </a:xfrm>
            <a:prstGeom xmlns:a="http://schemas.openxmlformats.org/drawingml/2006/main" prst="line">
              <a:avLst/>
            </a:prstGeom>
            <a:noFill xmlns:a="http://schemas.openxmlformats.org/drawingml/2006/main"/>
            <a:ln xmlns:a="http://schemas.openxmlformats.org/drawingml/2006/main" w="9525" cap="flat" cmpd="sng" algn="ctr">
              <a:solidFill>
                <a:sysClr val="windowText" lastClr="000000"/>
              </a:solidFill>
              <a:prstDash val="solid"/>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Connector 8"/>
            <cdr:cNvCxnSpPr/>
          </cdr:nvCxnSpPr>
          <cdr:spPr>
            <a:xfrm xmlns:a="http://schemas.openxmlformats.org/drawingml/2006/main">
              <a:off x="0" y="34393"/>
              <a:ext cx="54428" cy="0"/>
            </a:xfrm>
            <a:prstGeom xmlns:a="http://schemas.openxmlformats.org/drawingml/2006/main" prst="line">
              <a:avLst/>
            </a:prstGeom>
            <a:noFill xmlns:a="http://schemas.openxmlformats.org/drawingml/2006/main"/>
            <a:ln xmlns:a="http://schemas.openxmlformats.org/drawingml/2006/main" w="9525" cap="flat" cmpd="sng" algn="ctr">
              <a:solidFill>
                <a:sysClr val="windowText" lastClr="000000"/>
              </a:solidFill>
              <a:prstDash val="solid"/>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0" name="Straight Connector 9"/>
            <cdr:cNvCxnSpPr/>
          </cdr:nvCxnSpPr>
          <cdr:spPr>
            <a:xfrm xmlns:a="http://schemas.openxmlformats.org/drawingml/2006/main">
              <a:off x="0" y="207504"/>
              <a:ext cx="54428" cy="0"/>
            </a:xfrm>
            <a:prstGeom xmlns:a="http://schemas.openxmlformats.org/drawingml/2006/main" prst="line">
              <a:avLst/>
            </a:prstGeom>
            <a:noFill xmlns:a="http://schemas.openxmlformats.org/drawingml/2006/main"/>
            <a:ln xmlns:a="http://schemas.openxmlformats.org/drawingml/2006/main" w="9525" cap="flat" cmpd="sng" algn="ctr">
              <a:solidFill>
                <a:sysClr val="windowText" lastClr="000000"/>
              </a:solidFill>
              <a:prstDash val="solid"/>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grpSp>
  </cdr:relSizeAnchor>
</c:userShapes>
</file>

<file path=xl/drawings/drawing5.xml><?xml version="1.0" encoding="utf-8"?>
<xdr:wsDr xmlns:xdr="http://schemas.openxmlformats.org/drawingml/2006/spreadsheetDrawing" xmlns:a="http://schemas.openxmlformats.org/drawingml/2006/main">
  <xdr:twoCellAnchor editAs="oneCell">
    <xdr:from>
      <xdr:col>5</xdr:col>
      <xdr:colOff>180975</xdr:colOff>
      <xdr:row>2</xdr:row>
      <xdr:rowOff>152400</xdr:rowOff>
    </xdr:from>
    <xdr:to>
      <xdr:col>5</xdr:col>
      <xdr:colOff>1371600</xdr:colOff>
      <xdr:row>4</xdr:row>
      <xdr:rowOff>38100</xdr:rowOff>
    </xdr:to>
    <xdr:pic>
      <xdr:nvPicPr>
        <xdr:cNvPr id="3" name="Picture 2" descr="Back_to_contents.jpg">
          <a:hlinkClick xmlns:r="http://schemas.openxmlformats.org/officeDocument/2006/relationships" r:id="rId1" tooltip="Back to contents"/>
        </xdr:cNvPr>
        <xdr:cNvPicPr>
          <a:picLocks noChangeAspect="1"/>
        </xdr:cNvPicPr>
      </xdr:nvPicPr>
      <xdr:blipFill>
        <a:blip xmlns:r="http://schemas.openxmlformats.org/officeDocument/2006/relationships" r:embed="rId2" cstate="print"/>
        <a:stretch>
          <a:fillRect/>
        </a:stretch>
      </xdr:blipFill>
      <xdr:spPr>
        <a:xfrm>
          <a:off x="7820025" y="590550"/>
          <a:ext cx="1190625" cy="266700"/>
        </a:xfrm>
        <a:prstGeom prst="roundRect">
          <a:avLst>
            <a:gd name="adj" fmla="val 8594"/>
          </a:avLst>
        </a:prstGeom>
        <a:solidFill>
          <a:srgbClr val="FFFFFF">
            <a:shade val="85000"/>
          </a:srgbClr>
        </a:solidFill>
        <a:ln>
          <a:noFill/>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file:///C:\Users\Trend%20by%20deprivation\20140109_ObesityByDeprivationWHSdata_HC_v0b.xlsx"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file:///C:\Users\Trend%20by%20age\20140109_ObesityByAgeWHSdata__HC_v0a.xlsx" TargetMode="Externa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hyperlink" Target="http://wales.gov.uk/statistics-and-research/welsh-health-survey/?lang=en" TargetMode="External"/><Relationship Id="rId7" Type="http://schemas.openxmlformats.org/officeDocument/2006/relationships/printerSettings" Target="../printerSettings/printerSettings7.bin"/><Relationship Id="rId2" Type="http://schemas.openxmlformats.org/officeDocument/2006/relationships/hyperlink" Target="http://www3.interscience.wiley.com/journal/117981349/abstract?CRETRY=1&amp;SRETRY=0" TargetMode="External"/><Relationship Id="rId1" Type="http://schemas.openxmlformats.org/officeDocument/2006/relationships/hyperlink" Target="mailto:publichealthwalesobservatory@wales.nhs.uk" TargetMode="External"/><Relationship Id="rId6" Type="http://schemas.openxmlformats.org/officeDocument/2006/relationships/hyperlink" Target="http://www.wales.nhs.uk/sitesplus/922/page/74113" TargetMode="External"/><Relationship Id="rId5" Type="http://schemas.openxmlformats.org/officeDocument/2006/relationships/hyperlink" Target="http://www.wales.nhs.uk/sitesplus/922/page/74113" TargetMode="External"/><Relationship Id="rId4" Type="http://schemas.openxmlformats.org/officeDocument/2006/relationships/hyperlink" Target="http://www.ons.gov.uk/ons/guide-method/user-guidance/health-and-life-events/revised-european-standard-population-2013--2013-esp-/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showGridLines="0" showRowColHeaders="0" tabSelected="1" zoomScaleNormal="100" workbookViewId="0"/>
  </sheetViews>
  <sheetFormatPr defaultRowHeight="15" x14ac:dyDescent="0.25"/>
  <sheetData/>
  <pageMargins left="0.70866141732283472" right="0.70866141732283472" top="0.74803149606299213" bottom="0.74803149606299213" header="0.31496062992125984" footer="0.31496062992125984"/>
  <pageSetup paperSize="9" scale="86" orientation="portrait" r:id="rId1"/>
  <headerFooter>
    <oddHeader>&amp;LAuthor: Hugo Cosh, Public Health Wales Observatory&amp;RDate created: 10/07/2014</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N38"/>
  <sheetViews>
    <sheetView showGridLines="0" showRowColHeaders="0" zoomScaleNormal="100" workbookViewId="0"/>
  </sheetViews>
  <sheetFormatPr defaultRowHeight="12.75" x14ac:dyDescent="0.2"/>
  <cols>
    <col min="1" max="1" width="2.7109375" style="129" customWidth="1"/>
    <col min="2" max="16384" width="9.140625" style="129"/>
  </cols>
  <sheetData>
    <row r="3" spans="2:14" x14ac:dyDescent="0.2">
      <c r="N3" s="130" t="s">
        <v>142</v>
      </c>
    </row>
    <row r="8" spans="2:14" s="130" customFormat="1" x14ac:dyDescent="0.2">
      <c r="B8" s="130" t="s">
        <v>143</v>
      </c>
    </row>
    <row r="9" spans="2:14" s="130" customFormat="1" x14ac:dyDescent="0.2"/>
    <row r="10" spans="2:14" s="130" customFormat="1" x14ac:dyDescent="0.2">
      <c r="B10" s="130" t="s">
        <v>144</v>
      </c>
    </row>
    <row r="11" spans="2:14" x14ac:dyDescent="0.2">
      <c r="B11" s="129" t="s">
        <v>145</v>
      </c>
    </row>
    <row r="12" spans="2:14" x14ac:dyDescent="0.2">
      <c r="B12" s="129" t="s">
        <v>146</v>
      </c>
    </row>
    <row r="13" spans="2:14" x14ac:dyDescent="0.2">
      <c r="B13" s="129" t="s">
        <v>147</v>
      </c>
    </row>
    <row r="14" spans="2:14" x14ac:dyDescent="0.2">
      <c r="B14" s="129" t="s">
        <v>148</v>
      </c>
    </row>
    <row r="16" spans="2:14" s="130" customFormat="1" x14ac:dyDescent="0.2">
      <c r="B16" s="130" t="s">
        <v>149</v>
      </c>
    </row>
    <row r="17" spans="2:14" x14ac:dyDescent="0.2">
      <c r="B17" s="131">
        <v>1</v>
      </c>
      <c r="C17" s="129" t="s">
        <v>150</v>
      </c>
    </row>
    <row r="18" spans="2:14" x14ac:dyDescent="0.2">
      <c r="B18" s="132"/>
      <c r="C18" s="129" t="s">
        <v>151</v>
      </c>
    </row>
    <row r="19" spans="2:14" x14ac:dyDescent="0.2">
      <c r="B19" s="131">
        <v>2</v>
      </c>
      <c r="C19" s="129" t="s">
        <v>152</v>
      </c>
    </row>
    <row r="20" spans="2:14" x14ac:dyDescent="0.2">
      <c r="B20" s="131">
        <v>3</v>
      </c>
      <c r="C20" s="129" t="s">
        <v>153</v>
      </c>
    </row>
    <row r="21" spans="2:14" x14ac:dyDescent="0.2">
      <c r="B21" s="131">
        <v>4</v>
      </c>
      <c r="C21" s="129" t="s">
        <v>154</v>
      </c>
    </row>
    <row r="22" spans="2:14" x14ac:dyDescent="0.2">
      <c r="B22" s="131">
        <v>5</v>
      </c>
      <c r="C22" s="129" t="s">
        <v>155</v>
      </c>
    </row>
    <row r="23" spans="2:14" x14ac:dyDescent="0.2">
      <c r="B23" s="131"/>
      <c r="C23" s="129" t="s">
        <v>156</v>
      </c>
    </row>
    <row r="24" spans="2:14" x14ac:dyDescent="0.2">
      <c r="B24" s="131">
        <v>6</v>
      </c>
      <c r="C24" s="129" t="s">
        <v>157</v>
      </c>
    </row>
    <row r="26" spans="2:14" x14ac:dyDescent="0.2">
      <c r="N26" s="130" t="s">
        <v>158</v>
      </c>
    </row>
    <row r="28" spans="2:14" s="130" customFormat="1" x14ac:dyDescent="0.2">
      <c r="B28" s="130" t="s">
        <v>159</v>
      </c>
    </row>
    <row r="29" spans="2:14" x14ac:dyDescent="0.2">
      <c r="B29" s="131">
        <v>1</v>
      </c>
      <c r="C29" s="129" t="s">
        <v>160</v>
      </c>
    </row>
    <row r="30" spans="2:14" x14ac:dyDescent="0.2">
      <c r="B30" s="132"/>
      <c r="C30" s="129" t="s">
        <v>161</v>
      </c>
    </row>
    <row r="31" spans="2:14" x14ac:dyDescent="0.2">
      <c r="B31" s="131">
        <v>2</v>
      </c>
      <c r="C31" s="129" t="s">
        <v>152</v>
      </c>
    </row>
    <row r="32" spans="2:14" x14ac:dyDescent="0.2">
      <c r="B32" s="131">
        <v>3</v>
      </c>
      <c r="C32" s="129" t="s">
        <v>162</v>
      </c>
    </row>
    <row r="33" spans="2:3" x14ac:dyDescent="0.2">
      <c r="B33" s="131">
        <v>4</v>
      </c>
      <c r="C33" s="129" t="s">
        <v>154</v>
      </c>
    </row>
    <row r="34" spans="2:3" x14ac:dyDescent="0.2">
      <c r="B34" s="131">
        <v>5</v>
      </c>
      <c r="C34" s="129" t="s">
        <v>155</v>
      </c>
    </row>
    <row r="35" spans="2:3" x14ac:dyDescent="0.2">
      <c r="B35" s="131"/>
      <c r="C35" s="129" t="s">
        <v>156</v>
      </c>
    </row>
    <row r="36" spans="2:3" x14ac:dyDescent="0.2">
      <c r="B36" s="131">
        <v>6</v>
      </c>
      <c r="C36" s="129" t="s">
        <v>157</v>
      </c>
    </row>
    <row r="37" spans="2:3" x14ac:dyDescent="0.2">
      <c r="B37" s="131"/>
    </row>
    <row r="38" spans="2:3" x14ac:dyDescent="0.2">
      <c r="B38" s="131"/>
    </row>
  </sheetData>
  <pageMargins left="0.70866141732283472" right="0.70866141732283472" top="0.74803149606299213" bottom="0.74803149606299213" header="0.31496062992125984" footer="0.31496062992125984"/>
  <pageSetup paperSize="9" scale="74" orientation="landscape" r:id="rId1"/>
  <headerFooter>
    <oddHeader>&amp;LAuthor: Hugo Cosh, Public Health Wales Observatory&amp;RDate created: 10/07/2014</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N38"/>
  <sheetViews>
    <sheetView showGridLines="0" showRowColHeaders="0" zoomScaleNormal="100" workbookViewId="0"/>
  </sheetViews>
  <sheetFormatPr defaultRowHeight="15" x14ac:dyDescent="0.25"/>
  <cols>
    <col min="1" max="1" width="2.28515625" customWidth="1"/>
    <col min="2" max="2" width="3" customWidth="1"/>
    <col min="5" max="5" width="1.140625" customWidth="1"/>
    <col min="6" max="6" width="4.42578125" customWidth="1"/>
    <col min="7" max="7" width="19" customWidth="1"/>
    <col min="8" max="8" width="6.28515625" customWidth="1"/>
    <col min="9" max="9" width="7.5703125" customWidth="1"/>
    <col min="10" max="10" width="9.85546875" customWidth="1"/>
    <col min="11" max="11" width="10.5703125" customWidth="1"/>
    <col min="12" max="12" width="13.28515625" customWidth="1"/>
    <col min="13" max="16" width="14.28515625" customWidth="1"/>
  </cols>
  <sheetData>
    <row r="1" spans="2:14" ht="11.25" customHeight="1" x14ac:dyDescent="0.25"/>
    <row r="4" spans="2:14" x14ac:dyDescent="0.25">
      <c r="K4" s="85"/>
    </row>
    <row r="6" spans="2:14" ht="10.5" customHeight="1" x14ac:dyDescent="0.25"/>
    <row r="7" spans="2:14" ht="21.75" customHeight="1" x14ac:dyDescent="0.25"/>
    <row r="8" spans="2:14" ht="38.1" customHeight="1" x14ac:dyDescent="0.25">
      <c r="B8" s="161"/>
      <c r="C8" s="161"/>
      <c r="D8" s="163" t="s">
        <v>669</v>
      </c>
      <c r="E8" s="161"/>
      <c r="F8" s="8"/>
      <c r="G8" s="167" t="str">
        <f>Controls!I35</f>
        <v>Age-standardised percentage of adults reporting to be overweight or obese, by deprivation fifth, all persons, Wales</v>
      </c>
      <c r="H8" s="167"/>
      <c r="I8" s="167"/>
      <c r="J8" s="167"/>
      <c r="K8" s="167"/>
      <c r="L8" s="167"/>
      <c r="M8" s="87"/>
      <c r="N8" s="87"/>
    </row>
    <row r="9" spans="2:14" ht="4.5" customHeight="1" x14ac:dyDescent="0.25">
      <c r="B9" s="161"/>
      <c r="C9" s="161"/>
      <c r="D9" s="161"/>
      <c r="E9" s="161"/>
      <c r="F9" s="8"/>
      <c r="G9" s="71"/>
      <c r="H9" s="71"/>
      <c r="I9" s="71"/>
      <c r="J9" s="71"/>
      <c r="K9" s="71"/>
      <c r="L9" s="71"/>
      <c r="M9" s="1"/>
      <c r="N9" s="1"/>
    </row>
    <row r="10" spans="2:14" ht="18" customHeight="1" x14ac:dyDescent="0.25">
      <c r="B10" s="161"/>
      <c r="C10" s="161"/>
      <c r="D10" s="161"/>
      <c r="E10" s="161"/>
      <c r="F10" s="8"/>
      <c r="G10" s="119"/>
      <c r="H10" s="170" t="s">
        <v>124</v>
      </c>
      <c r="I10" s="170"/>
      <c r="J10" s="170"/>
      <c r="K10" s="170"/>
      <c r="L10" s="172" t="s">
        <v>61</v>
      </c>
      <c r="M10" s="88"/>
      <c r="N10" s="86"/>
    </row>
    <row r="11" spans="2:14" ht="32.25" customHeight="1" x14ac:dyDescent="0.25">
      <c r="B11" s="161"/>
      <c r="C11" s="161"/>
      <c r="D11" s="161"/>
      <c r="E11" s="161"/>
      <c r="F11" s="8"/>
      <c r="H11" s="171" t="s">
        <v>125</v>
      </c>
      <c r="I11" s="171"/>
      <c r="J11" s="74" t="s">
        <v>126</v>
      </c>
      <c r="K11" s="120" t="s">
        <v>127</v>
      </c>
      <c r="L11" s="173"/>
      <c r="M11" s="74"/>
      <c r="N11" s="80"/>
    </row>
    <row r="12" spans="2:14" ht="15.75" customHeight="1" x14ac:dyDescent="0.25">
      <c r="B12" s="161"/>
      <c r="C12" s="161"/>
      <c r="D12" s="161"/>
      <c r="E12" s="161"/>
      <c r="F12" s="8"/>
      <c r="G12" s="118" t="s">
        <v>99</v>
      </c>
      <c r="H12" s="74"/>
      <c r="I12" s="74"/>
      <c r="J12" s="127"/>
      <c r="K12" s="120"/>
      <c r="L12" s="74"/>
      <c r="M12" s="74"/>
      <c r="N12" s="80"/>
    </row>
    <row r="13" spans="2:14" s="96" customFormat="1" x14ac:dyDescent="0.25">
      <c r="B13" s="162"/>
      <c r="C13" s="162"/>
      <c r="D13" s="162"/>
      <c r="E13" s="162"/>
      <c r="F13" s="92"/>
      <c r="G13" s="117" t="s">
        <v>128</v>
      </c>
      <c r="H13" s="93">
        <f>Controls!N21</f>
        <v>59.443069999999999</v>
      </c>
      <c r="I13" s="94" t="str">
        <f>"(" &amp; FIXED(Controls!O21,0) &amp; "-" &amp; FIXED(Controls!P21,0) &amp; ")"</f>
        <v>(58-61)</v>
      </c>
      <c r="J13" s="101">
        <f>Controls!M21</f>
        <v>58.418380000000006</v>
      </c>
      <c r="K13" s="101">
        <f>Controls!L21</f>
        <v>9.3693292671376884</v>
      </c>
      <c r="L13" s="102">
        <f>Controls!K21</f>
        <v>9914</v>
      </c>
      <c r="M13" s="94"/>
      <c r="N13" s="95"/>
    </row>
    <row r="14" spans="2:14" x14ac:dyDescent="0.25">
      <c r="B14" s="161"/>
      <c r="C14" s="161"/>
      <c r="D14" s="161"/>
      <c r="E14" s="161"/>
      <c r="F14" s="8"/>
      <c r="G14" s="117" t="s">
        <v>129</v>
      </c>
      <c r="H14" s="93">
        <f>Controls!N22</f>
        <v>59.183250000000001</v>
      </c>
      <c r="I14" s="94" t="str">
        <f>"(" &amp; FIXED(Controls!O22,0) &amp; "-" &amp; FIXED(Controls!P22,0) &amp; ")"</f>
        <v>(58-60)</v>
      </c>
      <c r="J14" s="101">
        <f>Controls!M22</f>
        <v>58.591050000000003</v>
      </c>
      <c r="K14" s="101">
        <f>Controls!L22</f>
        <v>7.8835891045524118</v>
      </c>
      <c r="L14" s="102">
        <f>Controls!K22</f>
        <v>11640</v>
      </c>
      <c r="M14" s="81"/>
      <c r="N14" s="82"/>
    </row>
    <row r="15" spans="2:14" x14ac:dyDescent="0.25">
      <c r="B15" s="161"/>
      <c r="C15" s="161"/>
      <c r="D15" s="161"/>
      <c r="E15" s="161"/>
      <c r="F15" s="8"/>
      <c r="G15" s="124" t="s">
        <v>130</v>
      </c>
      <c r="H15" s="93">
        <f>Controls!N23</f>
        <v>56.505590000000005</v>
      </c>
      <c r="I15" s="94" t="str">
        <f>"(" &amp; FIXED(Controls!O23,0) &amp; "-" &amp; FIXED(Controls!P23,0) &amp; ")"</f>
        <v>(56-58)</v>
      </c>
      <c r="J15" s="101">
        <f>Controls!M23</f>
        <v>56.688190000000006</v>
      </c>
      <c r="K15" s="101">
        <f>Controls!L23</f>
        <v>6.3580933326168099</v>
      </c>
      <c r="L15" s="102">
        <f>Controls!K23</f>
        <v>12851</v>
      </c>
      <c r="M15" s="81"/>
      <c r="N15" s="82"/>
    </row>
    <row r="16" spans="2:14" x14ac:dyDescent="0.25">
      <c r="B16" s="161"/>
      <c r="C16" s="161"/>
      <c r="D16" s="161"/>
      <c r="E16" s="161"/>
      <c r="F16" s="8"/>
      <c r="G16" s="124" t="s">
        <v>131</v>
      </c>
      <c r="H16" s="93">
        <f>Controls!N24</f>
        <v>54.207430000000002</v>
      </c>
      <c r="I16" s="94" t="str">
        <f>"(" &amp; FIXED(Controls!O24,0) &amp; "-" &amp; FIXED(Controls!P24,0) &amp; ")"</f>
        <v>(53-55)</v>
      </c>
      <c r="J16" s="101">
        <f>Controls!M24</f>
        <v>54.036759999999994</v>
      </c>
      <c r="K16" s="101">
        <f>Controls!L24</f>
        <v>6.4161340281164696</v>
      </c>
      <c r="L16" s="102">
        <f>Controls!K24</f>
        <v>12009</v>
      </c>
      <c r="M16" s="81"/>
      <c r="N16" s="82"/>
    </row>
    <row r="17" spans="2:14" x14ac:dyDescent="0.25">
      <c r="B17" s="8"/>
      <c r="C17" s="8"/>
      <c r="D17" s="8"/>
      <c r="E17" s="8"/>
      <c r="F17" s="8"/>
      <c r="G17" s="124" t="s">
        <v>132</v>
      </c>
      <c r="H17" s="93">
        <f>Controls!N25</f>
        <v>52.232610000000001</v>
      </c>
      <c r="I17" s="94" t="str">
        <f>"(" &amp; FIXED(Controls!O25,0) &amp; "-" &amp; FIXED(Controls!P25,0) &amp; ")"</f>
        <v>(51-53)</v>
      </c>
      <c r="J17" s="101">
        <f>Controls!M25</f>
        <v>52.425710000000002</v>
      </c>
      <c r="K17" s="101">
        <f>Controls!L25</f>
        <v>5.1054596928402685</v>
      </c>
      <c r="L17" s="102">
        <f>Controls!K25</f>
        <v>11156</v>
      </c>
      <c r="M17" s="81"/>
      <c r="N17" s="82"/>
    </row>
    <row r="18" spans="2:14" ht="20.25" customHeight="1" x14ac:dyDescent="0.25">
      <c r="B18" s="133"/>
      <c r="C18" s="8"/>
      <c r="D18" s="8"/>
      <c r="E18" s="8"/>
      <c r="F18" s="8"/>
      <c r="G18" s="125" t="s">
        <v>100</v>
      </c>
      <c r="H18" s="91"/>
      <c r="I18" s="81"/>
      <c r="J18" s="128"/>
      <c r="K18" s="103"/>
      <c r="L18" s="90"/>
      <c r="M18" s="81"/>
      <c r="N18" s="83"/>
    </row>
    <row r="19" spans="2:14" s="96" customFormat="1" x14ac:dyDescent="0.25">
      <c r="B19" s="92"/>
      <c r="C19" s="92"/>
      <c r="D19" s="92"/>
      <c r="E19" s="92"/>
      <c r="F19" s="92"/>
      <c r="G19" s="124" t="s">
        <v>128</v>
      </c>
      <c r="H19" s="93">
        <f>Controls!N26</f>
        <v>61.470190000000002</v>
      </c>
      <c r="I19" s="94" t="str">
        <f>"(" &amp; FIXED(Controls!O26,0) &amp; "-" &amp; FIXED(Controls!P26,0) &amp; ")"</f>
        <v>(60-63)</v>
      </c>
      <c r="J19" s="101">
        <f>Controls!M26</f>
        <v>60.18065</v>
      </c>
      <c r="K19" s="101">
        <f>Controls!L26</f>
        <v>11.095834977542408</v>
      </c>
      <c r="L19" s="102">
        <f>Controls!K26</f>
        <v>11231</v>
      </c>
      <c r="M19" s="94"/>
      <c r="N19" s="97"/>
    </row>
    <row r="20" spans="2:14" s="96" customFormat="1" x14ac:dyDescent="0.25">
      <c r="B20" s="92"/>
      <c r="C20" s="92"/>
      <c r="D20" s="92"/>
      <c r="E20" s="92"/>
      <c r="F20" s="92"/>
      <c r="G20" s="124" t="s">
        <v>129</v>
      </c>
      <c r="H20" s="93">
        <f>Controls!N27</f>
        <v>60.847200000000001</v>
      </c>
      <c r="I20" s="94" t="str">
        <f>"(" &amp; FIXED(Controls!O27,0) &amp; "-" &amp; FIXED(Controls!P27,0) &amp; ")"</f>
        <v>(60-62)</v>
      </c>
      <c r="J20" s="101">
        <f>Controls!M27</f>
        <v>60.359759999999994</v>
      </c>
      <c r="K20" s="101">
        <f>Controls!L27</f>
        <v>9.2806737203064777</v>
      </c>
      <c r="L20" s="102">
        <f>Controls!K27</f>
        <v>12510</v>
      </c>
      <c r="M20" s="94"/>
      <c r="N20" s="97"/>
    </row>
    <row r="21" spans="2:14" s="96" customFormat="1" x14ac:dyDescent="0.25">
      <c r="B21" s="92"/>
      <c r="C21" s="92"/>
      <c r="D21" s="92"/>
      <c r="E21" s="92"/>
      <c r="F21" s="92"/>
      <c r="G21" s="124" t="s">
        <v>130</v>
      </c>
      <c r="H21" s="93">
        <f>Controls!N28</f>
        <v>58.444989999999997</v>
      </c>
      <c r="I21" s="94" t="str">
        <f>"(" &amp; FIXED(Controls!O28,0) &amp; "-" &amp; FIXED(Controls!P28,0) &amp; ")"</f>
        <v>(57-59)</v>
      </c>
      <c r="J21" s="101">
        <f>Controls!M28</f>
        <v>58.215209999999992</v>
      </c>
      <c r="K21" s="101">
        <f>Controls!L28</f>
        <v>8.1920234150584914</v>
      </c>
      <c r="L21" s="102">
        <f>Controls!K28</f>
        <v>13975</v>
      </c>
      <c r="M21" s="94"/>
      <c r="N21" s="97"/>
    </row>
    <row r="22" spans="2:14" x14ac:dyDescent="0.25">
      <c r="B22" s="8"/>
      <c r="C22" s="8"/>
      <c r="D22" s="8"/>
      <c r="E22" s="8"/>
      <c r="F22" s="8"/>
      <c r="G22" s="117" t="s">
        <v>131</v>
      </c>
      <c r="H22" s="93">
        <f>Controls!N29</f>
        <v>55.919019999999996</v>
      </c>
      <c r="I22" s="94" t="str">
        <f>"(" &amp; FIXED(Controls!O29,0) &amp; "-" &amp; FIXED(Controls!P29,0) &amp; ")"</f>
        <v>(55-57)</v>
      </c>
      <c r="J22" s="101">
        <f>Controls!M29</f>
        <v>56.463050000000003</v>
      </c>
      <c r="K22" s="101">
        <f>Controls!L29</f>
        <v>7.7515866520483643</v>
      </c>
      <c r="L22" s="102">
        <f>Controls!K29</f>
        <v>13463</v>
      </c>
      <c r="M22" s="81"/>
      <c r="N22" s="83"/>
    </row>
    <row r="23" spans="2:14" x14ac:dyDescent="0.25">
      <c r="B23" s="8"/>
      <c r="C23" s="8"/>
      <c r="D23" s="8"/>
      <c r="E23" s="8"/>
      <c r="F23" s="8"/>
      <c r="G23" s="117" t="s">
        <v>132</v>
      </c>
      <c r="H23" s="93">
        <f>Controls!N30</f>
        <v>52.697700000000005</v>
      </c>
      <c r="I23" s="94" t="str">
        <f>"(" &amp; FIXED(Controls!O30,0) &amp; "-" &amp; FIXED(Controls!P30,0) &amp; ")"</f>
        <v>(52-54)</v>
      </c>
      <c r="J23" s="101">
        <f>Controls!M30</f>
        <v>53.004750000000001</v>
      </c>
      <c r="K23" s="101">
        <f>Controls!L30</f>
        <v>6.4742686153770057</v>
      </c>
      <c r="L23" s="102">
        <f>Controls!K30</f>
        <v>12582</v>
      </c>
      <c r="M23" s="81"/>
      <c r="N23" s="83"/>
    </row>
    <row r="24" spans="2:14" ht="8.25" customHeight="1" x14ac:dyDescent="0.25">
      <c r="B24" s="8"/>
      <c r="C24" s="8"/>
      <c r="D24" s="8"/>
      <c r="E24" s="8"/>
      <c r="F24" s="8"/>
      <c r="G24" s="117"/>
      <c r="H24" s="84"/>
      <c r="I24" s="84"/>
      <c r="J24" s="84"/>
      <c r="K24" s="84"/>
      <c r="L24" s="84"/>
    </row>
    <row r="25" spans="2:14" ht="24" customHeight="1" x14ac:dyDescent="0.25">
      <c r="B25" s="8"/>
      <c r="C25" s="8"/>
      <c r="D25" s="8"/>
      <c r="E25" s="8"/>
      <c r="F25" s="8"/>
      <c r="G25" s="168" t="s">
        <v>664</v>
      </c>
      <c r="H25" s="168"/>
      <c r="I25" s="168"/>
      <c r="J25" s="168"/>
      <c r="K25" s="168"/>
      <c r="L25" s="168"/>
    </row>
    <row r="26" spans="2:14" s="96" customFormat="1" ht="12.75" customHeight="1" x14ac:dyDescent="0.25">
      <c r="B26" s="92"/>
      <c r="C26" s="92"/>
      <c r="D26" s="92"/>
      <c r="E26" s="92"/>
      <c r="F26" s="92"/>
      <c r="G26" s="72" t="s">
        <v>60</v>
      </c>
      <c r="H26" s="73"/>
      <c r="I26" s="73"/>
      <c r="J26" s="73"/>
      <c r="K26" s="73"/>
      <c r="L26" s="73"/>
    </row>
    <row r="27" spans="2:14" ht="37.5" customHeight="1" x14ac:dyDescent="0.25">
      <c r="B27" s="8"/>
      <c r="C27" s="8"/>
      <c r="D27" s="8"/>
      <c r="E27" s="8"/>
      <c r="F27" s="8"/>
      <c r="G27" s="169" t="s">
        <v>102</v>
      </c>
      <c r="H27" s="169"/>
      <c r="I27" s="169"/>
      <c r="J27" s="169"/>
      <c r="K27" s="169"/>
      <c r="L27" s="169"/>
    </row>
    <row r="28" spans="2:14" ht="15" customHeight="1" x14ac:dyDescent="0.25">
      <c r="B28" s="8"/>
      <c r="C28" s="8"/>
      <c r="D28" s="8"/>
      <c r="E28" s="8"/>
      <c r="F28" s="8"/>
      <c r="G28" s="169" t="s">
        <v>645</v>
      </c>
      <c r="H28" s="169"/>
      <c r="I28" s="169"/>
      <c r="J28" s="169"/>
      <c r="K28" s="169"/>
      <c r="L28" s="169"/>
    </row>
    <row r="29" spans="2:14" s="96" customFormat="1" ht="16.5" customHeight="1" x14ac:dyDescent="0.25">
      <c r="B29" s="92"/>
      <c r="C29" s="92"/>
      <c r="D29" s="92"/>
      <c r="E29" s="92"/>
      <c r="F29" s="92"/>
      <c r="G29"/>
      <c r="H29"/>
      <c r="I29"/>
      <c r="J29"/>
      <c r="K29"/>
      <c r="L29"/>
    </row>
    <row r="30" spans="2:14" x14ac:dyDescent="0.25">
      <c r="B30" s="8"/>
      <c r="C30" s="8"/>
      <c r="D30" s="8"/>
      <c r="E30" s="8"/>
      <c r="F30" s="8"/>
    </row>
    <row r="31" spans="2:14" x14ac:dyDescent="0.25">
      <c r="B31" s="8"/>
      <c r="C31" s="8"/>
      <c r="D31" s="8"/>
      <c r="E31" s="8"/>
      <c r="F31" s="8"/>
    </row>
    <row r="33" spans="6:13" ht="3.75" customHeight="1" x14ac:dyDescent="0.25">
      <c r="F33" s="8"/>
      <c r="M33" s="89"/>
    </row>
    <row r="34" spans="6:13" s="73" customFormat="1" ht="24" customHeight="1" x14ac:dyDescent="0.25">
      <c r="F34" s="98"/>
      <c r="G34"/>
      <c r="H34"/>
      <c r="I34"/>
      <c r="J34"/>
      <c r="K34"/>
      <c r="L34"/>
      <c r="M34" s="99"/>
    </row>
    <row r="35" spans="6:13" ht="12" customHeight="1" x14ac:dyDescent="0.25"/>
    <row r="36" spans="6:13" ht="36" customHeight="1" x14ac:dyDescent="0.25"/>
    <row r="37" spans="6:13" ht="27" customHeight="1" x14ac:dyDescent="0.25"/>
    <row r="38" spans="6:13" ht="26.25" customHeight="1" x14ac:dyDescent="0.25"/>
  </sheetData>
  <mergeCells count="7">
    <mergeCell ref="G8:L8"/>
    <mergeCell ref="G25:L25"/>
    <mergeCell ref="G28:L28"/>
    <mergeCell ref="G27:L27"/>
    <mergeCell ref="H10:K10"/>
    <mergeCell ref="H11:I11"/>
    <mergeCell ref="L10:L11"/>
  </mergeCells>
  <pageMargins left="0.70866141732283472" right="0.70866141732283472" top="0.74803149606299213" bottom="0.74803149606299213" header="0.31496062992125984" footer="0.31496062992125984"/>
  <pageSetup paperSize="9" scale="72" orientation="landscape" r:id="rId1"/>
  <headerFooter>
    <oddHeader>&amp;LAuthor: Hugo Cosh, Public Health Wales Observatory&amp;RDate created: 10/07/2014</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List Box 1">
              <controlPr defaultSize="0" autoLine="0" autoPict="0">
                <anchor moveWithCells="1">
                  <from>
                    <xdr:col>1</xdr:col>
                    <xdr:colOff>66675</xdr:colOff>
                    <xdr:row>10</xdr:row>
                    <xdr:rowOff>209550</xdr:rowOff>
                  </from>
                  <to>
                    <xdr:col>3</xdr:col>
                    <xdr:colOff>600075</xdr:colOff>
                    <xdr:row>15</xdr:row>
                    <xdr:rowOff>57150</xdr:rowOff>
                  </to>
                </anchor>
              </controlPr>
            </control>
          </mc:Choice>
        </mc:AlternateContent>
        <mc:AlternateContent xmlns:mc="http://schemas.openxmlformats.org/markup-compatibility/2006">
          <mc:Choice Requires="x14">
            <control shapeId="8194" r:id="rId5" name="List Box 2">
              <controlPr defaultSize="0" autoLine="0" autoPict="0">
                <anchor moveWithCells="1">
                  <from>
                    <xdr:col>1</xdr:col>
                    <xdr:colOff>76200</xdr:colOff>
                    <xdr:row>8</xdr:row>
                    <xdr:rowOff>47625</xdr:rowOff>
                  </from>
                  <to>
                    <xdr:col>3</xdr:col>
                    <xdr:colOff>590550</xdr:colOff>
                    <xdr:row>10</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R67"/>
  <sheetViews>
    <sheetView zoomScale="90" zoomScaleNormal="90" workbookViewId="0">
      <selection activeCell="I39" sqref="I39"/>
    </sheetView>
  </sheetViews>
  <sheetFormatPr defaultRowHeight="12.75" x14ac:dyDescent="0.2"/>
  <cols>
    <col min="1" max="1" width="2.5703125" style="20" customWidth="1"/>
    <col min="2" max="2" width="23.28515625" style="20" customWidth="1"/>
    <col min="3" max="3" width="1.85546875" style="20" customWidth="1"/>
    <col min="4" max="4" width="16.42578125" style="20" bestFit="1" customWidth="1"/>
    <col min="5" max="5" width="2.140625" style="20" customWidth="1"/>
    <col min="6" max="6" width="20.42578125" style="20" bestFit="1" customWidth="1"/>
    <col min="7" max="7" width="3.85546875" style="20" customWidth="1"/>
    <col min="8" max="8" width="14.42578125" style="20" customWidth="1"/>
    <col min="9" max="9" width="9.42578125" style="20" customWidth="1"/>
    <col min="10" max="10" width="7.140625" style="20" customWidth="1"/>
    <col min="11" max="11" width="22.42578125" style="20" customWidth="1"/>
    <col min="12" max="12" width="26.5703125" style="20" customWidth="1"/>
    <col min="13" max="13" width="12.7109375" style="20" customWidth="1"/>
    <col min="14" max="14" width="13.5703125" style="20" customWidth="1"/>
    <col min="15" max="15" width="15.85546875" style="20" bestFit="1" customWidth="1"/>
    <col min="16" max="16" width="16.28515625" style="20" bestFit="1" customWidth="1"/>
    <col min="17" max="17" width="19.5703125" style="20" customWidth="1"/>
    <col min="18" max="18" width="18.5703125" style="20" bestFit="1" customWidth="1"/>
    <col min="19" max="19" width="31.7109375" style="20" bestFit="1" customWidth="1"/>
    <col min="20" max="20" width="27.85546875" style="20" bestFit="1" customWidth="1"/>
    <col min="21" max="16384" width="9.140625" style="20"/>
  </cols>
  <sheetData>
    <row r="1" spans="2:18" x14ac:dyDescent="0.2">
      <c r="O1" s="24"/>
      <c r="P1" s="24"/>
    </row>
    <row r="2" spans="2:18" ht="15.75" x14ac:dyDescent="0.25">
      <c r="B2" s="57" t="s">
        <v>49</v>
      </c>
      <c r="C2" s="58"/>
      <c r="D2" s="58"/>
      <c r="E2" s="58"/>
      <c r="F2" s="59"/>
      <c r="H2" s="57" t="s">
        <v>50</v>
      </c>
      <c r="I2" s="58"/>
      <c r="J2" s="58"/>
      <c r="K2" s="58"/>
      <c r="L2" s="58"/>
      <c r="M2" s="58"/>
      <c r="N2" s="59"/>
      <c r="O2" s="38"/>
      <c r="P2" s="38"/>
      <c r="Q2"/>
      <c r="R2"/>
    </row>
    <row r="3" spans="2:18" ht="6.75" customHeight="1" x14ac:dyDescent="0.25">
      <c r="B3" s="25"/>
      <c r="C3" s="24"/>
      <c r="D3" s="24"/>
      <c r="E3" s="24"/>
      <c r="F3" s="26"/>
      <c r="H3" s="25"/>
      <c r="I3" s="1"/>
      <c r="J3" s="1"/>
      <c r="K3" s="24"/>
      <c r="L3" s="24"/>
      <c r="M3" s="24"/>
      <c r="N3" s="26"/>
      <c r="O3" s="24"/>
      <c r="P3" s="24"/>
      <c r="Q3" s="24"/>
      <c r="R3" s="24"/>
    </row>
    <row r="4" spans="2:18" x14ac:dyDescent="0.2">
      <c r="B4" s="44" t="s">
        <v>47</v>
      </c>
      <c r="C4" s="37"/>
      <c r="D4" s="21" t="s">
        <v>42</v>
      </c>
      <c r="E4" s="37"/>
      <c r="F4" s="45" t="s">
        <v>113</v>
      </c>
      <c r="H4" s="25"/>
      <c r="I4" s="24"/>
      <c r="J4" s="24"/>
      <c r="K4" s="27" t="s">
        <v>8</v>
      </c>
      <c r="L4" s="27" t="s">
        <v>2</v>
      </c>
      <c r="M4" s="27" t="s">
        <v>46</v>
      </c>
      <c r="N4" s="28" t="s">
        <v>119</v>
      </c>
      <c r="O4" s="27"/>
      <c r="P4" s="27"/>
      <c r="Q4" s="27"/>
      <c r="R4" s="27"/>
    </row>
    <row r="5" spans="2:18" ht="19.5" customHeight="1" x14ac:dyDescent="0.25">
      <c r="B5" s="46"/>
      <c r="C5" s="38"/>
      <c r="D5" s="22"/>
      <c r="E5" s="38"/>
      <c r="F5" s="47"/>
      <c r="H5" s="35" t="str">
        <f>I34</f>
        <v>Wales</v>
      </c>
      <c r="I5" s="24"/>
      <c r="J5" s="24"/>
      <c r="K5" s="24"/>
      <c r="L5" s="24"/>
      <c r="M5" s="1"/>
      <c r="N5" s="26"/>
      <c r="O5" s="27"/>
      <c r="P5" s="27"/>
      <c r="Q5" s="27"/>
      <c r="R5" s="27"/>
    </row>
    <row r="6" spans="2:18" x14ac:dyDescent="0.2">
      <c r="B6" s="46" t="s">
        <v>4</v>
      </c>
      <c r="C6" s="38"/>
      <c r="D6" s="22"/>
      <c r="E6" s="38"/>
      <c r="F6" s="47" t="s">
        <v>4</v>
      </c>
      <c r="G6" s="110"/>
      <c r="H6" s="25" t="s">
        <v>66</v>
      </c>
      <c r="I6" s="24" t="s">
        <v>44</v>
      </c>
      <c r="J6" s="24" t="s">
        <v>118</v>
      </c>
      <c r="K6" s="27" t="str">
        <f>$I6&amp;$F$16&amp;"_"&amp;$J6&amp;"_Base"</f>
        <v>period1_Wales_fifth5_Base</v>
      </c>
      <c r="L6" s="27" t="str">
        <f t="shared" ref="L6:L11" si="0">$I6&amp;$F$16&amp;"_"&amp;$J6&amp;"_MIssing"</f>
        <v>period1_Wales_fifth5_MIssing</v>
      </c>
      <c r="M6" s="27" t="str">
        <f t="shared" ref="M6:M11" si="1">$D$24&amp;"_"&amp;$I6&amp;$F$16&amp;"_"&amp;$J6&amp;"_Observed"</f>
        <v>BMI25+_period1_Wales_fifth5_Observed</v>
      </c>
      <c r="N6" s="28" t="str">
        <f t="shared" ref="N6:N15" si="2">$D$24&amp;"_"&amp;$I6&amp;$F$16&amp;"_"&amp;$J6&amp;"_Standardised"</f>
        <v>BMI25+_period1_Wales_fifth5_Standardised</v>
      </c>
      <c r="O6" s="27"/>
      <c r="P6" s="27"/>
      <c r="Q6" s="27"/>
      <c r="R6" s="27"/>
    </row>
    <row r="7" spans="2:18" x14ac:dyDescent="0.2">
      <c r="B7" s="46" t="s">
        <v>5</v>
      </c>
      <c r="C7" s="38"/>
      <c r="D7" s="22">
        <f>VLOOKUP(TRIM(B7), 'STATA area ordering'!$A$14:$B$43,2,FALSE)</f>
        <v>1</v>
      </c>
      <c r="E7" s="38"/>
      <c r="F7" s="47" t="str">
        <f>"HB" &amp; D7</f>
        <v>HB1</v>
      </c>
      <c r="G7" s="110"/>
      <c r="H7" s="25" t="s">
        <v>66</v>
      </c>
      <c r="I7" s="24" t="s">
        <v>44</v>
      </c>
      <c r="J7" s="24" t="s">
        <v>117</v>
      </c>
      <c r="K7" s="27" t="str">
        <f t="shared" ref="K7:K13" si="3">I7&amp;$F$16&amp;"_"&amp;$J7&amp;"_Base"</f>
        <v>period1_Wales_fifth4_Base</v>
      </c>
      <c r="L7" s="27" t="str">
        <f t="shared" si="0"/>
        <v>period1_Wales_fifth4_MIssing</v>
      </c>
      <c r="M7" s="27" t="str">
        <f t="shared" si="1"/>
        <v>BMI25+_period1_Wales_fifth4_Observed</v>
      </c>
      <c r="N7" s="28" t="str">
        <f t="shared" si="2"/>
        <v>BMI25+_period1_Wales_fifth4_Standardised</v>
      </c>
      <c r="O7" s="27"/>
      <c r="P7" s="27"/>
      <c r="Q7" s="27"/>
      <c r="R7" s="27"/>
    </row>
    <row r="8" spans="2:18" x14ac:dyDescent="0.2">
      <c r="B8" s="46" t="s">
        <v>6</v>
      </c>
      <c r="C8" s="38"/>
      <c r="D8" s="22">
        <f>VLOOKUP(TRIM(B8), 'STATA area ordering'!$A$14:$B$43,2,FALSE)</f>
        <v>3</v>
      </c>
      <c r="E8" s="38"/>
      <c r="F8" s="47" t="str">
        <f>"HB" &amp; D8</f>
        <v>HB3</v>
      </c>
      <c r="G8" s="110"/>
      <c r="H8" s="25" t="s">
        <v>66</v>
      </c>
      <c r="I8" s="24" t="s">
        <v>44</v>
      </c>
      <c r="J8" s="24" t="s">
        <v>116</v>
      </c>
      <c r="K8" s="27" t="str">
        <f t="shared" si="3"/>
        <v>period1_Wales_fifth3_Base</v>
      </c>
      <c r="L8" s="27" t="str">
        <f t="shared" si="0"/>
        <v>period1_Wales_fifth3_MIssing</v>
      </c>
      <c r="M8" s="27" t="str">
        <f t="shared" si="1"/>
        <v>BMI25+_period1_Wales_fifth3_Observed</v>
      </c>
      <c r="N8" s="28" t="str">
        <f t="shared" si="2"/>
        <v>BMI25+_period1_Wales_fifth3_Standardised</v>
      </c>
      <c r="O8" s="27"/>
      <c r="P8" s="27"/>
      <c r="Q8" s="27"/>
      <c r="R8" s="27"/>
    </row>
    <row r="9" spans="2:18" x14ac:dyDescent="0.2">
      <c r="B9" s="46" t="s">
        <v>7</v>
      </c>
      <c r="C9" s="38"/>
      <c r="D9" s="22">
        <f>VLOOKUP(TRIM(B9), 'STATA area ordering'!$A$14:$B$43,2,FALSE)</f>
        <v>2</v>
      </c>
      <c r="E9" s="38"/>
      <c r="F9" s="47" t="str">
        <f t="shared" ref="F9:F13" si="4">"HB" &amp; D9</f>
        <v>HB2</v>
      </c>
      <c r="G9" s="110"/>
      <c r="H9" s="25" t="s">
        <v>66</v>
      </c>
      <c r="I9" s="24" t="s">
        <v>44</v>
      </c>
      <c r="J9" s="24" t="s">
        <v>115</v>
      </c>
      <c r="K9" s="27" t="str">
        <f t="shared" si="3"/>
        <v>period1_Wales_fifth2_Base</v>
      </c>
      <c r="L9" s="27" t="str">
        <f t="shared" si="0"/>
        <v>period1_Wales_fifth2_MIssing</v>
      </c>
      <c r="M9" s="27" t="str">
        <f t="shared" si="1"/>
        <v>BMI25+_period1_Wales_fifth2_Observed</v>
      </c>
      <c r="N9" s="28" t="str">
        <f t="shared" si="2"/>
        <v>BMI25+_period1_Wales_fifth2_Standardised</v>
      </c>
      <c r="O9" s="27"/>
      <c r="P9" s="27"/>
      <c r="Q9" s="27"/>
      <c r="R9" s="27"/>
    </row>
    <row r="10" spans="2:18" x14ac:dyDescent="0.2">
      <c r="B10" s="46" t="s">
        <v>9</v>
      </c>
      <c r="C10" s="38"/>
      <c r="D10" s="22">
        <f>VLOOKUP(TRIM(B10), 'STATA area ordering'!$A$14:$B$43,2,FALSE)</f>
        <v>4</v>
      </c>
      <c r="E10" s="38"/>
      <c r="F10" s="47" t="str">
        <f t="shared" si="4"/>
        <v>HB4</v>
      </c>
      <c r="G10" s="110"/>
      <c r="H10" s="25" t="s">
        <v>66</v>
      </c>
      <c r="I10" s="24" t="s">
        <v>44</v>
      </c>
      <c r="J10" s="24" t="s">
        <v>114</v>
      </c>
      <c r="K10" s="27" t="str">
        <f t="shared" si="3"/>
        <v>period1_Wales_fifth1_Base</v>
      </c>
      <c r="L10" s="27" t="str">
        <f t="shared" si="0"/>
        <v>period1_Wales_fifth1_MIssing</v>
      </c>
      <c r="M10" s="27" t="str">
        <f t="shared" si="1"/>
        <v>BMI25+_period1_Wales_fifth1_Observed</v>
      </c>
      <c r="N10" s="28" t="str">
        <f t="shared" si="2"/>
        <v>BMI25+_period1_Wales_fifth1_Standardised</v>
      </c>
      <c r="O10" s="27"/>
      <c r="P10" s="27"/>
      <c r="Q10" s="27"/>
      <c r="R10" s="27"/>
    </row>
    <row r="11" spans="2:18" x14ac:dyDescent="0.2">
      <c r="B11" s="46" t="s">
        <v>10</v>
      </c>
      <c r="C11" s="38"/>
      <c r="D11" s="22">
        <f>VLOOKUP(TRIM(B11), 'STATA area ordering'!$A$14:$B$43,2,FALSE)</f>
        <v>6</v>
      </c>
      <c r="E11" s="38"/>
      <c r="F11" s="47" t="str">
        <f t="shared" si="4"/>
        <v>HB6</v>
      </c>
      <c r="G11" s="110"/>
      <c r="H11" s="25" t="s">
        <v>65</v>
      </c>
      <c r="I11" s="24" t="s">
        <v>45</v>
      </c>
      <c r="J11" s="24" t="s">
        <v>118</v>
      </c>
      <c r="K11" s="27" t="str">
        <f t="shared" si="3"/>
        <v>period2_Wales_fifth5_Base</v>
      </c>
      <c r="L11" s="27" t="str">
        <f t="shared" si="0"/>
        <v>period2_Wales_fifth5_MIssing</v>
      </c>
      <c r="M11" s="27" t="str">
        <f t="shared" si="1"/>
        <v>BMI25+_period2_Wales_fifth5_Observed</v>
      </c>
      <c r="N11" s="28" t="str">
        <f t="shared" si="2"/>
        <v>BMI25+_period2_Wales_fifth5_Standardised</v>
      </c>
      <c r="O11" s="27"/>
      <c r="P11" s="27"/>
      <c r="Q11" s="27"/>
      <c r="R11" s="27"/>
    </row>
    <row r="12" spans="2:18" x14ac:dyDescent="0.2">
      <c r="B12" s="46" t="s">
        <v>11</v>
      </c>
      <c r="C12" s="38"/>
      <c r="D12" s="22">
        <f>VLOOKUP(TRIM(B12), 'STATA area ordering'!$A$14:$B$43,2,FALSE)</f>
        <v>5</v>
      </c>
      <c r="E12" s="38"/>
      <c r="F12" s="47" t="str">
        <f t="shared" si="4"/>
        <v>HB5</v>
      </c>
      <c r="G12" s="110"/>
      <c r="H12" s="25" t="s">
        <v>65</v>
      </c>
      <c r="I12" s="24" t="s">
        <v>45</v>
      </c>
      <c r="J12" s="24" t="s">
        <v>117</v>
      </c>
      <c r="K12" s="27" t="str">
        <f t="shared" si="3"/>
        <v>period2_Wales_fifth4_Base</v>
      </c>
      <c r="L12" s="27" t="str">
        <f t="shared" ref="L12:L15" si="5">$I12&amp;$F$16&amp;"_"&amp;$J12&amp;"_MIssing"</f>
        <v>period2_Wales_fifth4_MIssing</v>
      </c>
      <c r="M12" s="27" t="str">
        <f t="shared" ref="M12:M15" si="6">$D$24&amp;"_"&amp;$I12&amp;$F$16&amp;"_"&amp;$J12&amp;"_Observed"</f>
        <v>BMI25+_period2_Wales_fifth4_Observed</v>
      </c>
      <c r="N12" s="28" t="str">
        <f t="shared" si="2"/>
        <v>BMI25+_period2_Wales_fifth4_Standardised</v>
      </c>
      <c r="O12" s="27"/>
      <c r="P12" s="27"/>
      <c r="Q12" s="27"/>
      <c r="R12" s="27"/>
    </row>
    <row r="13" spans="2:18" x14ac:dyDescent="0.2">
      <c r="B13" s="46" t="s">
        <v>12</v>
      </c>
      <c r="C13" s="38"/>
      <c r="D13" s="22">
        <f>VLOOKUP(TRIM(B13), 'STATA area ordering'!$A$14:$B$43,2,FALSE)</f>
        <v>7</v>
      </c>
      <c r="E13" s="38"/>
      <c r="F13" s="47" t="str">
        <f t="shared" si="4"/>
        <v>HB7</v>
      </c>
      <c r="G13" s="110"/>
      <c r="H13" s="25" t="s">
        <v>65</v>
      </c>
      <c r="I13" s="24" t="s">
        <v>45</v>
      </c>
      <c r="J13" s="24" t="s">
        <v>116</v>
      </c>
      <c r="K13" s="27" t="str">
        <f t="shared" si="3"/>
        <v>period2_Wales_fifth3_Base</v>
      </c>
      <c r="L13" s="27" t="str">
        <f t="shared" si="5"/>
        <v>period2_Wales_fifth3_MIssing</v>
      </c>
      <c r="M13" s="27" t="str">
        <f t="shared" si="6"/>
        <v>BMI25+_period2_Wales_fifth3_Observed</v>
      </c>
      <c r="N13" s="28" t="str">
        <f t="shared" si="2"/>
        <v>BMI25+_period2_Wales_fifth3_Standardised</v>
      </c>
      <c r="O13" s="27"/>
      <c r="P13" s="27"/>
      <c r="Q13" s="27"/>
      <c r="R13" s="27"/>
    </row>
    <row r="14" spans="2:18" x14ac:dyDescent="0.2">
      <c r="B14" s="48"/>
      <c r="C14" s="38"/>
      <c r="D14" s="38"/>
      <c r="E14" s="38"/>
      <c r="F14" s="49"/>
      <c r="G14" s="110"/>
      <c r="H14" s="25" t="s">
        <v>65</v>
      </c>
      <c r="I14" s="24" t="s">
        <v>45</v>
      </c>
      <c r="J14" s="24" t="s">
        <v>115</v>
      </c>
      <c r="K14" s="27" t="str">
        <f>I14&amp;$F$16&amp;"_"&amp;$J14&amp;"_Base"</f>
        <v>period2_Wales_fifth2_Base</v>
      </c>
      <c r="L14" s="27" t="str">
        <f t="shared" si="5"/>
        <v>period2_Wales_fifth2_MIssing</v>
      </c>
      <c r="M14" s="27" t="str">
        <f t="shared" si="6"/>
        <v>BMI25+_period2_Wales_fifth2_Observed</v>
      </c>
      <c r="N14" s="28" t="str">
        <f t="shared" si="2"/>
        <v>BMI25+_period2_Wales_fifth2_Standardised</v>
      </c>
      <c r="O14" s="27"/>
      <c r="P14" s="27"/>
      <c r="Q14" s="27"/>
      <c r="R14" s="27"/>
    </row>
    <row r="15" spans="2:18" x14ac:dyDescent="0.2">
      <c r="B15" s="44" t="s">
        <v>13</v>
      </c>
      <c r="C15" s="37"/>
      <c r="D15" s="37"/>
      <c r="E15" s="37"/>
      <c r="F15" s="50" t="s">
        <v>14</v>
      </c>
      <c r="G15" s="110"/>
      <c r="H15" s="33" t="s">
        <v>65</v>
      </c>
      <c r="I15" s="56" t="s">
        <v>45</v>
      </c>
      <c r="J15" s="56" t="s">
        <v>114</v>
      </c>
      <c r="K15" s="29" t="str">
        <f>I15&amp;$F$16&amp;"_"&amp;$J15&amp;"_Base"</f>
        <v>period2_Wales_fifth1_Base</v>
      </c>
      <c r="L15" s="29" t="str">
        <f t="shared" si="5"/>
        <v>period2_Wales_fifth1_MIssing</v>
      </c>
      <c r="M15" s="29" t="str">
        <f t="shared" si="6"/>
        <v>BMI25+_period2_Wales_fifth1_Observed</v>
      </c>
      <c r="N15" s="30" t="str">
        <f t="shared" si="2"/>
        <v>BMI25+_period2_Wales_fifth1_Standardised</v>
      </c>
      <c r="O15" s="27"/>
      <c r="P15" s="27"/>
      <c r="Q15" s="27"/>
      <c r="R15" s="27"/>
    </row>
    <row r="16" spans="2:18" x14ac:dyDescent="0.2">
      <c r="B16" s="51">
        <v>1</v>
      </c>
      <c r="C16" s="39"/>
      <c r="D16" s="39"/>
      <c r="E16" s="39"/>
      <c r="F16" s="52" t="str">
        <f>INDEX(F6:F13, B16)</f>
        <v>Wales</v>
      </c>
      <c r="G16" s="110"/>
      <c r="I16" s="27"/>
      <c r="K16" s="27"/>
      <c r="L16" s="27"/>
      <c r="M16" s="27"/>
      <c r="N16" s="27"/>
      <c r="O16" s="27"/>
      <c r="P16" s="27"/>
      <c r="Q16" s="27"/>
      <c r="R16" s="27"/>
    </row>
    <row r="17" spans="2:18" ht="15.75" x14ac:dyDescent="0.25">
      <c r="B17" s="25"/>
      <c r="C17" s="24"/>
      <c r="D17" s="24"/>
      <c r="E17" s="24"/>
      <c r="F17" s="26"/>
      <c r="G17" s="110"/>
      <c r="H17" s="57" t="s">
        <v>57</v>
      </c>
      <c r="I17" s="58"/>
      <c r="J17" s="78"/>
      <c r="K17" s="58"/>
      <c r="L17" s="58"/>
      <c r="M17" s="58"/>
      <c r="N17" s="58"/>
      <c r="O17" s="64"/>
      <c r="P17" s="64"/>
      <c r="Q17" s="64"/>
      <c r="R17" s="65"/>
    </row>
    <row r="18" spans="2:18" x14ac:dyDescent="0.2">
      <c r="B18" s="25"/>
      <c r="C18" s="24"/>
      <c r="D18" s="24"/>
      <c r="E18" s="23"/>
      <c r="F18" s="26"/>
      <c r="G18" s="110"/>
      <c r="H18" s="25"/>
      <c r="I18" s="27"/>
      <c r="J18" s="24"/>
      <c r="K18" s="27"/>
      <c r="L18" s="27"/>
      <c r="M18" s="27"/>
      <c r="N18" s="27"/>
      <c r="O18" s="27"/>
      <c r="P18" s="27"/>
      <c r="Q18" s="27"/>
      <c r="R18" s="28"/>
    </row>
    <row r="19" spans="2:18" x14ac:dyDescent="0.2">
      <c r="B19" s="53" t="s">
        <v>48</v>
      </c>
      <c r="C19" s="38"/>
      <c r="D19" s="41" t="s">
        <v>3</v>
      </c>
      <c r="E19" s="24"/>
      <c r="F19" s="60" t="s">
        <v>54</v>
      </c>
      <c r="G19" s="110"/>
      <c r="H19" s="25"/>
      <c r="I19" s="24"/>
      <c r="J19" s="24"/>
      <c r="K19" s="24" t="str">
        <f>K4</f>
        <v>Unweighted base</v>
      </c>
      <c r="L19" s="24" t="str">
        <f>L4 &amp; "%"</f>
        <v>Missing%</v>
      </c>
      <c r="M19" s="24" t="str">
        <f>M4</f>
        <v>Observed %</v>
      </c>
      <c r="N19" s="24" t="s">
        <v>119</v>
      </c>
      <c r="O19" s="24" t="s">
        <v>120</v>
      </c>
      <c r="P19" s="24" t="s">
        <v>121</v>
      </c>
      <c r="Q19" s="24" t="s">
        <v>122</v>
      </c>
      <c r="R19" s="26" t="s">
        <v>123</v>
      </c>
    </row>
    <row r="20" spans="2:18" x14ac:dyDescent="0.2">
      <c r="B20" s="54" t="s">
        <v>58</v>
      </c>
      <c r="C20" s="38"/>
      <c r="D20" s="42" t="s">
        <v>67</v>
      </c>
      <c r="E20" s="24"/>
      <c r="F20" s="61" t="s">
        <v>52</v>
      </c>
      <c r="G20" s="110"/>
      <c r="H20" s="35" t="str">
        <f t="shared" ref="H20:H26" si="7">H5</f>
        <v>Wales</v>
      </c>
      <c r="I20" s="24"/>
      <c r="J20" s="36"/>
      <c r="K20" s="36"/>
      <c r="L20" s="24"/>
      <c r="M20" s="24"/>
      <c r="N20" s="24"/>
      <c r="O20" s="24"/>
      <c r="P20" s="24"/>
      <c r="Q20" s="24"/>
      <c r="R20" s="26"/>
    </row>
    <row r="21" spans="2:18" x14ac:dyDescent="0.2">
      <c r="B21" s="54" t="s">
        <v>59</v>
      </c>
      <c r="C21" s="38"/>
      <c r="D21" s="42" t="s">
        <v>68</v>
      </c>
      <c r="E21" s="24"/>
      <c r="F21" s="61" t="s">
        <v>53</v>
      </c>
      <c r="G21" s="110"/>
      <c r="H21" s="25" t="str">
        <f t="shared" si="7"/>
        <v>2004/05-2008</v>
      </c>
      <c r="I21" s="24" t="str">
        <f>I6</f>
        <v>period1_</v>
      </c>
      <c r="J21" s="24" t="str">
        <f>J6</f>
        <v>fifth5</v>
      </c>
      <c r="K21" s="31">
        <f>INDEX('All data'!$B$4:$B$485,MATCH(Controls!K6,'All data'!$A$4:$A$485,0))</f>
        <v>9914</v>
      </c>
      <c r="L21" s="31">
        <f>INDEX('All data'!$B$4:$B$485,MATCH(Controls!L6,'All data'!$A$4:$A$485,0))*100</f>
        <v>9.3693292671376884</v>
      </c>
      <c r="M21" s="31">
        <f>INDEX('All data'!$B$4:$B$485,MATCH(Controls!M6,'All data'!$A$4:$A$485,0))*100</f>
        <v>58.418380000000006</v>
      </c>
      <c r="N21" s="31">
        <f>INDEX('All data'!$B$4:$B$485,MATCH(Controls!N6,'All data'!$A$4:$A$485,0))*100</f>
        <v>59.443069999999999</v>
      </c>
      <c r="O21" s="31">
        <f>INDEX('All data'!$C$4:$C$485,MATCH(Controls!N6,'All data'!$A$4:$A$485,0))*100</f>
        <v>58.340689999999995</v>
      </c>
      <c r="P21" s="31">
        <f>INDEX('All data'!$D$4:$D$485,MATCH(Controls!N6,'All data'!$A$4:$A$485,0))*100</f>
        <v>60.545450000000002</v>
      </c>
      <c r="Q21" s="32">
        <f>P21-N21</f>
        <v>1.1023800000000037</v>
      </c>
      <c r="R21" s="66">
        <f>N21-O21</f>
        <v>1.1023800000000037</v>
      </c>
    </row>
    <row r="22" spans="2:18" x14ac:dyDescent="0.2">
      <c r="B22" s="48"/>
      <c r="C22" s="38"/>
      <c r="D22" s="38"/>
      <c r="E22" s="24"/>
      <c r="F22" s="26"/>
      <c r="G22" s="110"/>
      <c r="H22" s="25" t="str">
        <f t="shared" si="7"/>
        <v>2004/05-2008</v>
      </c>
      <c r="I22" s="24" t="str">
        <f t="shared" ref="I22:J23" si="8">I7</f>
        <v>period1_</v>
      </c>
      <c r="J22" s="24" t="str">
        <f t="shared" si="8"/>
        <v>fifth4</v>
      </c>
      <c r="K22" s="31">
        <f>INDEX('All data'!$B$4:$B$485,MATCH(Controls!K7,'All data'!$A$4:$A$485,0))</f>
        <v>11640</v>
      </c>
      <c r="L22" s="31">
        <f>INDEX('All data'!$B$4:$B$485,MATCH(Controls!L7,'All data'!$A$4:$A$485,0))*100</f>
        <v>7.8835891045524118</v>
      </c>
      <c r="M22" s="31">
        <f>INDEX('All data'!$B$4:$B$485,MATCH(Controls!M7,'All data'!$A$4:$A$485,0))*100</f>
        <v>58.591050000000003</v>
      </c>
      <c r="N22" s="31">
        <f>INDEX('All data'!$B$4:$B$485,MATCH(Controls!N7,'All data'!$A$4:$A$485,0))*100</f>
        <v>59.183250000000001</v>
      </c>
      <c r="O22" s="31">
        <f>INDEX('All data'!$C$4:$C$485,MATCH(Controls!N7,'All data'!$A$4:$A$485,0))*100</f>
        <v>58.190940000000005</v>
      </c>
      <c r="P22" s="31">
        <f>INDEX('All data'!$D$4:$D$485,MATCH(Controls!N7,'All data'!$A$4:$A$485,0))*100</f>
        <v>60.175550000000001</v>
      </c>
      <c r="Q22" s="32">
        <f t="shared" ref="Q22:Q30" si="9">P22-N22</f>
        <v>0.99230000000000018</v>
      </c>
      <c r="R22" s="66">
        <f t="shared" ref="R22:R30" si="10">N22-O22</f>
        <v>0.99230999999999625</v>
      </c>
    </row>
    <row r="23" spans="2:18" x14ac:dyDescent="0.2">
      <c r="B23" s="53" t="s">
        <v>13</v>
      </c>
      <c r="C23" s="38"/>
      <c r="D23" s="40" t="s">
        <v>43</v>
      </c>
      <c r="E23" s="24"/>
      <c r="F23" s="62" t="s">
        <v>55</v>
      </c>
      <c r="G23" s="110"/>
      <c r="H23" s="25" t="str">
        <f t="shared" si="7"/>
        <v>2004/05-2008</v>
      </c>
      <c r="I23" s="24" t="str">
        <f t="shared" si="8"/>
        <v>period1_</v>
      </c>
      <c r="J23" s="24" t="str">
        <f t="shared" si="8"/>
        <v>fifth3</v>
      </c>
      <c r="K23" s="31">
        <f>INDEX('All data'!$B$4:$B$485,MATCH(Controls!K8,'All data'!$A$4:$A$485,0))</f>
        <v>12851</v>
      </c>
      <c r="L23" s="31">
        <f>INDEX('All data'!$B$4:$B$485,MATCH(Controls!L8,'All data'!$A$4:$A$485,0))*100</f>
        <v>6.3580933326168099</v>
      </c>
      <c r="M23" s="31">
        <f>INDEX('All data'!$B$4:$B$485,MATCH(Controls!M8,'All data'!$A$4:$A$485,0))*100</f>
        <v>56.688190000000006</v>
      </c>
      <c r="N23" s="31">
        <f>INDEX('All data'!$B$4:$B$485,MATCH(Controls!N8,'All data'!$A$4:$A$485,0))*100</f>
        <v>56.505590000000005</v>
      </c>
      <c r="O23" s="31">
        <f>INDEX('All data'!$C$4:$C$485,MATCH(Controls!N8,'All data'!$A$4:$A$485,0))*100</f>
        <v>55.501639999999995</v>
      </c>
      <c r="P23" s="31">
        <f>INDEX('All data'!$D$4:$D$485,MATCH(Controls!N8,'All data'!$A$4:$A$485,0))*100</f>
        <v>57.509549999999997</v>
      </c>
      <c r="Q23" s="32">
        <f t="shared" si="9"/>
        <v>1.0039599999999922</v>
      </c>
      <c r="R23" s="66">
        <f t="shared" si="10"/>
        <v>1.0039500000000103</v>
      </c>
    </row>
    <row r="24" spans="2:18" x14ac:dyDescent="0.2">
      <c r="B24" s="75">
        <v>1</v>
      </c>
      <c r="C24" s="55"/>
      <c r="D24" s="76" t="str">
        <f>INDEX(D20:D21,B24)</f>
        <v>BMI25+</v>
      </c>
      <c r="E24" s="56"/>
      <c r="F24" s="77" t="str">
        <f>INDEX(F20:F21,B24)</f>
        <v>overweight or obese</v>
      </c>
      <c r="G24" s="110"/>
      <c r="H24" s="25" t="str">
        <f t="shared" si="7"/>
        <v>2004/05-2008</v>
      </c>
      <c r="I24" s="24" t="str">
        <f t="shared" ref="I24:J24" si="11">I9</f>
        <v>period1_</v>
      </c>
      <c r="J24" s="24" t="str">
        <f t="shared" si="11"/>
        <v>fifth2</v>
      </c>
      <c r="K24" s="31">
        <f>INDEX('All data'!$B$4:$B$485,MATCH(Controls!K9,'All data'!$A$4:$A$485,0))</f>
        <v>12009</v>
      </c>
      <c r="L24" s="31">
        <f>INDEX('All data'!$B$4:$B$485,MATCH(Controls!L9,'All data'!$A$4:$A$485,0))*100</f>
        <v>6.4161340281164696</v>
      </c>
      <c r="M24" s="31">
        <f>INDEX('All data'!$B$4:$B$485,MATCH(Controls!M9,'All data'!$A$4:$A$485,0))*100</f>
        <v>54.036759999999994</v>
      </c>
      <c r="N24" s="31">
        <f>INDEX('All data'!$B$4:$B$485,MATCH(Controls!N9,'All data'!$A$4:$A$485,0))*100</f>
        <v>54.207430000000002</v>
      </c>
      <c r="O24" s="31">
        <f>INDEX('All data'!$C$4:$C$485,MATCH(Controls!N9,'All data'!$A$4:$A$485,0))*100</f>
        <v>53.186310000000006</v>
      </c>
      <c r="P24" s="31">
        <f>INDEX('All data'!$D$4:$D$485,MATCH(Controls!N9,'All data'!$A$4:$A$485,0))*100</f>
        <v>55.228540000000002</v>
      </c>
      <c r="Q24" s="32">
        <f t="shared" si="9"/>
        <v>1.0211100000000002</v>
      </c>
      <c r="R24" s="66">
        <f t="shared" si="10"/>
        <v>1.0211199999999963</v>
      </c>
    </row>
    <row r="25" spans="2:18" x14ac:dyDescent="0.2">
      <c r="B25" s="39"/>
      <c r="C25" s="38"/>
      <c r="D25" s="38"/>
      <c r="E25" s="38"/>
      <c r="F25" s="38"/>
      <c r="G25" s="110"/>
      <c r="H25" s="25" t="str">
        <f t="shared" si="7"/>
        <v>2004/05-2008</v>
      </c>
      <c r="I25" s="24" t="str">
        <f t="shared" ref="I25:J25" si="12">I10</f>
        <v>period1_</v>
      </c>
      <c r="J25" s="24" t="str">
        <f t="shared" si="12"/>
        <v>fifth1</v>
      </c>
      <c r="K25" s="31">
        <f>INDEX('All data'!$B$4:$B$485,MATCH(Controls!K10,'All data'!$A$4:$A$485,0))</f>
        <v>11156</v>
      </c>
      <c r="L25" s="31">
        <f>INDEX('All data'!$B$4:$B$485,MATCH(Controls!L10,'All data'!$A$4:$A$485,0))*100</f>
        <v>5.1054596928402685</v>
      </c>
      <c r="M25" s="31">
        <f>INDEX('All data'!$B$4:$B$485,MATCH(Controls!M10,'All data'!$A$4:$A$485,0))*100</f>
        <v>52.425710000000002</v>
      </c>
      <c r="N25" s="31">
        <f>INDEX('All data'!$B$4:$B$485,MATCH(Controls!N10,'All data'!$A$4:$A$485,0))*100</f>
        <v>52.232610000000001</v>
      </c>
      <c r="O25" s="31">
        <f>INDEX('All data'!$C$4:$C$485,MATCH(Controls!N10,'All data'!$A$4:$A$485,0))*100</f>
        <v>51.094360000000009</v>
      </c>
      <c r="P25" s="31">
        <f>INDEX('All data'!$D$4:$D$485,MATCH(Controls!N10,'All data'!$A$4:$A$485,0))*100</f>
        <v>53.370870000000004</v>
      </c>
      <c r="Q25" s="32">
        <f t="shared" si="9"/>
        <v>1.1382600000000025</v>
      </c>
      <c r="R25" s="66">
        <f t="shared" si="10"/>
        <v>1.1382499999999922</v>
      </c>
    </row>
    <row r="26" spans="2:18" x14ac:dyDescent="0.2">
      <c r="B26" s="39"/>
      <c r="C26" s="38"/>
      <c r="D26" s="38"/>
      <c r="E26" s="38"/>
      <c r="F26" s="38"/>
      <c r="G26" s="110"/>
      <c r="H26" s="25" t="str">
        <f t="shared" si="7"/>
        <v>2009-2012</v>
      </c>
      <c r="I26" s="24" t="str">
        <f>I11</f>
        <v>period2_</v>
      </c>
      <c r="J26" s="24" t="str">
        <f>J11</f>
        <v>fifth5</v>
      </c>
      <c r="K26" s="31">
        <f>INDEX('All data'!$B$4:$B$485,MATCH(Controls!K11,'All data'!$A$4:$A$485,0))</f>
        <v>11231</v>
      </c>
      <c r="L26" s="31">
        <f>INDEX('All data'!$B$4:$B$485,MATCH(Controls!L11,'All data'!$A$4:$A$485,0))*100</f>
        <v>11.095834977542408</v>
      </c>
      <c r="M26" s="31">
        <f>INDEX('All data'!$B$4:$B$485,MATCH(Controls!M11,'All data'!$A$4:$A$485,0))*100</f>
        <v>60.18065</v>
      </c>
      <c r="N26" s="31">
        <f>INDEX('All data'!$B$4:$B$485,MATCH(Controls!N11,'All data'!$A$4:$A$485,0))*100</f>
        <v>61.470190000000002</v>
      </c>
      <c r="O26" s="31">
        <f>INDEX('All data'!$C$4:$C$485,MATCH(Controls!N11,'All data'!$A$4:$A$485,0))*100</f>
        <v>60.408079999999998</v>
      </c>
      <c r="P26" s="31">
        <f>INDEX('All data'!$D$4:$D$485,MATCH(Controls!N11,'All data'!$A$4:$A$485,0))*100</f>
        <v>62.532290000000003</v>
      </c>
      <c r="Q26" s="32">
        <f t="shared" si="9"/>
        <v>1.0621000000000009</v>
      </c>
      <c r="R26" s="66">
        <f t="shared" si="10"/>
        <v>1.0621100000000041</v>
      </c>
    </row>
    <row r="27" spans="2:18" ht="15" x14ac:dyDescent="0.25">
      <c r="B27"/>
      <c r="C27"/>
      <c r="D27"/>
      <c r="E27"/>
      <c r="F27"/>
      <c r="G27" s="110"/>
      <c r="H27" s="25" t="str">
        <f t="shared" ref="H27:I30" si="13">H12</f>
        <v>2009-2012</v>
      </c>
      <c r="I27" s="24" t="str">
        <f>I12</f>
        <v>period2_</v>
      </c>
      <c r="J27" s="24" t="str">
        <f>J12</f>
        <v>fifth4</v>
      </c>
      <c r="K27" s="31">
        <f>INDEX('All data'!$B$4:$B$485,MATCH(Controls!K12,'All data'!$A$4:$A$485,0))</f>
        <v>12510</v>
      </c>
      <c r="L27" s="31">
        <f>INDEX('All data'!$B$4:$B$485,MATCH(Controls!L12,'All data'!$A$4:$A$485,0))*100</f>
        <v>9.2806737203064777</v>
      </c>
      <c r="M27" s="31">
        <f>INDEX('All data'!$B$4:$B$485,MATCH(Controls!M12,'All data'!$A$4:$A$485,0))*100</f>
        <v>60.359759999999994</v>
      </c>
      <c r="N27" s="31">
        <f>INDEX('All data'!$B$4:$B$485,MATCH(Controls!N12,'All data'!$A$4:$A$485,0))*100</f>
        <v>60.847200000000001</v>
      </c>
      <c r="O27" s="31">
        <f>INDEX('All data'!$C$4:$C$485,MATCH(Controls!N12,'All data'!$A$4:$A$485,0))*100</f>
        <v>59.856339999999996</v>
      </c>
      <c r="P27" s="31">
        <f>INDEX('All data'!$D$4:$D$485,MATCH(Controls!N12,'All data'!$A$4:$A$485,0))*100</f>
        <v>61.838070000000002</v>
      </c>
      <c r="Q27" s="32">
        <f t="shared" si="9"/>
        <v>0.99087000000000103</v>
      </c>
      <c r="R27" s="66">
        <f t="shared" si="10"/>
        <v>0.99086000000000496</v>
      </c>
    </row>
    <row r="28" spans="2:18" x14ac:dyDescent="0.2">
      <c r="G28" s="110"/>
      <c r="H28" s="25" t="str">
        <f t="shared" si="13"/>
        <v>2009-2012</v>
      </c>
      <c r="I28" s="24" t="str">
        <f t="shared" si="13"/>
        <v>period2_</v>
      </c>
      <c r="J28" s="24" t="str">
        <f t="shared" ref="J28:J30" si="14">J13</f>
        <v>fifth3</v>
      </c>
      <c r="K28" s="31">
        <f>INDEX('All data'!$B$4:$B$485,MATCH(Controls!K13,'All data'!$A$4:$A$485,0))</f>
        <v>13975</v>
      </c>
      <c r="L28" s="31">
        <f>INDEX('All data'!$B$4:$B$485,MATCH(Controls!L13,'All data'!$A$4:$A$485,0))*100</f>
        <v>8.1920234150584914</v>
      </c>
      <c r="M28" s="31">
        <f>INDEX('All data'!$B$4:$B$485,MATCH(Controls!M13,'All data'!$A$4:$A$485,0))*100</f>
        <v>58.215209999999992</v>
      </c>
      <c r="N28" s="31">
        <f>INDEX('All data'!$B$4:$B$485,MATCH(Controls!N13,'All data'!$A$4:$A$485,0))*100</f>
        <v>58.444989999999997</v>
      </c>
      <c r="O28" s="31">
        <f>INDEX('All data'!$C$4:$C$485,MATCH(Controls!N13,'All data'!$A$4:$A$485,0))*100</f>
        <v>57.497679999999995</v>
      </c>
      <c r="P28" s="31">
        <f>INDEX('All data'!$D$4:$D$485,MATCH(Controls!N13,'All data'!$A$4:$A$485,0))*100</f>
        <v>59.392290000000003</v>
      </c>
      <c r="Q28" s="32">
        <f t="shared" si="9"/>
        <v>0.94730000000000558</v>
      </c>
      <c r="R28" s="66">
        <f t="shared" si="10"/>
        <v>0.94731000000000165</v>
      </c>
    </row>
    <row r="29" spans="2:18" x14ac:dyDescent="0.2">
      <c r="G29" s="110"/>
      <c r="H29" s="25" t="str">
        <f t="shared" si="13"/>
        <v>2009-2012</v>
      </c>
      <c r="I29" s="24" t="str">
        <f t="shared" si="13"/>
        <v>period2_</v>
      </c>
      <c r="J29" s="24" t="str">
        <f t="shared" si="14"/>
        <v>fifth2</v>
      </c>
      <c r="K29" s="31">
        <f>INDEX('All data'!$B$4:$B$485,MATCH(Controls!K14,'All data'!$A$4:$A$485,0))</f>
        <v>13463</v>
      </c>
      <c r="L29" s="31">
        <f>INDEX('All data'!$B$4:$B$485,MATCH(Controls!L14,'All data'!$A$4:$A$485,0))*100</f>
        <v>7.7515866520483643</v>
      </c>
      <c r="M29" s="31">
        <f>INDEX('All data'!$B$4:$B$485,MATCH(Controls!M14,'All data'!$A$4:$A$485,0))*100</f>
        <v>56.463050000000003</v>
      </c>
      <c r="N29" s="31">
        <f>INDEX('All data'!$B$4:$B$485,MATCH(Controls!N14,'All data'!$A$4:$A$485,0))*100</f>
        <v>55.919019999999996</v>
      </c>
      <c r="O29" s="31">
        <f>INDEX('All data'!$C$4:$C$485,MATCH(Controls!N14,'All data'!$A$4:$A$485,0))*100</f>
        <v>54.952449999999999</v>
      </c>
      <c r="P29" s="31">
        <f>INDEX('All data'!$D$4:$D$485,MATCH(Controls!N14,'All data'!$A$4:$A$485,0))*100</f>
        <v>56.885580000000004</v>
      </c>
      <c r="Q29" s="32">
        <f t="shared" si="9"/>
        <v>0.9665600000000083</v>
      </c>
      <c r="R29" s="66">
        <f t="shared" si="10"/>
        <v>0.96656999999999726</v>
      </c>
    </row>
    <row r="30" spans="2:18" x14ac:dyDescent="0.2">
      <c r="H30" s="33" t="str">
        <f t="shared" si="13"/>
        <v>2009-2012</v>
      </c>
      <c r="I30" s="56" t="str">
        <f t="shared" si="13"/>
        <v>period2_</v>
      </c>
      <c r="J30" s="56" t="str">
        <f t="shared" si="14"/>
        <v>fifth1</v>
      </c>
      <c r="K30" s="79">
        <f>INDEX('All data'!$B$4:$B$485,MATCH(Controls!K15,'All data'!$A$4:$A$485,0))</f>
        <v>12582</v>
      </c>
      <c r="L30" s="79">
        <f>INDEX('All data'!$B$4:$B$485,MATCH(Controls!L15,'All data'!$A$4:$A$485,0))*100</f>
        <v>6.4742686153770057</v>
      </c>
      <c r="M30" s="79">
        <f>INDEX('All data'!$B$4:$B$485,MATCH(Controls!M15,'All data'!$A$4:$A$485,0))*100</f>
        <v>53.004750000000001</v>
      </c>
      <c r="N30" s="79">
        <f>INDEX('All data'!$B$4:$B$485,MATCH(Controls!N15,'All data'!$A$4:$A$485,0))*100</f>
        <v>52.697700000000005</v>
      </c>
      <c r="O30" s="79">
        <f>INDEX('All data'!$C$4:$C$485,MATCH(Controls!N15,'All data'!$A$4:$A$485,0))*100</f>
        <v>51.709669999999996</v>
      </c>
      <c r="P30" s="79">
        <f>INDEX('All data'!$D$4:$D$485,MATCH(Controls!N15,'All data'!$A$4:$A$485,0))*100</f>
        <v>53.685720000000003</v>
      </c>
      <c r="Q30" s="34">
        <f t="shared" si="9"/>
        <v>0.98801999999999879</v>
      </c>
      <c r="R30" s="67">
        <f t="shared" si="10"/>
        <v>0.98803000000000907</v>
      </c>
    </row>
    <row r="32" spans="2:18" ht="15.75" x14ac:dyDescent="0.25">
      <c r="H32" s="57" t="s">
        <v>51</v>
      </c>
      <c r="I32" s="58"/>
      <c r="J32" s="58"/>
      <c r="K32" s="58"/>
      <c r="L32" s="58"/>
      <c r="M32" s="58"/>
      <c r="N32" s="68"/>
    </row>
    <row r="33" spans="8:18" ht="15" x14ac:dyDescent="0.25">
      <c r="H33" s="25"/>
      <c r="I33" s="24"/>
      <c r="J33" s="24"/>
      <c r="K33" s="24"/>
      <c r="L33" s="24"/>
      <c r="M33" s="24"/>
      <c r="N33" s="115"/>
      <c r="O33"/>
    </row>
    <row r="34" spans="8:18" ht="15" x14ac:dyDescent="0.25">
      <c r="H34" s="43" t="s">
        <v>56</v>
      </c>
      <c r="I34" s="24" t="str">
        <f>TRIM(INDEX(B6:B13,B16))</f>
        <v>Wales</v>
      </c>
      <c r="J34" s="24"/>
      <c r="K34" s="24"/>
      <c r="L34" s="24"/>
      <c r="M34" s="24"/>
      <c r="N34" s="115"/>
      <c r="O34"/>
    </row>
    <row r="35" spans="8:18" ht="15" x14ac:dyDescent="0.25">
      <c r="H35" s="63" t="s">
        <v>101</v>
      </c>
      <c r="I35" s="24" t="str">
        <f>"Age-standardised percentage of adults reporting to be "&amp;F24&amp;", by deprivation fifth, all persons, "&amp;I34</f>
        <v>Age-standardised percentage of adults reporting to be overweight or obese, by deprivation fifth, all persons, Wales</v>
      </c>
      <c r="J35" s="24"/>
      <c r="K35" s="24"/>
      <c r="L35" s="24"/>
      <c r="M35" s="24"/>
      <c r="N35" s="115"/>
    </row>
    <row r="36" spans="8:18" ht="15" x14ac:dyDescent="0.25">
      <c r="H36" s="69"/>
      <c r="I36" s="70"/>
      <c r="J36" s="70"/>
      <c r="K36" s="70"/>
      <c r="L36" s="70"/>
      <c r="M36" s="70"/>
      <c r="N36" s="116"/>
    </row>
    <row r="38" spans="8:18" x14ac:dyDescent="0.2">
      <c r="K38" s="111"/>
      <c r="L38" s="111"/>
      <c r="M38" s="111"/>
      <c r="N38" s="111"/>
      <c r="O38" s="111"/>
    </row>
    <row r="39" spans="8:18" ht="15" x14ac:dyDescent="0.25">
      <c r="H39"/>
      <c r="I39"/>
      <c r="J39"/>
      <c r="K39" s="112"/>
      <c r="L39" s="112"/>
      <c r="M39" s="112"/>
      <c r="N39" s="112"/>
      <c r="O39" s="112"/>
      <c r="P39" s="112"/>
      <c r="Q39" s="111"/>
      <c r="R39" s="111"/>
    </row>
    <row r="40" spans="8:18" ht="15" x14ac:dyDescent="0.25">
      <c r="H40"/>
      <c r="I40"/>
      <c r="J40"/>
      <c r="K40" s="112"/>
      <c r="L40" s="112"/>
      <c r="M40" s="112"/>
      <c r="N40" s="112"/>
      <c r="O40" s="112"/>
      <c r="P40" s="112"/>
      <c r="Q40" s="111"/>
      <c r="R40" s="111"/>
    </row>
    <row r="41" spans="8:18" ht="15" x14ac:dyDescent="0.25">
      <c r="H41"/>
      <c r="I41"/>
      <c r="J41"/>
      <c r="K41" s="112"/>
      <c r="L41" s="112"/>
      <c r="M41" s="112"/>
      <c r="N41" s="112"/>
      <c r="O41" s="112"/>
      <c r="P41" s="112"/>
      <c r="Q41" s="111"/>
      <c r="R41" s="111"/>
    </row>
    <row r="42" spans="8:18" ht="15" x14ac:dyDescent="0.25">
      <c r="H42"/>
      <c r="I42"/>
      <c r="J42"/>
      <c r="K42" s="112"/>
      <c r="L42" s="112"/>
      <c r="M42" s="112"/>
      <c r="N42" s="112"/>
      <c r="O42" s="112"/>
      <c r="P42" s="112"/>
      <c r="Q42" s="111"/>
      <c r="R42" s="111"/>
    </row>
    <row r="43" spans="8:18" ht="15" x14ac:dyDescent="0.25">
      <c r="H43"/>
      <c r="I43"/>
      <c r="J43"/>
      <c r="K43" s="112"/>
      <c r="L43" s="112"/>
      <c r="M43" s="112"/>
      <c r="N43" s="112"/>
      <c r="O43" s="112"/>
      <c r="P43" s="112"/>
      <c r="Q43" s="111"/>
      <c r="R43" s="111"/>
    </row>
    <row r="44" spans="8:18" ht="15" x14ac:dyDescent="0.25">
      <c r="H44"/>
      <c r="I44"/>
      <c r="J44"/>
      <c r="K44" s="112"/>
      <c r="L44" s="112"/>
      <c r="M44" s="112"/>
      <c r="N44" s="112"/>
      <c r="O44" s="112"/>
      <c r="P44" s="112"/>
      <c r="Q44" s="111"/>
      <c r="R44" s="111"/>
    </row>
    <row r="45" spans="8:18" ht="15" x14ac:dyDescent="0.25">
      <c r="H45"/>
      <c r="I45"/>
      <c r="J45"/>
      <c r="K45" s="112"/>
      <c r="L45" s="112"/>
      <c r="M45" s="112"/>
      <c r="N45" s="112"/>
      <c r="O45" s="112"/>
      <c r="P45" s="112"/>
      <c r="Q45" s="111"/>
      <c r="R45" s="111"/>
    </row>
    <row r="46" spans="8:18" ht="15" x14ac:dyDescent="0.25">
      <c r="H46"/>
      <c r="I46"/>
      <c r="J46"/>
      <c r="K46" s="112"/>
      <c r="L46" s="112"/>
      <c r="M46" s="112"/>
      <c r="N46" s="112"/>
      <c r="O46" s="112"/>
      <c r="P46" s="112"/>
      <c r="Q46" s="111"/>
      <c r="R46" s="111"/>
    </row>
    <row r="47" spans="8:18" ht="15" x14ac:dyDescent="0.25">
      <c r="H47"/>
      <c r="I47"/>
      <c r="J47"/>
      <c r="K47" s="112"/>
      <c r="L47" s="112"/>
      <c r="M47" s="112"/>
      <c r="N47" s="112"/>
      <c r="O47" s="112"/>
      <c r="P47" s="112"/>
      <c r="Q47" s="111"/>
      <c r="R47" s="111"/>
    </row>
    <row r="48" spans="8:18" ht="15" x14ac:dyDescent="0.25">
      <c r="H48"/>
      <c r="I48"/>
      <c r="J48"/>
      <c r="K48" s="112"/>
      <c r="L48" s="112"/>
      <c r="M48" s="112"/>
      <c r="N48" s="112"/>
      <c r="O48" s="112"/>
      <c r="P48" s="112"/>
      <c r="Q48" s="111"/>
      <c r="R48" s="111"/>
    </row>
    <row r="49" spans="8:18" ht="15" x14ac:dyDescent="0.25">
      <c r="H49"/>
      <c r="I49"/>
      <c r="J49"/>
      <c r="K49" s="112"/>
      <c r="L49" s="112"/>
      <c r="M49" s="112"/>
      <c r="N49" s="112"/>
      <c r="O49" s="112"/>
      <c r="P49" s="112"/>
      <c r="Q49" s="111"/>
      <c r="R49" s="111"/>
    </row>
    <row r="50" spans="8:18" ht="15" x14ac:dyDescent="0.25">
      <c r="K50" s="112"/>
      <c r="L50" s="112"/>
      <c r="M50" s="112"/>
      <c r="N50" s="112"/>
      <c r="O50" s="112"/>
      <c r="P50" s="112"/>
      <c r="Q50" s="111"/>
      <c r="R50" s="111"/>
    </row>
    <row r="51" spans="8:18" ht="15" x14ac:dyDescent="0.25">
      <c r="K51" s="112"/>
      <c r="L51" s="112"/>
      <c r="M51" s="112"/>
      <c r="N51" s="112"/>
      <c r="O51" s="112"/>
      <c r="P51" s="112"/>
      <c r="Q51" s="111"/>
      <c r="R51" s="111"/>
    </row>
    <row r="52" spans="8:18" ht="15" x14ac:dyDescent="0.25">
      <c r="K52" s="112"/>
      <c r="L52" s="112"/>
      <c r="M52" s="112"/>
      <c r="N52" s="112"/>
      <c r="O52" s="112"/>
      <c r="P52" s="112"/>
      <c r="Q52" s="111"/>
      <c r="R52" s="111"/>
    </row>
    <row r="53" spans="8:18" x14ac:dyDescent="0.2">
      <c r="K53" s="111"/>
      <c r="L53" s="111"/>
      <c r="M53" s="111"/>
      <c r="N53" s="111"/>
      <c r="O53" s="111"/>
      <c r="P53" s="111"/>
      <c r="Q53" s="111"/>
      <c r="R53" s="111"/>
    </row>
    <row r="54" spans="8:18" x14ac:dyDescent="0.2">
      <c r="K54" s="111"/>
      <c r="L54" s="111"/>
      <c r="M54" s="111"/>
      <c r="N54" s="111"/>
      <c r="O54" s="111"/>
      <c r="P54" s="111"/>
      <c r="Q54" s="111"/>
      <c r="R54" s="111"/>
    </row>
    <row r="55" spans="8:18" x14ac:dyDescent="0.2">
      <c r="K55" s="111"/>
      <c r="L55" s="111"/>
      <c r="M55" s="111"/>
      <c r="N55" s="111"/>
      <c r="O55" s="111"/>
      <c r="P55" s="111"/>
      <c r="Q55" s="111"/>
      <c r="R55" s="111"/>
    </row>
    <row r="56" spans="8:18" x14ac:dyDescent="0.2">
      <c r="K56" s="111"/>
      <c r="L56" s="111"/>
      <c r="M56" s="111"/>
      <c r="N56" s="111"/>
      <c r="O56" s="111"/>
      <c r="P56" s="111"/>
      <c r="Q56" s="111"/>
      <c r="R56" s="111"/>
    </row>
    <row r="57" spans="8:18" x14ac:dyDescent="0.2">
      <c r="K57" s="111"/>
      <c r="L57" s="111"/>
      <c r="M57" s="111"/>
      <c r="N57" s="111"/>
      <c r="O57" s="111"/>
      <c r="P57" s="111"/>
      <c r="Q57" s="111"/>
      <c r="R57" s="111"/>
    </row>
    <row r="58" spans="8:18" x14ac:dyDescent="0.2">
      <c r="K58" s="111"/>
      <c r="L58" s="111"/>
      <c r="M58" s="111"/>
      <c r="N58" s="111"/>
      <c r="O58" s="111"/>
      <c r="P58" s="111"/>
      <c r="Q58" s="111"/>
      <c r="R58" s="111"/>
    </row>
    <row r="59" spans="8:18" x14ac:dyDescent="0.2">
      <c r="K59" s="111"/>
      <c r="L59" s="111"/>
      <c r="M59" s="111"/>
      <c r="N59" s="111"/>
      <c r="O59" s="111"/>
      <c r="P59" s="111"/>
      <c r="Q59" s="111"/>
      <c r="R59" s="111"/>
    </row>
    <row r="60" spans="8:18" x14ac:dyDescent="0.2">
      <c r="K60" s="111"/>
      <c r="L60" s="111"/>
      <c r="M60" s="111"/>
      <c r="N60" s="111"/>
      <c r="O60" s="111"/>
      <c r="P60" s="111"/>
      <c r="Q60" s="111"/>
      <c r="R60" s="111"/>
    </row>
    <row r="61" spans="8:18" x14ac:dyDescent="0.2">
      <c r="K61" s="111"/>
      <c r="L61" s="111"/>
      <c r="M61" s="111"/>
      <c r="N61" s="111"/>
      <c r="O61" s="111"/>
      <c r="P61" s="111"/>
      <c r="Q61" s="111"/>
      <c r="R61" s="111"/>
    </row>
    <row r="62" spans="8:18" x14ac:dyDescent="0.2">
      <c r="K62" s="111"/>
      <c r="L62" s="111"/>
      <c r="M62" s="111"/>
      <c r="N62" s="111"/>
      <c r="O62" s="111"/>
      <c r="P62" s="111"/>
      <c r="Q62" s="111"/>
      <c r="R62" s="111"/>
    </row>
    <row r="63" spans="8:18" x14ac:dyDescent="0.2">
      <c r="K63" s="111"/>
      <c r="L63" s="111"/>
      <c r="M63" s="111"/>
      <c r="N63" s="111"/>
      <c r="O63" s="111"/>
      <c r="P63" s="111"/>
      <c r="Q63" s="111"/>
      <c r="R63" s="111"/>
    </row>
    <row r="64" spans="8:18" x14ac:dyDescent="0.2">
      <c r="K64" s="111"/>
      <c r="L64" s="111"/>
      <c r="M64" s="111"/>
      <c r="N64" s="111"/>
      <c r="O64" s="111"/>
      <c r="P64" s="111"/>
      <c r="Q64" s="111"/>
      <c r="R64" s="111"/>
    </row>
    <row r="65" spans="11:18" x14ac:dyDescent="0.2">
      <c r="K65" s="111"/>
      <c r="L65" s="111"/>
      <c r="M65" s="111"/>
      <c r="N65" s="111"/>
      <c r="O65" s="111"/>
      <c r="P65" s="111"/>
      <c r="Q65" s="111"/>
      <c r="R65" s="111"/>
    </row>
    <row r="66" spans="11:18" x14ac:dyDescent="0.2">
      <c r="K66" s="111"/>
      <c r="L66" s="111"/>
      <c r="M66" s="111"/>
      <c r="N66" s="111"/>
      <c r="O66" s="111"/>
      <c r="P66" s="111"/>
      <c r="Q66" s="111"/>
      <c r="R66" s="111"/>
    </row>
    <row r="67" spans="11:18" x14ac:dyDescent="0.2">
      <c r="K67" s="111"/>
      <c r="L67" s="111"/>
      <c r="M67" s="111"/>
      <c r="N67" s="111"/>
      <c r="O67" s="111"/>
      <c r="P67" s="111"/>
      <c r="Q67" s="111"/>
      <c r="R67" s="111"/>
    </row>
  </sheetData>
  <pageMargins left="0.7" right="0.7" top="0.75" bottom="0.75" header="0.3" footer="0.3"/>
  <pageSetup paperSize="9" orientation="portrait" r:id="rId1"/>
  <ignoredErrors>
    <ignoredError sqref="L1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1924"/>
  <sheetViews>
    <sheetView zoomScaleNormal="100" workbookViewId="0">
      <selection activeCell="C49" sqref="C49"/>
    </sheetView>
  </sheetViews>
  <sheetFormatPr defaultRowHeight="15" x14ac:dyDescent="0.25"/>
  <cols>
    <col min="1" max="1" width="51.140625" customWidth="1"/>
    <col min="2" max="2" width="10" bestFit="1" customWidth="1"/>
    <col min="3" max="3" width="6.28515625" customWidth="1"/>
    <col min="10" max="17" width="9.140625" style="104"/>
  </cols>
  <sheetData>
    <row r="1" spans="1:11" x14ac:dyDescent="0.25">
      <c r="A1" s="3" t="s">
        <v>63</v>
      </c>
      <c r="D1" s="100" t="s">
        <v>64</v>
      </c>
    </row>
    <row r="3" spans="1:11" x14ac:dyDescent="0.25">
      <c r="B3" t="s">
        <v>15</v>
      </c>
      <c r="C3" s="113"/>
      <c r="K3" s="105"/>
    </row>
    <row r="4" spans="1:11" x14ac:dyDescent="0.25">
      <c r="A4" t="s">
        <v>163</v>
      </c>
      <c r="B4">
        <v>2877</v>
      </c>
    </row>
    <row r="5" spans="1:11" x14ac:dyDescent="0.25">
      <c r="A5" t="s">
        <v>164</v>
      </c>
      <c r="B5">
        <v>2859</v>
      </c>
    </row>
    <row r="6" spans="1:11" x14ac:dyDescent="0.25">
      <c r="A6" t="s">
        <v>165</v>
      </c>
      <c r="B6">
        <v>2844</v>
      </c>
    </row>
    <row r="7" spans="1:11" x14ac:dyDescent="0.25">
      <c r="A7" t="s">
        <v>166</v>
      </c>
      <c r="B7">
        <v>3575</v>
      </c>
    </row>
    <row r="8" spans="1:11" x14ac:dyDescent="0.25">
      <c r="A8" t="s">
        <v>167</v>
      </c>
      <c r="B8">
        <v>2497</v>
      </c>
    </row>
    <row r="9" spans="1:11" x14ac:dyDescent="0.25">
      <c r="A9" t="s">
        <v>168</v>
      </c>
      <c r="B9">
        <v>1854</v>
      </c>
      <c r="C9" s="113"/>
    </row>
    <row r="10" spans="1:11" x14ac:dyDescent="0.25">
      <c r="A10" t="s">
        <v>169</v>
      </c>
      <c r="B10">
        <v>1541</v>
      </c>
      <c r="C10" s="113"/>
    </row>
    <row r="11" spans="1:11" x14ac:dyDescent="0.25">
      <c r="A11" t="s">
        <v>170</v>
      </c>
      <c r="B11">
        <v>1896</v>
      </c>
      <c r="C11" s="113"/>
    </row>
    <row r="12" spans="1:11" x14ac:dyDescent="0.25">
      <c r="A12" t="s">
        <v>171</v>
      </c>
      <c r="B12">
        <v>1344</v>
      </c>
      <c r="C12" s="113"/>
    </row>
    <row r="13" spans="1:11" x14ac:dyDescent="0.25">
      <c r="A13" t="s">
        <v>172</v>
      </c>
      <c r="B13">
        <v>1132</v>
      </c>
      <c r="C13" s="113"/>
    </row>
    <row r="14" spans="1:11" x14ac:dyDescent="0.25">
      <c r="A14" t="s">
        <v>173</v>
      </c>
      <c r="B14">
        <v>444</v>
      </c>
      <c r="C14" s="113"/>
    </row>
    <row r="15" spans="1:11" x14ac:dyDescent="0.25">
      <c r="A15" t="s">
        <v>174</v>
      </c>
      <c r="B15">
        <v>453</v>
      </c>
      <c r="C15" s="113"/>
    </row>
    <row r="16" spans="1:11" x14ac:dyDescent="0.25">
      <c r="A16" t="s">
        <v>175</v>
      </c>
      <c r="B16">
        <v>444</v>
      </c>
      <c r="C16" s="113"/>
    </row>
    <row r="17" spans="1:12" x14ac:dyDescent="0.25">
      <c r="A17" t="s">
        <v>176</v>
      </c>
      <c r="B17">
        <v>712</v>
      </c>
      <c r="C17" s="113"/>
      <c r="L17" s="106"/>
    </row>
    <row r="18" spans="1:12" x14ac:dyDescent="0.25">
      <c r="A18" t="s">
        <v>177</v>
      </c>
      <c r="B18">
        <v>548</v>
      </c>
      <c r="C18" s="113"/>
    </row>
    <row r="19" spans="1:12" x14ac:dyDescent="0.25">
      <c r="A19" t="s">
        <v>178</v>
      </c>
      <c r="B19">
        <v>1630</v>
      </c>
      <c r="C19" s="113"/>
    </row>
    <row r="20" spans="1:12" x14ac:dyDescent="0.25">
      <c r="A20" t="s">
        <v>179</v>
      </c>
      <c r="B20">
        <v>1720</v>
      </c>
      <c r="C20" s="113"/>
    </row>
    <row r="21" spans="1:12" x14ac:dyDescent="0.25">
      <c r="A21" t="s">
        <v>180</v>
      </c>
      <c r="B21">
        <v>1679</v>
      </c>
      <c r="C21" s="113"/>
    </row>
    <row r="22" spans="1:12" x14ac:dyDescent="0.25">
      <c r="A22" t="s">
        <v>181</v>
      </c>
      <c r="B22">
        <v>1643</v>
      </c>
      <c r="C22" s="113"/>
    </row>
    <row r="23" spans="1:12" x14ac:dyDescent="0.25">
      <c r="A23" t="s">
        <v>182</v>
      </c>
      <c r="B23">
        <v>1540</v>
      </c>
      <c r="C23" s="113"/>
    </row>
    <row r="24" spans="1:12" x14ac:dyDescent="0.25">
      <c r="A24" t="s">
        <v>183</v>
      </c>
      <c r="B24">
        <v>1155</v>
      </c>
      <c r="C24" s="113"/>
    </row>
    <row r="25" spans="1:12" x14ac:dyDescent="0.25">
      <c r="A25" t="s">
        <v>184</v>
      </c>
      <c r="B25">
        <v>1227</v>
      </c>
      <c r="C25" s="113"/>
    </row>
    <row r="26" spans="1:12" x14ac:dyDescent="0.25">
      <c r="A26" t="s">
        <v>185</v>
      </c>
      <c r="B26">
        <v>1011</v>
      </c>
      <c r="C26" s="113"/>
    </row>
    <row r="27" spans="1:12" x14ac:dyDescent="0.25">
      <c r="A27" t="s">
        <v>186</v>
      </c>
      <c r="B27">
        <v>1162</v>
      </c>
      <c r="C27" s="113"/>
    </row>
    <row r="28" spans="1:12" x14ac:dyDescent="0.25">
      <c r="A28" t="s">
        <v>187</v>
      </c>
      <c r="B28">
        <v>1183</v>
      </c>
      <c r="C28" s="113"/>
    </row>
    <row r="29" spans="1:12" x14ac:dyDescent="0.25">
      <c r="A29" t="s">
        <v>188</v>
      </c>
      <c r="B29">
        <v>1340</v>
      </c>
      <c r="C29" s="113"/>
      <c r="L29" s="106"/>
    </row>
    <row r="30" spans="1:12" x14ac:dyDescent="0.25">
      <c r="A30" t="s">
        <v>189</v>
      </c>
      <c r="B30">
        <v>1437</v>
      </c>
      <c r="C30" s="113"/>
      <c r="L30" s="106"/>
    </row>
    <row r="31" spans="1:12" x14ac:dyDescent="0.25">
      <c r="A31" t="s">
        <v>190</v>
      </c>
      <c r="B31">
        <v>1289</v>
      </c>
      <c r="C31" s="113"/>
    </row>
    <row r="32" spans="1:12" x14ac:dyDescent="0.25">
      <c r="A32" t="s">
        <v>191</v>
      </c>
      <c r="B32">
        <v>1409</v>
      </c>
      <c r="C32" s="113"/>
    </row>
    <row r="33" spans="1:12" x14ac:dyDescent="0.25">
      <c r="A33" t="s">
        <v>192</v>
      </c>
      <c r="B33">
        <v>1158</v>
      </c>
      <c r="C33" s="113"/>
    </row>
    <row r="34" spans="1:12" x14ac:dyDescent="0.25">
      <c r="A34" t="s">
        <v>193</v>
      </c>
      <c r="B34">
        <v>2545</v>
      </c>
      <c r="C34" s="113"/>
    </row>
    <row r="35" spans="1:12" x14ac:dyDescent="0.25">
      <c r="A35" t="s">
        <v>194</v>
      </c>
      <c r="B35">
        <v>2586</v>
      </c>
      <c r="C35" s="113"/>
    </row>
    <row r="36" spans="1:12" x14ac:dyDescent="0.25">
      <c r="A36" t="s">
        <v>195</v>
      </c>
      <c r="B36">
        <v>2211</v>
      </c>
      <c r="C36" s="113"/>
    </row>
    <row r="37" spans="1:12" x14ac:dyDescent="0.25">
      <c r="A37" t="s">
        <v>196</v>
      </c>
      <c r="B37">
        <v>2558</v>
      </c>
      <c r="C37" s="113"/>
    </row>
    <row r="38" spans="1:12" x14ac:dyDescent="0.25">
      <c r="A38" t="s">
        <v>197</v>
      </c>
      <c r="B38">
        <v>2067</v>
      </c>
      <c r="C38" s="113"/>
    </row>
    <row r="39" spans="1:12" x14ac:dyDescent="0.25">
      <c r="A39" t="s">
        <v>198</v>
      </c>
      <c r="B39" s="2">
        <v>11156</v>
      </c>
      <c r="C39" s="113"/>
    </row>
    <row r="40" spans="1:12" x14ac:dyDescent="0.25">
      <c r="A40" t="s">
        <v>199</v>
      </c>
      <c r="B40" s="2">
        <v>12009</v>
      </c>
      <c r="C40" s="113"/>
    </row>
    <row r="41" spans="1:12" x14ac:dyDescent="0.25">
      <c r="A41" t="s">
        <v>200</v>
      </c>
      <c r="B41" s="2">
        <v>12851</v>
      </c>
      <c r="C41" s="113"/>
    </row>
    <row r="42" spans="1:12" x14ac:dyDescent="0.25">
      <c r="A42" t="s">
        <v>201</v>
      </c>
      <c r="B42" s="2">
        <v>11640</v>
      </c>
      <c r="C42" s="113"/>
    </row>
    <row r="43" spans="1:12" x14ac:dyDescent="0.25">
      <c r="A43" t="s">
        <v>202</v>
      </c>
      <c r="B43" s="2">
        <v>9914</v>
      </c>
      <c r="C43" s="113"/>
    </row>
    <row r="44" spans="1:12" x14ac:dyDescent="0.25">
      <c r="A44" t="s">
        <v>203</v>
      </c>
      <c r="B44" s="2">
        <v>3283</v>
      </c>
      <c r="C44" s="113"/>
    </row>
    <row r="45" spans="1:12" x14ac:dyDescent="0.25">
      <c r="A45" t="s">
        <v>204</v>
      </c>
      <c r="B45" s="2">
        <v>3296</v>
      </c>
      <c r="C45" s="113"/>
    </row>
    <row r="46" spans="1:12" x14ac:dyDescent="0.25">
      <c r="A46" t="s">
        <v>205</v>
      </c>
      <c r="B46" s="2">
        <v>3405</v>
      </c>
      <c r="C46" s="113"/>
    </row>
    <row r="47" spans="1:12" x14ac:dyDescent="0.25">
      <c r="A47" t="s">
        <v>206</v>
      </c>
      <c r="B47" s="2">
        <v>3571</v>
      </c>
      <c r="C47" s="113"/>
      <c r="L47" s="106"/>
    </row>
    <row r="48" spans="1:12" x14ac:dyDescent="0.25">
      <c r="A48" t="s">
        <v>207</v>
      </c>
      <c r="B48" s="2">
        <v>3029</v>
      </c>
      <c r="C48" s="113"/>
    </row>
    <row r="49" spans="1:12" x14ac:dyDescent="0.25">
      <c r="A49" t="s">
        <v>208</v>
      </c>
      <c r="B49" s="2">
        <v>1870</v>
      </c>
      <c r="C49" s="113"/>
    </row>
    <row r="50" spans="1:12" x14ac:dyDescent="0.25">
      <c r="A50" t="s">
        <v>209</v>
      </c>
      <c r="B50" s="2">
        <v>1588</v>
      </c>
      <c r="C50" s="113"/>
    </row>
    <row r="51" spans="1:12" x14ac:dyDescent="0.25">
      <c r="A51" t="s">
        <v>210</v>
      </c>
      <c r="B51" s="2">
        <v>1931</v>
      </c>
      <c r="C51" s="113"/>
    </row>
    <row r="52" spans="1:12" x14ac:dyDescent="0.25">
      <c r="A52" t="s">
        <v>211</v>
      </c>
      <c r="B52" s="2">
        <v>1600</v>
      </c>
      <c r="C52" s="113"/>
    </row>
    <row r="53" spans="1:12" x14ac:dyDescent="0.25">
      <c r="A53" t="s">
        <v>212</v>
      </c>
      <c r="B53" s="2">
        <v>1275</v>
      </c>
      <c r="C53" s="113"/>
    </row>
    <row r="54" spans="1:12" x14ac:dyDescent="0.25">
      <c r="A54" t="s">
        <v>213</v>
      </c>
      <c r="B54" s="2">
        <v>560</v>
      </c>
      <c r="C54" s="113"/>
    </row>
    <row r="55" spans="1:12" x14ac:dyDescent="0.25">
      <c r="A55" t="s">
        <v>214</v>
      </c>
      <c r="B55" s="2">
        <v>569</v>
      </c>
      <c r="C55" s="113"/>
    </row>
    <row r="56" spans="1:12" x14ac:dyDescent="0.25">
      <c r="A56" t="s">
        <v>215</v>
      </c>
      <c r="B56" s="2">
        <v>490</v>
      </c>
      <c r="C56" s="113"/>
    </row>
    <row r="57" spans="1:12" x14ac:dyDescent="0.25">
      <c r="A57" t="s">
        <v>216</v>
      </c>
      <c r="B57" s="2">
        <v>621</v>
      </c>
      <c r="C57" s="113"/>
    </row>
    <row r="58" spans="1:12" x14ac:dyDescent="0.25">
      <c r="A58" t="s">
        <v>217</v>
      </c>
      <c r="B58" s="2">
        <v>442</v>
      </c>
      <c r="C58" s="113"/>
    </row>
    <row r="59" spans="1:12" x14ac:dyDescent="0.25">
      <c r="A59" t="s">
        <v>218</v>
      </c>
      <c r="B59" s="2">
        <v>1826</v>
      </c>
      <c r="C59" s="113"/>
      <c r="L59" s="106"/>
    </row>
    <row r="60" spans="1:12" x14ac:dyDescent="0.25">
      <c r="A60" t="s">
        <v>219</v>
      </c>
      <c r="B60" s="2">
        <v>1951</v>
      </c>
      <c r="C60" s="113"/>
      <c r="L60" s="106"/>
    </row>
    <row r="61" spans="1:12" x14ac:dyDescent="0.25">
      <c r="A61" t="s">
        <v>220</v>
      </c>
      <c r="B61" s="2">
        <v>1925</v>
      </c>
      <c r="C61" s="113"/>
    </row>
    <row r="62" spans="1:12" x14ac:dyDescent="0.25">
      <c r="A62" t="s">
        <v>221</v>
      </c>
      <c r="B62" s="2">
        <v>1778</v>
      </c>
      <c r="C62" s="113"/>
    </row>
    <row r="63" spans="1:12" x14ac:dyDescent="0.25">
      <c r="A63" t="s">
        <v>222</v>
      </c>
      <c r="B63" s="2">
        <v>1729</v>
      </c>
      <c r="C63" s="113"/>
    </row>
    <row r="64" spans="1:12" x14ac:dyDescent="0.25">
      <c r="A64" t="s">
        <v>223</v>
      </c>
      <c r="B64" s="2">
        <v>1251</v>
      </c>
      <c r="C64" s="113"/>
    </row>
    <row r="65" spans="1:12" x14ac:dyDescent="0.25">
      <c r="A65" t="s">
        <v>224</v>
      </c>
      <c r="B65" s="2">
        <v>1244</v>
      </c>
      <c r="C65" s="113"/>
    </row>
    <row r="66" spans="1:12" x14ac:dyDescent="0.25">
      <c r="A66" t="s">
        <v>225</v>
      </c>
      <c r="B66" s="2">
        <v>1156</v>
      </c>
      <c r="C66" s="113"/>
    </row>
    <row r="67" spans="1:12" x14ac:dyDescent="0.25">
      <c r="A67" t="s">
        <v>226</v>
      </c>
      <c r="B67" s="2">
        <v>1316</v>
      </c>
      <c r="C67" s="113"/>
    </row>
    <row r="68" spans="1:12" x14ac:dyDescent="0.25">
      <c r="A68" t="s">
        <v>227</v>
      </c>
      <c r="B68" s="2">
        <v>1243</v>
      </c>
      <c r="C68" s="113"/>
    </row>
    <row r="69" spans="1:12" x14ac:dyDescent="0.25">
      <c r="A69" t="s">
        <v>228</v>
      </c>
      <c r="B69" s="2">
        <v>1492</v>
      </c>
      <c r="C69" s="113"/>
    </row>
    <row r="70" spans="1:12" x14ac:dyDescent="0.25">
      <c r="A70" t="s">
        <v>229</v>
      </c>
      <c r="B70" s="2">
        <v>1632</v>
      </c>
      <c r="C70" s="113"/>
    </row>
    <row r="71" spans="1:12" x14ac:dyDescent="0.25">
      <c r="A71" t="s">
        <v>230</v>
      </c>
      <c r="B71" s="2">
        <v>1383</v>
      </c>
      <c r="C71" s="113"/>
    </row>
    <row r="72" spans="1:12" x14ac:dyDescent="0.25">
      <c r="A72" t="s">
        <v>231</v>
      </c>
      <c r="B72" s="2">
        <v>1450</v>
      </c>
      <c r="C72" s="113"/>
    </row>
    <row r="73" spans="1:12" x14ac:dyDescent="0.25">
      <c r="A73" t="s">
        <v>232</v>
      </c>
      <c r="B73" s="2">
        <v>1137</v>
      </c>
      <c r="C73" s="113"/>
    </row>
    <row r="74" spans="1:12" x14ac:dyDescent="0.25">
      <c r="A74" t="s">
        <v>233</v>
      </c>
      <c r="B74" s="2">
        <v>2887</v>
      </c>
      <c r="C74" s="113"/>
    </row>
    <row r="75" spans="1:12" x14ac:dyDescent="0.25">
      <c r="A75" t="s">
        <v>234</v>
      </c>
      <c r="B75" s="2">
        <v>3006</v>
      </c>
      <c r="C75" s="113"/>
    </row>
    <row r="76" spans="1:12" x14ac:dyDescent="0.25">
      <c r="A76" t="s">
        <v>235</v>
      </c>
      <c r="B76" s="2">
        <v>2593</v>
      </c>
      <c r="C76" s="113"/>
    </row>
    <row r="77" spans="1:12" x14ac:dyDescent="0.25">
      <c r="A77" t="s">
        <v>236</v>
      </c>
      <c r="B77" s="2">
        <v>2757</v>
      </c>
      <c r="C77" s="113"/>
      <c r="L77" s="106"/>
    </row>
    <row r="78" spans="1:12" x14ac:dyDescent="0.25">
      <c r="A78" t="s">
        <v>237</v>
      </c>
      <c r="B78" s="2">
        <v>2475</v>
      </c>
      <c r="C78" s="113"/>
    </row>
    <row r="79" spans="1:12" x14ac:dyDescent="0.25">
      <c r="A79" t="s">
        <v>238</v>
      </c>
      <c r="B79">
        <v>12582</v>
      </c>
      <c r="C79" s="104"/>
    </row>
    <row r="80" spans="1:12" x14ac:dyDescent="0.25">
      <c r="A80" t="s">
        <v>239</v>
      </c>
      <c r="B80">
        <v>13463</v>
      </c>
      <c r="C80" s="113"/>
    </row>
    <row r="81" spans="1:12" x14ac:dyDescent="0.25">
      <c r="A81" t="s">
        <v>240</v>
      </c>
      <c r="B81">
        <v>13975</v>
      </c>
      <c r="C81" s="113"/>
    </row>
    <row r="82" spans="1:12" x14ac:dyDescent="0.25">
      <c r="A82" t="s">
        <v>241</v>
      </c>
      <c r="B82">
        <v>12510</v>
      </c>
      <c r="C82" s="113"/>
    </row>
    <row r="83" spans="1:12" x14ac:dyDescent="0.25">
      <c r="A83" t="s">
        <v>242</v>
      </c>
      <c r="B83">
        <v>11231</v>
      </c>
      <c r="C83" s="113"/>
    </row>
    <row r="84" spans="1:12" x14ac:dyDescent="0.25">
      <c r="B84" s="2" t="s">
        <v>62</v>
      </c>
      <c r="C84" s="113"/>
    </row>
    <row r="85" spans="1:12" x14ac:dyDescent="0.25">
      <c r="A85" t="s">
        <v>243</v>
      </c>
      <c r="B85" s="114">
        <v>5.660442204147096E-2</v>
      </c>
      <c r="C85" s="113"/>
    </row>
    <row r="86" spans="1:12" x14ac:dyDescent="0.25">
      <c r="A86" t="s">
        <v>244</v>
      </c>
      <c r="B86" s="114">
        <v>6.0366855441946768E-2</v>
      </c>
      <c r="C86" s="113"/>
    </row>
    <row r="87" spans="1:12" x14ac:dyDescent="0.25">
      <c r="A87" t="s">
        <v>245</v>
      </c>
      <c r="B87" s="114">
        <v>7.1382371048058404E-2</v>
      </c>
      <c r="C87" s="113"/>
    </row>
    <row r="88" spans="1:12" x14ac:dyDescent="0.25">
      <c r="A88" t="s">
        <v>246</v>
      </c>
      <c r="B88" s="114">
        <v>6.7328204260514432E-2</v>
      </c>
      <c r="C88" s="113"/>
    </row>
    <row r="89" spans="1:12" x14ac:dyDescent="0.25">
      <c r="A89" t="s">
        <v>247</v>
      </c>
      <c r="B89" s="114">
        <v>9.1646945244218125E-2</v>
      </c>
      <c r="C89" s="113"/>
      <c r="L89" s="106"/>
    </row>
    <row r="90" spans="1:12" x14ac:dyDescent="0.25">
      <c r="A90" t="s">
        <v>248</v>
      </c>
      <c r="B90" s="114">
        <v>6.4857045394246443E-2</v>
      </c>
      <c r="C90" s="113"/>
      <c r="L90" s="106"/>
    </row>
    <row r="91" spans="1:12" x14ac:dyDescent="0.25">
      <c r="A91" t="s">
        <v>249</v>
      </c>
      <c r="B91" s="114">
        <v>7.4119621516826301E-2</v>
      </c>
      <c r="C91" s="113"/>
    </row>
    <row r="92" spans="1:12" x14ac:dyDescent="0.25">
      <c r="A92" t="s">
        <v>250</v>
      </c>
      <c r="B92" s="114">
        <v>5.6570195937443821E-2</v>
      </c>
      <c r="C92" s="113"/>
    </row>
    <row r="93" spans="1:12" x14ac:dyDescent="0.25">
      <c r="A93" t="s">
        <v>251</v>
      </c>
      <c r="B93" s="114">
        <v>7.1957878315132603E-2</v>
      </c>
      <c r="C93" s="113"/>
      <c r="L93" s="106"/>
    </row>
    <row r="94" spans="1:12" x14ac:dyDescent="0.25">
      <c r="A94" t="s">
        <v>252</v>
      </c>
      <c r="B94" s="114">
        <v>8.8479093050647814E-2</v>
      </c>
      <c r="C94" s="113"/>
    </row>
    <row r="95" spans="1:12" x14ac:dyDescent="0.25">
      <c r="A95" t="s">
        <v>253</v>
      </c>
      <c r="B95" s="114">
        <v>5.0018321729571276E-2</v>
      </c>
      <c r="C95" s="113"/>
      <c r="L95" s="106"/>
    </row>
    <row r="96" spans="1:12" x14ac:dyDescent="0.25">
      <c r="A96" t="s">
        <v>254</v>
      </c>
      <c r="B96" s="114">
        <v>5.6308534873553168E-2</v>
      </c>
      <c r="C96" s="113"/>
      <c r="L96" s="106"/>
    </row>
    <row r="97" spans="1:12" x14ac:dyDescent="0.25">
      <c r="A97" t="s">
        <v>255</v>
      </c>
      <c r="B97" s="114">
        <v>9.0091346489087218E-2</v>
      </c>
      <c r="C97" s="113"/>
      <c r="L97" s="106"/>
    </row>
    <row r="98" spans="1:12" x14ac:dyDescent="0.25">
      <c r="A98" t="s">
        <v>256</v>
      </c>
      <c r="B98" s="114">
        <v>4.6299937373472565E-2</v>
      </c>
      <c r="C98" s="113"/>
      <c r="L98" s="106"/>
    </row>
    <row r="99" spans="1:12" x14ac:dyDescent="0.25">
      <c r="A99" t="s">
        <v>257</v>
      </c>
      <c r="B99" s="114">
        <v>7.2534388204621061E-2</v>
      </c>
      <c r="C99" s="113"/>
      <c r="L99" s="106"/>
    </row>
    <row r="100" spans="1:12" x14ac:dyDescent="0.25">
      <c r="A100" t="s">
        <v>258</v>
      </c>
      <c r="B100" s="114">
        <v>5.301331659690342E-2</v>
      </c>
      <c r="C100" s="113"/>
      <c r="L100" s="106"/>
    </row>
    <row r="101" spans="1:12" x14ac:dyDescent="0.25">
      <c r="A101" t="s">
        <v>259</v>
      </c>
      <c r="B101" s="114">
        <v>6.2486962222729932E-2</v>
      </c>
      <c r="C101" s="113"/>
      <c r="L101" s="106"/>
    </row>
    <row r="102" spans="1:12" x14ac:dyDescent="0.25">
      <c r="A102" t="s">
        <v>260</v>
      </c>
      <c r="B102" s="114">
        <v>6.0068989518506387E-2</v>
      </c>
      <c r="C102" s="113"/>
      <c r="L102" s="106"/>
    </row>
    <row r="103" spans="1:12" x14ac:dyDescent="0.25">
      <c r="A103" t="s">
        <v>261</v>
      </c>
      <c r="B103" s="114">
        <v>7.2764749751408675E-2</v>
      </c>
      <c r="C103" s="113"/>
      <c r="L103" s="106"/>
    </row>
    <row r="104" spans="1:12" x14ac:dyDescent="0.25">
      <c r="A104" t="s">
        <v>262</v>
      </c>
      <c r="B104" s="114">
        <v>9.1927568658653147E-2</v>
      </c>
      <c r="C104" s="113"/>
      <c r="L104" s="106"/>
    </row>
    <row r="105" spans="1:12" x14ac:dyDescent="0.25">
      <c r="A105" t="s">
        <v>263</v>
      </c>
      <c r="B105" s="114">
        <v>5.5028332861833361E-2</v>
      </c>
      <c r="C105" s="113"/>
      <c r="L105" s="106"/>
    </row>
    <row r="106" spans="1:12" x14ac:dyDescent="0.25">
      <c r="A106" t="s">
        <v>264</v>
      </c>
      <c r="B106" s="114">
        <v>7.8545015866355455E-2</v>
      </c>
      <c r="C106" s="113"/>
      <c r="L106" s="106"/>
    </row>
    <row r="107" spans="1:12" x14ac:dyDescent="0.25">
      <c r="A107" t="s">
        <v>265</v>
      </c>
      <c r="B107" s="114">
        <v>6.070908673000306E-2</v>
      </c>
      <c r="C107" s="113"/>
      <c r="L107" s="106"/>
    </row>
    <row r="108" spans="1:12" x14ac:dyDescent="0.25">
      <c r="A108" t="s">
        <v>266</v>
      </c>
      <c r="B108" s="114">
        <v>7.5400685460776912E-2</v>
      </c>
      <c r="C108" s="113"/>
      <c r="L108" s="106"/>
    </row>
    <row r="109" spans="1:12" x14ac:dyDescent="0.25">
      <c r="A109" t="s">
        <v>267</v>
      </c>
      <c r="B109" s="114">
        <v>8.9658904314076734E-2</v>
      </c>
      <c r="C109" s="113"/>
      <c r="L109" s="106"/>
    </row>
    <row r="110" spans="1:12" x14ac:dyDescent="0.25">
      <c r="A110" t="s">
        <v>268</v>
      </c>
      <c r="B110" s="114">
        <v>3.9631126133968943E-2</v>
      </c>
      <c r="C110" s="113"/>
      <c r="L110" s="106"/>
    </row>
    <row r="111" spans="1:12" x14ac:dyDescent="0.25">
      <c r="A111" t="s">
        <v>269</v>
      </c>
      <c r="B111" s="114">
        <v>6.7816326285871892E-2</v>
      </c>
      <c r="C111" s="113"/>
      <c r="L111" s="106"/>
    </row>
    <row r="112" spans="1:12" x14ac:dyDescent="0.25">
      <c r="A112" t="s">
        <v>270</v>
      </c>
      <c r="B112" s="114">
        <v>4.9878791922426828E-2</v>
      </c>
      <c r="C112" s="113"/>
      <c r="L112" s="106"/>
    </row>
    <row r="113" spans="1:12" x14ac:dyDescent="0.25">
      <c r="A113" t="s">
        <v>271</v>
      </c>
      <c r="B113" s="114">
        <v>9.0322076559456649E-2</v>
      </c>
      <c r="C113" s="113"/>
      <c r="L113" s="106"/>
    </row>
    <row r="114" spans="1:12" x14ac:dyDescent="0.25">
      <c r="A114" t="s">
        <v>272</v>
      </c>
      <c r="B114" s="114">
        <v>0.10916689852057049</v>
      </c>
      <c r="C114" s="113"/>
      <c r="L114" s="106"/>
    </row>
    <row r="115" spans="1:12" x14ac:dyDescent="0.25">
      <c r="A115" t="s">
        <v>273</v>
      </c>
      <c r="B115" s="114">
        <v>5.0711763679243169E-2</v>
      </c>
      <c r="C115" s="113"/>
    </row>
    <row r="116" spans="1:12" x14ac:dyDescent="0.25">
      <c r="A116" t="s">
        <v>274</v>
      </c>
      <c r="B116" s="114">
        <v>6.1465979062639266E-2</v>
      </c>
      <c r="C116" s="113"/>
    </row>
    <row r="117" spans="1:12" x14ac:dyDescent="0.25">
      <c r="A117" t="s">
        <v>275</v>
      </c>
      <c r="B117" s="114">
        <v>6.7559489994022587E-2</v>
      </c>
      <c r="C117" s="113"/>
    </row>
    <row r="118" spans="1:12" x14ac:dyDescent="0.25">
      <c r="A118" t="s">
        <v>276</v>
      </c>
      <c r="B118" s="114">
        <v>8.380766991388075E-2</v>
      </c>
      <c r="C118" s="113"/>
    </row>
    <row r="119" spans="1:12" x14ac:dyDescent="0.25">
      <c r="A119" t="s">
        <v>277</v>
      </c>
      <c r="B119" s="114">
        <v>0.10163330840398103</v>
      </c>
      <c r="C119" s="113"/>
      <c r="L119" s="106"/>
    </row>
    <row r="120" spans="1:12" x14ac:dyDescent="0.25">
      <c r="A120" t="s">
        <v>278</v>
      </c>
      <c r="B120" s="126">
        <v>5.1054596928402689E-2</v>
      </c>
      <c r="L120" s="106"/>
    </row>
    <row r="121" spans="1:12" x14ac:dyDescent="0.25">
      <c r="A121" t="s">
        <v>279</v>
      </c>
      <c r="B121" s="126">
        <v>6.41613402811647E-2</v>
      </c>
      <c r="C121" s="113"/>
    </row>
    <row r="122" spans="1:12" x14ac:dyDescent="0.25">
      <c r="A122" t="s">
        <v>280</v>
      </c>
      <c r="B122" s="126">
        <v>6.3580933326168099E-2</v>
      </c>
      <c r="C122" s="113"/>
    </row>
    <row r="123" spans="1:12" x14ac:dyDescent="0.25">
      <c r="A123" t="s">
        <v>281</v>
      </c>
      <c r="B123" s="126">
        <v>7.8835891045524117E-2</v>
      </c>
      <c r="C123" s="113"/>
      <c r="L123" s="106"/>
    </row>
    <row r="124" spans="1:12" x14ac:dyDescent="0.25">
      <c r="A124" t="s">
        <v>282</v>
      </c>
      <c r="B124" s="126">
        <v>9.3693292671376882E-2</v>
      </c>
      <c r="C124" s="113"/>
    </row>
    <row r="125" spans="1:12" x14ac:dyDescent="0.25">
      <c r="A125" t="s">
        <v>283</v>
      </c>
      <c r="B125" s="114">
        <v>7.4468677946738934E-2</v>
      </c>
      <c r="C125" s="113"/>
      <c r="L125" s="106"/>
    </row>
    <row r="126" spans="1:12" x14ac:dyDescent="0.25">
      <c r="A126" t="s">
        <v>284</v>
      </c>
      <c r="B126" s="114">
        <v>7.3304997144188686E-2</v>
      </c>
      <c r="C126" s="113"/>
      <c r="L126" s="106"/>
    </row>
    <row r="127" spans="1:12" x14ac:dyDescent="0.25">
      <c r="A127" t="s">
        <v>285</v>
      </c>
      <c r="B127" s="114">
        <v>8.0264866619771655E-2</v>
      </c>
      <c r="C127" s="113"/>
      <c r="L127" s="106"/>
    </row>
    <row r="128" spans="1:12" x14ac:dyDescent="0.25">
      <c r="A128" t="s">
        <v>286</v>
      </c>
      <c r="B128" s="114">
        <v>9.6552461596554132E-2</v>
      </c>
      <c r="C128" s="113"/>
      <c r="L128" s="106"/>
    </row>
    <row r="129" spans="1:12" x14ac:dyDescent="0.25">
      <c r="A129" t="s">
        <v>287</v>
      </c>
      <c r="B129" s="114">
        <v>0.1123536864534892</v>
      </c>
      <c r="C129" s="113"/>
      <c r="L129" s="106"/>
    </row>
    <row r="130" spans="1:12" x14ac:dyDescent="0.25">
      <c r="A130" t="s">
        <v>288</v>
      </c>
      <c r="B130" s="114">
        <v>6.8427009584356782E-2</v>
      </c>
      <c r="C130" s="113"/>
      <c r="L130" s="106"/>
    </row>
    <row r="131" spans="1:12" x14ac:dyDescent="0.25">
      <c r="A131" t="s">
        <v>289</v>
      </c>
      <c r="B131" s="114">
        <v>7.836612780674404E-2</v>
      </c>
      <c r="C131" s="113"/>
      <c r="L131" s="106"/>
    </row>
    <row r="132" spans="1:12" x14ac:dyDescent="0.25">
      <c r="A132" t="s">
        <v>290</v>
      </c>
      <c r="B132" s="114">
        <v>6.6275222024344799E-2</v>
      </c>
      <c r="C132" s="113"/>
      <c r="L132" s="106"/>
    </row>
    <row r="133" spans="1:12" x14ac:dyDescent="0.25">
      <c r="A133" t="s">
        <v>291</v>
      </c>
      <c r="B133" s="114">
        <v>7.9301419868390524E-2</v>
      </c>
      <c r="C133" s="113"/>
      <c r="L133" s="106"/>
    </row>
    <row r="134" spans="1:12" x14ac:dyDescent="0.25">
      <c r="A134" t="s">
        <v>292</v>
      </c>
      <c r="B134" s="114">
        <v>0.10611376088927431</v>
      </c>
      <c r="C134" s="113"/>
      <c r="L134" s="106"/>
    </row>
    <row r="135" spans="1:12" x14ac:dyDescent="0.25">
      <c r="A135" t="s">
        <v>293</v>
      </c>
      <c r="B135" s="114">
        <v>6.5133176081679039E-2</v>
      </c>
      <c r="C135" s="113"/>
      <c r="L135" s="106"/>
    </row>
    <row r="136" spans="1:12" x14ac:dyDescent="0.25">
      <c r="A136" t="s">
        <v>294</v>
      </c>
      <c r="B136" s="114">
        <v>6.9742253211257599E-2</v>
      </c>
      <c r="C136" s="113"/>
      <c r="L136" s="106"/>
    </row>
    <row r="137" spans="1:12" x14ac:dyDescent="0.25">
      <c r="A137" t="s">
        <v>295</v>
      </c>
      <c r="B137" s="114">
        <v>7.8679456246689802E-2</v>
      </c>
      <c r="C137" s="113"/>
      <c r="L137" s="106"/>
    </row>
    <row r="138" spans="1:12" x14ac:dyDescent="0.25">
      <c r="A138" t="s">
        <v>296</v>
      </c>
      <c r="B138" s="114">
        <v>8.257616660239106E-2</v>
      </c>
      <c r="C138" s="113"/>
      <c r="L138" s="106"/>
    </row>
    <row r="139" spans="1:12" x14ac:dyDescent="0.25">
      <c r="A139" t="s">
        <v>297</v>
      </c>
      <c r="B139" s="114">
        <v>0.10000804084750534</v>
      </c>
      <c r="C139" s="113"/>
      <c r="L139" s="106"/>
    </row>
    <row r="140" spans="1:12" x14ac:dyDescent="0.25">
      <c r="A140" t="s">
        <v>298</v>
      </c>
      <c r="B140" s="114">
        <v>6.906111023319865E-2</v>
      </c>
      <c r="C140" s="113"/>
      <c r="L140" s="106"/>
    </row>
    <row r="141" spans="1:12" x14ac:dyDescent="0.25">
      <c r="A141" t="s">
        <v>299</v>
      </c>
      <c r="B141" s="114">
        <v>7.3157899594797904E-2</v>
      </c>
      <c r="C141" s="113"/>
      <c r="L141" s="106"/>
    </row>
    <row r="142" spans="1:12" x14ac:dyDescent="0.25">
      <c r="A142" t="s">
        <v>300</v>
      </c>
      <c r="B142" s="114">
        <v>8.4807011117910613E-2</v>
      </c>
      <c r="C142" s="113"/>
      <c r="L142" s="106"/>
    </row>
    <row r="143" spans="1:12" x14ac:dyDescent="0.25">
      <c r="A143" t="s">
        <v>301</v>
      </c>
      <c r="B143" s="114">
        <v>9.828960942546687E-2</v>
      </c>
      <c r="C143" s="113"/>
      <c r="L143" s="106"/>
    </row>
    <row r="144" spans="1:12" x14ac:dyDescent="0.25">
      <c r="A144" t="s">
        <v>302</v>
      </c>
      <c r="B144" s="114">
        <v>9.4487316589111442E-2</v>
      </c>
      <c r="C144" s="113"/>
      <c r="L144" s="106"/>
    </row>
    <row r="145" spans="1:12" x14ac:dyDescent="0.25">
      <c r="A145" t="s">
        <v>303</v>
      </c>
      <c r="B145" s="114">
        <v>5.323967163778847E-2</v>
      </c>
      <c r="C145" s="113"/>
    </row>
    <row r="146" spans="1:12" x14ac:dyDescent="0.25">
      <c r="A146" t="s">
        <v>304</v>
      </c>
      <c r="B146" s="114">
        <v>7.7866339668914777E-2</v>
      </c>
      <c r="C146" s="113"/>
    </row>
    <row r="147" spans="1:12" x14ac:dyDescent="0.25">
      <c r="A147" t="s">
        <v>305</v>
      </c>
      <c r="B147" s="114">
        <v>8.9791613937399817E-2</v>
      </c>
      <c r="C147" s="113"/>
    </row>
    <row r="148" spans="1:12" x14ac:dyDescent="0.25">
      <c r="A148" t="s">
        <v>306</v>
      </c>
      <c r="B148" s="114">
        <v>8.4908826490658923E-2</v>
      </c>
      <c r="C148" s="113"/>
    </row>
    <row r="149" spans="1:12" x14ac:dyDescent="0.25">
      <c r="A149" t="s">
        <v>307</v>
      </c>
      <c r="B149" s="114">
        <v>9.9030804781141429E-2</v>
      </c>
      <c r="C149" s="113"/>
      <c r="L149" s="106"/>
    </row>
    <row r="150" spans="1:12" x14ac:dyDescent="0.25">
      <c r="A150" t="s">
        <v>308</v>
      </c>
      <c r="B150" s="114">
        <v>6.3908768137534669E-2</v>
      </c>
      <c r="C150" s="113"/>
      <c r="L150" s="106"/>
    </row>
    <row r="151" spans="1:12" x14ac:dyDescent="0.25">
      <c r="A151" t="s">
        <v>309</v>
      </c>
      <c r="B151" s="114">
        <v>6.1244637774124998E-2</v>
      </c>
      <c r="C151" s="113"/>
    </row>
    <row r="152" spans="1:12" x14ac:dyDescent="0.25">
      <c r="A152" t="s">
        <v>310</v>
      </c>
      <c r="B152" s="114">
        <v>8.244906043425515E-2</v>
      </c>
      <c r="C152" s="113"/>
    </row>
    <row r="153" spans="1:12" x14ac:dyDescent="0.25">
      <c r="A153" t="s">
        <v>311</v>
      </c>
      <c r="B153" s="114">
        <v>8.0047717560364218E-2</v>
      </c>
      <c r="C153" s="113"/>
      <c r="L153" s="106"/>
    </row>
    <row r="154" spans="1:12" x14ac:dyDescent="0.25">
      <c r="A154" t="s">
        <v>312</v>
      </c>
      <c r="B154" s="114">
        <v>0.12501196192449071</v>
      </c>
      <c r="C154" s="113"/>
    </row>
    <row r="155" spans="1:12" x14ac:dyDescent="0.25">
      <c r="A155" t="s">
        <v>313</v>
      </c>
      <c r="B155" s="114">
        <v>6.6176256069352124E-2</v>
      </c>
      <c r="C155" s="113"/>
      <c r="L155" s="106"/>
    </row>
    <row r="156" spans="1:12" x14ac:dyDescent="0.25">
      <c r="A156" t="s">
        <v>314</v>
      </c>
      <c r="B156" s="114">
        <v>8.8237929236984425E-2</v>
      </c>
      <c r="C156" s="113"/>
      <c r="L156" s="106"/>
    </row>
    <row r="157" spans="1:12" x14ac:dyDescent="0.25">
      <c r="A157" t="s">
        <v>315</v>
      </c>
      <c r="B157" s="114">
        <v>8.8276065221534888E-2</v>
      </c>
      <c r="C157" s="113"/>
      <c r="L157" s="106"/>
    </row>
    <row r="158" spans="1:12" x14ac:dyDescent="0.25">
      <c r="A158" t="s">
        <v>316</v>
      </c>
      <c r="B158" s="114">
        <v>0.10414899794868794</v>
      </c>
      <c r="C158" s="113"/>
      <c r="L158" s="106"/>
    </row>
    <row r="159" spans="1:12" x14ac:dyDescent="0.25">
      <c r="A159" t="s">
        <v>317</v>
      </c>
      <c r="B159" s="114">
        <v>0.12974387736025428</v>
      </c>
      <c r="C159" s="113"/>
      <c r="L159" s="106"/>
    </row>
    <row r="160" spans="1:12" x14ac:dyDescent="0.25">
      <c r="A160" t="s">
        <v>318</v>
      </c>
      <c r="B160" s="114">
        <v>6.474268615377006E-2</v>
      </c>
      <c r="C160" s="113"/>
      <c r="L160" s="106"/>
    </row>
    <row r="161" spans="1:12" x14ac:dyDescent="0.25">
      <c r="A161" t="s">
        <v>319</v>
      </c>
      <c r="B161" s="114">
        <v>7.7515866520483645E-2</v>
      </c>
      <c r="C161" s="113"/>
      <c r="L161" s="106"/>
    </row>
    <row r="162" spans="1:12" x14ac:dyDescent="0.25">
      <c r="A162" t="s">
        <v>320</v>
      </c>
      <c r="B162" s="114">
        <v>8.1920234150584914E-2</v>
      </c>
      <c r="C162" s="113"/>
      <c r="L162" s="106"/>
    </row>
    <row r="163" spans="1:12" x14ac:dyDescent="0.25">
      <c r="A163" t="s">
        <v>321</v>
      </c>
      <c r="B163" s="114">
        <v>9.2806737203064774E-2</v>
      </c>
      <c r="C163" s="113"/>
      <c r="L163" s="106"/>
    </row>
    <row r="164" spans="1:12" x14ac:dyDescent="0.25">
      <c r="A164" t="s">
        <v>322</v>
      </c>
      <c r="B164" s="114">
        <v>0.11095834977542408</v>
      </c>
      <c r="C164" s="113"/>
      <c r="L164" s="106"/>
    </row>
    <row r="165" spans="1:12" x14ac:dyDescent="0.25">
      <c r="B165" t="s">
        <v>323</v>
      </c>
      <c r="C165" t="s">
        <v>324</v>
      </c>
      <c r="L165" s="106"/>
    </row>
    <row r="166" spans="1:12" x14ac:dyDescent="0.25">
      <c r="A166" t="s">
        <v>325</v>
      </c>
      <c r="B166">
        <v>0.51671679999999998</v>
      </c>
      <c r="C166">
        <v>0.4948226</v>
      </c>
      <c r="D166">
        <v>0.5386109</v>
      </c>
      <c r="J166" s="113"/>
      <c r="K166" s="113"/>
      <c r="L166" s="106"/>
    </row>
    <row r="167" spans="1:12" x14ac:dyDescent="0.25">
      <c r="A167" t="s">
        <v>326</v>
      </c>
      <c r="B167">
        <v>0.52199470000000003</v>
      </c>
      <c r="C167">
        <v>0.50104630000000006</v>
      </c>
      <c r="D167">
        <v>0.54294299999999995</v>
      </c>
      <c r="J167" s="113"/>
      <c r="K167" s="113"/>
      <c r="L167" s="106"/>
    </row>
    <row r="168" spans="1:12" x14ac:dyDescent="0.25">
      <c r="A168" t="s">
        <v>327</v>
      </c>
      <c r="B168">
        <v>0.53066610000000003</v>
      </c>
      <c r="C168">
        <v>0.51091140000000002</v>
      </c>
      <c r="D168">
        <v>0.55042069999999998</v>
      </c>
      <c r="J168" s="113"/>
      <c r="K168" s="113"/>
      <c r="L168" s="106"/>
    </row>
    <row r="169" spans="1:12" x14ac:dyDescent="0.25">
      <c r="A169" t="s">
        <v>328</v>
      </c>
      <c r="B169">
        <v>0.54786610000000002</v>
      </c>
      <c r="C169">
        <v>0.53023419999999999</v>
      </c>
      <c r="D169">
        <v>0.56549799999999995</v>
      </c>
      <c r="J169" s="113"/>
      <c r="K169" s="113"/>
      <c r="L169" s="106"/>
    </row>
    <row r="170" spans="1:12" x14ac:dyDescent="0.25">
      <c r="A170" t="s">
        <v>329</v>
      </c>
      <c r="B170">
        <v>0.54158629999999996</v>
      </c>
      <c r="C170">
        <v>0.51984850000000005</v>
      </c>
      <c r="D170">
        <v>0.56332409999999999</v>
      </c>
      <c r="J170" s="113"/>
      <c r="K170" s="113"/>
      <c r="L170" s="106"/>
    </row>
    <row r="171" spans="1:12" x14ac:dyDescent="0.25">
      <c r="A171" t="s">
        <v>330</v>
      </c>
      <c r="B171">
        <v>0.54151609999999994</v>
      </c>
      <c r="C171">
        <v>0.50888809999999995</v>
      </c>
      <c r="D171">
        <v>0.57414419999999999</v>
      </c>
      <c r="J171" s="113"/>
      <c r="K171" s="113"/>
      <c r="L171" s="106"/>
    </row>
    <row r="172" spans="1:12" x14ac:dyDescent="0.25">
      <c r="A172" t="s">
        <v>331</v>
      </c>
      <c r="B172">
        <v>0.5700035</v>
      </c>
      <c r="C172">
        <v>0.54165549999999996</v>
      </c>
      <c r="D172">
        <v>0.59835150000000004</v>
      </c>
      <c r="J172" s="113"/>
      <c r="K172" s="113"/>
      <c r="L172" s="106"/>
    </row>
    <row r="173" spans="1:12" x14ac:dyDescent="0.25">
      <c r="A173" t="s">
        <v>332</v>
      </c>
      <c r="B173">
        <v>0.53349259999999998</v>
      </c>
      <c r="C173">
        <v>0.5101173</v>
      </c>
      <c r="D173">
        <v>0.55686789999999997</v>
      </c>
      <c r="J173" s="113"/>
      <c r="K173" s="113"/>
      <c r="L173" s="106"/>
    </row>
    <row r="174" spans="1:12" x14ac:dyDescent="0.25">
      <c r="A174" t="s">
        <v>333</v>
      </c>
      <c r="B174">
        <v>0.59363929999999998</v>
      </c>
      <c r="C174">
        <v>0.56467990000000001</v>
      </c>
      <c r="D174">
        <v>0.62259869999999995</v>
      </c>
      <c r="J174" s="113"/>
      <c r="K174" s="113"/>
      <c r="L174" s="106"/>
    </row>
    <row r="175" spans="1:12" x14ac:dyDescent="0.25">
      <c r="A175" t="s">
        <v>334</v>
      </c>
      <c r="B175">
        <v>0.60460800000000003</v>
      </c>
      <c r="C175">
        <v>0.57428290000000004</v>
      </c>
      <c r="D175">
        <v>0.63493310000000003</v>
      </c>
      <c r="J175" s="113"/>
      <c r="K175" s="113"/>
    </row>
    <row r="176" spans="1:12" x14ac:dyDescent="0.25">
      <c r="A176" t="s">
        <v>335</v>
      </c>
      <c r="B176">
        <v>0.50296609999999997</v>
      </c>
      <c r="C176">
        <v>0.45151930000000001</v>
      </c>
      <c r="D176">
        <v>0.55441289999999999</v>
      </c>
      <c r="J176" s="113"/>
      <c r="K176" s="113"/>
    </row>
    <row r="177" spans="1:12" x14ac:dyDescent="0.25">
      <c r="A177" t="s">
        <v>336</v>
      </c>
      <c r="B177">
        <v>0.50621629999999995</v>
      </c>
      <c r="C177">
        <v>0.46233380000000002</v>
      </c>
      <c r="D177">
        <v>0.55009870000000005</v>
      </c>
      <c r="J177" s="113"/>
      <c r="K177" s="113"/>
    </row>
    <row r="178" spans="1:12" x14ac:dyDescent="0.25">
      <c r="A178" t="s">
        <v>337</v>
      </c>
      <c r="B178">
        <v>0.51139040000000002</v>
      </c>
      <c r="C178">
        <v>0.4459475</v>
      </c>
      <c r="D178">
        <v>0.57683320000000005</v>
      </c>
      <c r="J178" s="113"/>
      <c r="K178" s="113"/>
    </row>
    <row r="179" spans="1:12" x14ac:dyDescent="0.25">
      <c r="A179" t="s">
        <v>338</v>
      </c>
      <c r="B179">
        <v>0.5623937</v>
      </c>
      <c r="C179">
        <v>0.51885020000000004</v>
      </c>
      <c r="D179">
        <v>0.60593710000000001</v>
      </c>
      <c r="J179" s="113"/>
      <c r="K179" s="113"/>
      <c r="L179" s="106"/>
    </row>
    <row r="180" spans="1:12" x14ac:dyDescent="0.25">
      <c r="A180" t="s">
        <v>339</v>
      </c>
      <c r="B180">
        <v>0.58148460000000002</v>
      </c>
      <c r="C180">
        <v>0.53763300000000003</v>
      </c>
      <c r="D180">
        <v>0.62533629999999996</v>
      </c>
      <c r="J180" s="113"/>
      <c r="K180" s="113"/>
      <c r="L180" s="106"/>
    </row>
    <row r="181" spans="1:12" x14ac:dyDescent="0.25">
      <c r="A181" t="s">
        <v>340</v>
      </c>
      <c r="B181">
        <v>0.52133269999999998</v>
      </c>
      <c r="C181">
        <v>0.4956219</v>
      </c>
      <c r="D181">
        <v>0.54704350000000002</v>
      </c>
      <c r="J181" s="113"/>
      <c r="K181" s="113"/>
    </row>
    <row r="182" spans="1:12" x14ac:dyDescent="0.25">
      <c r="A182" t="s">
        <v>341</v>
      </c>
      <c r="B182">
        <v>0.5566352</v>
      </c>
      <c r="C182">
        <v>0.53306469999999995</v>
      </c>
      <c r="D182">
        <v>0.58020579999999999</v>
      </c>
      <c r="J182" s="113"/>
      <c r="K182" s="113"/>
    </row>
    <row r="183" spans="1:12" x14ac:dyDescent="0.25">
      <c r="A183" t="s">
        <v>342</v>
      </c>
      <c r="B183">
        <v>0.61339630000000001</v>
      </c>
      <c r="C183">
        <v>0.58466079999999998</v>
      </c>
      <c r="D183">
        <v>0.64213169999999997</v>
      </c>
      <c r="J183" s="113"/>
      <c r="K183" s="113"/>
      <c r="L183" s="106"/>
    </row>
    <row r="184" spans="1:12" x14ac:dyDescent="0.25">
      <c r="A184" t="s">
        <v>343</v>
      </c>
      <c r="B184">
        <v>0.58374890000000001</v>
      </c>
      <c r="C184">
        <v>0.56104270000000001</v>
      </c>
      <c r="D184">
        <v>0.60645519999999997</v>
      </c>
      <c r="J184" s="113"/>
      <c r="K184" s="113"/>
      <c r="L184" s="106"/>
    </row>
    <row r="185" spans="1:12" x14ac:dyDescent="0.25">
      <c r="A185" t="s">
        <v>344</v>
      </c>
      <c r="B185">
        <v>0.59930620000000001</v>
      </c>
      <c r="C185">
        <v>0.56967829999999997</v>
      </c>
      <c r="D185">
        <v>0.62893410000000005</v>
      </c>
      <c r="J185" s="113"/>
      <c r="K185" s="113"/>
      <c r="L185" s="106"/>
    </row>
    <row r="186" spans="1:12" x14ac:dyDescent="0.25">
      <c r="A186" t="s">
        <v>345</v>
      </c>
      <c r="B186">
        <v>0.60377809999999998</v>
      </c>
      <c r="C186">
        <v>0.57370460000000001</v>
      </c>
      <c r="D186">
        <v>0.63385150000000001</v>
      </c>
      <c r="J186" s="113"/>
      <c r="K186" s="113"/>
      <c r="L186" s="106"/>
    </row>
    <row r="187" spans="1:12" x14ac:dyDescent="0.25">
      <c r="A187" t="s">
        <v>346</v>
      </c>
      <c r="B187">
        <v>0.59999069999999999</v>
      </c>
      <c r="C187">
        <v>0.56584599999999996</v>
      </c>
      <c r="D187">
        <v>0.63413549999999996</v>
      </c>
      <c r="J187" s="113"/>
      <c r="K187" s="113"/>
      <c r="L187" s="106"/>
    </row>
    <row r="188" spans="1:12" x14ac:dyDescent="0.25">
      <c r="A188" t="s">
        <v>347</v>
      </c>
      <c r="B188">
        <v>0.62289329999999998</v>
      </c>
      <c r="C188">
        <v>0.59272170000000002</v>
      </c>
      <c r="D188">
        <v>0.65306489999999995</v>
      </c>
      <c r="J188" s="113"/>
      <c r="K188" s="113"/>
      <c r="L188" s="106"/>
    </row>
    <row r="189" spans="1:12" x14ac:dyDescent="0.25">
      <c r="A189" t="s">
        <v>348</v>
      </c>
      <c r="B189">
        <v>0.62144999999999995</v>
      </c>
      <c r="C189">
        <v>0.58784979999999998</v>
      </c>
      <c r="D189">
        <v>0.65505009999999997</v>
      </c>
      <c r="J189" s="113"/>
      <c r="K189" s="113"/>
      <c r="L189" s="106"/>
    </row>
    <row r="190" spans="1:12" x14ac:dyDescent="0.25">
      <c r="A190" t="s">
        <v>349</v>
      </c>
      <c r="B190">
        <v>0.63103790000000004</v>
      </c>
      <c r="C190">
        <v>0.59963250000000001</v>
      </c>
      <c r="D190">
        <v>0.66244320000000001</v>
      </c>
      <c r="J190" s="113"/>
      <c r="K190" s="113"/>
      <c r="L190" s="106"/>
    </row>
    <row r="191" spans="1:12" x14ac:dyDescent="0.25">
      <c r="A191" t="s">
        <v>350</v>
      </c>
      <c r="B191">
        <v>0.49217509999999998</v>
      </c>
      <c r="C191">
        <v>0.46014060000000001</v>
      </c>
      <c r="D191">
        <v>0.5242097</v>
      </c>
      <c r="J191" s="113"/>
      <c r="K191" s="113"/>
      <c r="L191" s="106"/>
    </row>
    <row r="192" spans="1:12" x14ac:dyDescent="0.25">
      <c r="A192" t="s">
        <v>351</v>
      </c>
      <c r="B192">
        <v>0.50803830000000005</v>
      </c>
      <c r="C192">
        <v>0.47789310000000002</v>
      </c>
      <c r="D192">
        <v>0.53818359999999998</v>
      </c>
      <c r="J192" s="113"/>
      <c r="K192" s="113"/>
      <c r="L192" s="106"/>
    </row>
    <row r="193" spans="1:12" x14ac:dyDescent="0.25">
      <c r="A193" t="s">
        <v>352</v>
      </c>
      <c r="B193">
        <v>0.50895509999999999</v>
      </c>
      <c r="C193">
        <v>0.47962100000000002</v>
      </c>
      <c r="D193">
        <v>0.53828909999999996</v>
      </c>
      <c r="J193" s="113"/>
      <c r="K193" s="113"/>
      <c r="L193" s="106"/>
    </row>
    <row r="194" spans="1:12" x14ac:dyDescent="0.25">
      <c r="A194" t="s">
        <v>353</v>
      </c>
      <c r="B194">
        <v>0.5878871</v>
      </c>
      <c r="C194">
        <v>0.56221030000000005</v>
      </c>
      <c r="D194">
        <v>0.61356390000000005</v>
      </c>
      <c r="J194" s="113"/>
      <c r="K194" s="113"/>
      <c r="L194" s="106"/>
    </row>
    <row r="195" spans="1:12" x14ac:dyDescent="0.25">
      <c r="A195" t="s">
        <v>354</v>
      </c>
      <c r="B195">
        <v>0.59262190000000003</v>
      </c>
      <c r="C195">
        <v>0.56691769999999997</v>
      </c>
      <c r="D195">
        <v>0.61832609999999999</v>
      </c>
      <c r="J195" s="113"/>
      <c r="K195" s="113"/>
      <c r="L195" s="106"/>
    </row>
    <row r="196" spans="1:12" x14ac:dyDescent="0.25">
      <c r="A196" t="s">
        <v>355</v>
      </c>
      <c r="B196">
        <v>0.54873780000000005</v>
      </c>
      <c r="C196">
        <v>0.52303279999999996</v>
      </c>
      <c r="D196">
        <v>0.57444289999999998</v>
      </c>
      <c r="J196" s="113"/>
      <c r="K196" s="113"/>
      <c r="L196" s="106"/>
    </row>
    <row r="197" spans="1:12" x14ac:dyDescent="0.25">
      <c r="A197" t="s">
        <v>356</v>
      </c>
      <c r="B197">
        <v>0.58049139999999999</v>
      </c>
      <c r="C197">
        <v>0.55996840000000003</v>
      </c>
      <c r="D197">
        <v>0.60101450000000001</v>
      </c>
      <c r="J197" s="113"/>
      <c r="K197" s="113"/>
      <c r="L197" s="106"/>
    </row>
    <row r="198" spans="1:12" x14ac:dyDescent="0.25">
      <c r="A198" t="s">
        <v>357</v>
      </c>
      <c r="B198">
        <v>0.59089119999999995</v>
      </c>
      <c r="C198">
        <v>0.56718950000000001</v>
      </c>
      <c r="D198">
        <v>0.61459280000000005</v>
      </c>
      <c r="J198" s="113"/>
      <c r="K198" s="113"/>
      <c r="L198" s="106"/>
    </row>
    <row r="199" spans="1:12" x14ac:dyDescent="0.25">
      <c r="A199" t="s">
        <v>358</v>
      </c>
      <c r="B199">
        <v>0.61141820000000002</v>
      </c>
      <c r="C199">
        <v>0.58882409999999996</v>
      </c>
      <c r="D199">
        <v>0.63401220000000003</v>
      </c>
      <c r="J199" s="113"/>
      <c r="K199" s="113"/>
      <c r="L199" s="106"/>
    </row>
    <row r="200" spans="1:12" x14ac:dyDescent="0.25">
      <c r="A200" t="s">
        <v>359</v>
      </c>
      <c r="B200">
        <v>0.52232610000000002</v>
      </c>
      <c r="C200">
        <v>0.51094360000000005</v>
      </c>
      <c r="D200">
        <v>0.53370870000000004</v>
      </c>
      <c r="J200" s="113"/>
      <c r="K200" s="113"/>
      <c r="L200" s="106"/>
    </row>
    <row r="201" spans="1:12" x14ac:dyDescent="0.25">
      <c r="A201" t="s">
        <v>360</v>
      </c>
      <c r="B201">
        <v>0.54207430000000001</v>
      </c>
      <c r="C201">
        <v>0.53186310000000003</v>
      </c>
      <c r="D201">
        <v>0.55228540000000004</v>
      </c>
      <c r="J201" s="113"/>
      <c r="K201" s="113"/>
      <c r="L201" s="106"/>
    </row>
    <row r="202" spans="1:12" x14ac:dyDescent="0.25">
      <c r="A202" t="s">
        <v>361</v>
      </c>
      <c r="B202">
        <v>0.56505590000000006</v>
      </c>
      <c r="C202">
        <v>0.55501639999999997</v>
      </c>
      <c r="D202">
        <v>0.57509549999999998</v>
      </c>
      <c r="J202" s="113"/>
      <c r="K202" s="113"/>
      <c r="L202" s="106"/>
    </row>
    <row r="203" spans="1:12" x14ac:dyDescent="0.25">
      <c r="A203" t="s">
        <v>362</v>
      </c>
      <c r="B203">
        <v>0.59183249999999998</v>
      </c>
      <c r="C203">
        <v>0.58190940000000002</v>
      </c>
      <c r="D203">
        <v>0.6017555</v>
      </c>
      <c r="J203" s="113"/>
      <c r="K203" s="113"/>
      <c r="L203" s="106"/>
    </row>
    <row r="204" spans="1:12" x14ac:dyDescent="0.25">
      <c r="A204" t="s">
        <v>363</v>
      </c>
      <c r="B204">
        <v>0.59443069999999998</v>
      </c>
      <c r="C204">
        <v>0.58340689999999995</v>
      </c>
      <c r="D204">
        <v>0.60545450000000001</v>
      </c>
      <c r="J204" s="113"/>
      <c r="K204" s="113"/>
      <c r="L204" s="106"/>
    </row>
    <row r="205" spans="1:12" x14ac:dyDescent="0.25">
      <c r="A205" t="s">
        <v>364</v>
      </c>
      <c r="B205">
        <v>0.61419420000000002</v>
      </c>
      <c r="C205">
        <v>0.59030170000000004</v>
      </c>
      <c r="D205">
        <v>0.63808659999999995</v>
      </c>
      <c r="J205" s="113"/>
      <c r="K205" s="113"/>
    </row>
    <row r="206" spans="1:12" x14ac:dyDescent="0.25">
      <c r="A206" t="s">
        <v>365</v>
      </c>
      <c r="B206">
        <v>0.52639250000000004</v>
      </c>
      <c r="C206">
        <v>0.50720969999999999</v>
      </c>
      <c r="D206">
        <v>0.54557520000000004</v>
      </c>
      <c r="J206" s="113"/>
      <c r="K206" s="113"/>
    </row>
    <row r="207" spans="1:12" x14ac:dyDescent="0.25">
      <c r="A207" t="s">
        <v>366</v>
      </c>
      <c r="B207">
        <v>0.56003409999999998</v>
      </c>
      <c r="C207">
        <v>0.54045350000000003</v>
      </c>
      <c r="D207">
        <v>0.57961470000000004</v>
      </c>
      <c r="J207" s="113"/>
      <c r="K207" s="113"/>
    </row>
    <row r="208" spans="1:12" x14ac:dyDescent="0.25">
      <c r="A208" t="s">
        <v>367</v>
      </c>
      <c r="B208">
        <v>0.55645770000000006</v>
      </c>
      <c r="C208">
        <v>0.53757440000000001</v>
      </c>
      <c r="D208">
        <v>0.57534090000000004</v>
      </c>
      <c r="J208" s="113"/>
      <c r="K208" s="113"/>
    </row>
    <row r="209" spans="1:12" x14ac:dyDescent="0.25">
      <c r="A209" t="s">
        <v>368</v>
      </c>
      <c r="B209">
        <v>0.55628840000000002</v>
      </c>
      <c r="C209">
        <v>0.53758600000000001</v>
      </c>
      <c r="D209">
        <v>0.57499080000000002</v>
      </c>
      <c r="J209" s="113"/>
      <c r="K209" s="113"/>
      <c r="L209" s="106"/>
    </row>
    <row r="210" spans="1:12" x14ac:dyDescent="0.25">
      <c r="A210" t="s">
        <v>369</v>
      </c>
      <c r="B210">
        <v>0.57516029999999996</v>
      </c>
      <c r="C210">
        <v>0.55541689999999999</v>
      </c>
      <c r="D210">
        <v>0.59490359999999998</v>
      </c>
      <c r="J210" s="113"/>
      <c r="K210" s="113"/>
      <c r="L210" s="106"/>
    </row>
    <row r="211" spans="1:12" x14ac:dyDescent="0.25">
      <c r="A211" t="s">
        <v>370</v>
      </c>
      <c r="B211">
        <v>0.53191480000000002</v>
      </c>
      <c r="C211">
        <v>0.50538249999999996</v>
      </c>
      <c r="D211">
        <v>0.55844700000000003</v>
      </c>
      <c r="J211" s="113"/>
      <c r="K211" s="113"/>
    </row>
    <row r="212" spans="1:12" x14ac:dyDescent="0.25">
      <c r="A212" t="s">
        <v>371</v>
      </c>
      <c r="B212">
        <v>0.56407399999999996</v>
      </c>
      <c r="C212">
        <v>0.53533929999999996</v>
      </c>
      <c r="D212">
        <v>0.59280860000000002</v>
      </c>
      <c r="J212" s="113"/>
      <c r="K212" s="113"/>
    </row>
    <row r="213" spans="1:12" x14ac:dyDescent="0.25">
      <c r="A213" t="s">
        <v>372</v>
      </c>
      <c r="B213">
        <v>0.56152100000000005</v>
      </c>
      <c r="C213">
        <v>0.53472699999999995</v>
      </c>
      <c r="D213">
        <v>0.58831509999999998</v>
      </c>
      <c r="J213" s="113"/>
      <c r="K213" s="113"/>
      <c r="L213" s="106"/>
    </row>
    <row r="214" spans="1:12" x14ac:dyDescent="0.25">
      <c r="A214" t="s">
        <v>373</v>
      </c>
      <c r="B214">
        <v>0.61295239999999995</v>
      </c>
      <c r="C214">
        <v>0.58575909999999998</v>
      </c>
      <c r="D214">
        <v>0.64014559999999998</v>
      </c>
      <c r="J214" s="113"/>
      <c r="K214" s="113"/>
      <c r="L214" s="106"/>
    </row>
    <row r="215" spans="1:12" x14ac:dyDescent="0.25">
      <c r="A215" t="s">
        <v>374</v>
      </c>
      <c r="B215">
        <v>0.62294289999999997</v>
      </c>
      <c r="C215">
        <v>0.59328440000000005</v>
      </c>
      <c r="D215">
        <v>0.65260130000000005</v>
      </c>
      <c r="J215" s="113"/>
      <c r="K215" s="113"/>
      <c r="L215" s="106"/>
    </row>
    <row r="216" spans="1:12" x14ac:dyDescent="0.25">
      <c r="A216" t="s">
        <v>375</v>
      </c>
      <c r="B216">
        <v>0.53345869999999995</v>
      </c>
      <c r="C216">
        <v>0.48712830000000001</v>
      </c>
      <c r="D216">
        <v>0.579789</v>
      </c>
      <c r="J216" s="113"/>
      <c r="K216" s="113"/>
      <c r="L216" s="106"/>
    </row>
    <row r="217" spans="1:12" x14ac:dyDescent="0.25">
      <c r="A217" t="s">
        <v>376</v>
      </c>
      <c r="B217">
        <v>0.55940789999999996</v>
      </c>
      <c r="C217">
        <v>0.51390780000000003</v>
      </c>
      <c r="D217">
        <v>0.60490790000000005</v>
      </c>
      <c r="J217" s="113"/>
      <c r="K217" s="113"/>
      <c r="L217" s="106"/>
    </row>
    <row r="218" spans="1:12" x14ac:dyDescent="0.25">
      <c r="A218" t="s">
        <v>377</v>
      </c>
      <c r="B218">
        <v>0.54631850000000004</v>
      </c>
      <c r="C218">
        <v>0.49795650000000002</v>
      </c>
      <c r="D218">
        <v>0.5946806</v>
      </c>
      <c r="J218" s="113"/>
      <c r="K218" s="113"/>
      <c r="L218" s="106"/>
    </row>
    <row r="219" spans="1:12" x14ac:dyDescent="0.25">
      <c r="A219" t="s">
        <v>378</v>
      </c>
      <c r="B219">
        <v>0.5911206</v>
      </c>
      <c r="C219">
        <v>0.54518089999999997</v>
      </c>
      <c r="D219">
        <v>0.63706030000000002</v>
      </c>
      <c r="J219" s="113"/>
      <c r="K219" s="113"/>
      <c r="L219" s="106"/>
    </row>
    <row r="220" spans="1:12" x14ac:dyDescent="0.25">
      <c r="A220" t="s">
        <v>379</v>
      </c>
      <c r="B220">
        <v>0.55675989999999997</v>
      </c>
      <c r="C220">
        <v>0.50590020000000002</v>
      </c>
      <c r="D220">
        <v>0.60761969999999998</v>
      </c>
      <c r="J220" s="113"/>
      <c r="K220" s="113"/>
      <c r="L220" s="106"/>
    </row>
    <row r="221" spans="1:12" x14ac:dyDescent="0.25">
      <c r="A221" t="s">
        <v>380</v>
      </c>
      <c r="B221">
        <v>0.53956760000000004</v>
      </c>
      <c r="C221">
        <v>0.51468150000000001</v>
      </c>
      <c r="D221">
        <v>0.56445369999999995</v>
      </c>
      <c r="J221" s="113"/>
      <c r="K221" s="113"/>
      <c r="L221" s="106"/>
    </row>
    <row r="222" spans="1:12" x14ac:dyDescent="0.25">
      <c r="A222" t="s">
        <v>381</v>
      </c>
      <c r="B222">
        <v>0.56758869999999995</v>
      </c>
      <c r="C222">
        <v>0.54402220000000001</v>
      </c>
      <c r="D222">
        <v>0.59115519999999999</v>
      </c>
      <c r="J222" s="113"/>
      <c r="K222" s="113"/>
      <c r="L222" s="106"/>
    </row>
    <row r="223" spans="1:12" x14ac:dyDescent="0.25">
      <c r="A223" t="s">
        <v>382</v>
      </c>
      <c r="B223">
        <v>0.62629959999999996</v>
      </c>
      <c r="C223">
        <v>0.60220410000000002</v>
      </c>
      <c r="D223">
        <v>0.65039519999999995</v>
      </c>
      <c r="J223" s="113"/>
      <c r="K223" s="113"/>
      <c r="L223" s="106"/>
    </row>
    <row r="224" spans="1:12" x14ac:dyDescent="0.25">
      <c r="A224" t="s">
        <v>383</v>
      </c>
      <c r="B224">
        <v>0.62117409999999995</v>
      </c>
      <c r="C224">
        <v>0.59529920000000003</v>
      </c>
      <c r="D224">
        <v>0.64704910000000004</v>
      </c>
      <c r="J224" s="113"/>
      <c r="K224" s="113"/>
      <c r="L224" s="106"/>
    </row>
    <row r="225" spans="1:12" x14ac:dyDescent="0.25">
      <c r="A225" t="s">
        <v>384</v>
      </c>
      <c r="B225">
        <v>0.60283799999999998</v>
      </c>
      <c r="C225">
        <v>0.57738999999999996</v>
      </c>
      <c r="D225">
        <v>0.62828589999999995</v>
      </c>
      <c r="J225" s="113"/>
      <c r="K225" s="113"/>
      <c r="L225" s="106"/>
    </row>
    <row r="226" spans="1:12" x14ac:dyDescent="0.25">
      <c r="A226" t="s">
        <v>385</v>
      </c>
      <c r="B226">
        <v>0.60490630000000001</v>
      </c>
      <c r="C226">
        <v>0.57471950000000005</v>
      </c>
      <c r="D226">
        <v>0.63509309999999997</v>
      </c>
      <c r="J226" s="113"/>
      <c r="K226" s="113"/>
      <c r="L226" s="106"/>
    </row>
    <row r="227" spans="1:12" x14ac:dyDescent="0.25">
      <c r="A227" t="s">
        <v>386</v>
      </c>
      <c r="B227">
        <v>0.63742520000000003</v>
      </c>
      <c r="C227">
        <v>0.60693299999999994</v>
      </c>
      <c r="D227">
        <v>0.66791739999999999</v>
      </c>
      <c r="J227" s="113"/>
      <c r="K227" s="113"/>
      <c r="L227" s="106"/>
    </row>
    <row r="228" spans="1:12" x14ac:dyDescent="0.25">
      <c r="A228" t="s">
        <v>387</v>
      </c>
      <c r="B228">
        <v>0.65841609999999995</v>
      </c>
      <c r="C228">
        <v>0.6267469</v>
      </c>
      <c r="D228">
        <v>0.69008530000000001</v>
      </c>
      <c r="J228" s="113"/>
      <c r="K228" s="113"/>
      <c r="L228" s="106"/>
    </row>
    <row r="229" spans="1:12" x14ac:dyDescent="0.25">
      <c r="A229" t="s">
        <v>388</v>
      </c>
      <c r="B229">
        <v>0.62424880000000005</v>
      </c>
      <c r="C229">
        <v>0.59147269999999996</v>
      </c>
      <c r="D229">
        <v>0.65702479999999996</v>
      </c>
      <c r="J229" s="113"/>
      <c r="K229" s="113"/>
      <c r="L229" s="106"/>
    </row>
    <row r="230" spans="1:12" x14ac:dyDescent="0.25">
      <c r="A230" t="s">
        <v>389</v>
      </c>
      <c r="B230">
        <v>0.65396120000000002</v>
      </c>
      <c r="C230">
        <v>0.62237560000000003</v>
      </c>
      <c r="D230">
        <v>0.68554680000000001</v>
      </c>
      <c r="J230" s="113"/>
      <c r="K230" s="113"/>
      <c r="L230" s="106"/>
    </row>
    <row r="231" spans="1:12" x14ac:dyDescent="0.25">
      <c r="A231" t="s">
        <v>390</v>
      </c>
      <c r="B231">
        <v>0.48071930000000002</v>
      </c>
      <c r="C231">
        <v>0.45154860000000002</v>
      </c>
      <c r="D231">
        <v>0.50988999999999995</v>
      </c>
      <c r="J231" s="113"/>
      <c r="K231" s="113"/>
      <c r="L231" s="106"/>
    </row>
    <row r="232" spans="1:12" x14ac:dyDescent="0.25">
      <c r="A232" t="s">
        <v>391</v>
      </c>
      <c r="B232">
        <v>0.51301359999999996</v>
      </c>
      <c r="C232">
        <v>0.48649179999999997</v>
      </c>
      <c r="D232">
        <v>0.53953549999999995</v>
      </c>
      <c r="J232" s="113"/>
      <c r="K232" s="113"/>
      <c r="L232" s="106"/>
    </row>
    <row r="233" spans="1:12" x14ac:dyDescent="0.25">
      <c r="A233" t="s">
        <v>392</v>
      </c>
      <c r="B233">
        <v>0.55985980000000002</v>
      </c>
      <c r="C233">
        <v>0.53071840000000003</v>
      </c>
      <c r="D233">
        <v>0.5890012</v>
      </c>
      <c r="J233" s="113"/>
      <c r="K233" s="113"/>
      <c r="L233" s="106"/>
    </row>
    <row r="234" spans="1:12" x14ac:dyDescent="0.25">
      <c r="A234" t="s">
        <v>393</v>
      </c>
      <c r="B234">
        <v>0.58364139999999998</v>
      </c>
      <c r="C234">
        <v>0.55482960000000003</v>
      </c>
      <c r="D234">
        <v>0.61245329999999998</v>
      </c>
      <c r="J234" s="113"/>
      <c r="K234" s="113"/>
      <c r="L234" s="106"/>
    </row>
    <row r="235" spans="1:12" x14ac:dyDescent="0.25">
      <c r="A235" t="s">
        <v>394</v>
      </c>
      <c r="B235">
        <v>0.59370869999999998</v>
      </c>
      <c r="C235">
        <v>0.56088530000000003</v>
      </c>
      <c r="D235">
        <v>0.62653219999999998</v>
      </c>
      <c r="J235" s="113"/>
      <c r="K235" s="113"/>
    </row>
    <row r="236" spans="1:12" x14ac:dyDescent="0.25">
      <c r="A236" t="s">
        <v>395</v>
      </c>
      <c r="B236">
        <v>0.5404156</v>
      </c>
      <c r="C236">
        <v>0.5193972</v>
      </c>
      <c r="D236">
        <v>0.56143399999999999</v>
      </c>
      <c r="J236" s="113"/>
      <c r="K236" s="113"/>
    </row>
    <row r="237" spans="1:12" x14ac:dyDescent="0.25">
      <c r="A237" t="s">
        <v>396</v>
      </c>
      <c r="B237">
        <v>0.60156730000000003</v>
      </c>
      <c r="C237">
        <v>0.58065299999999997</v>
      </c>
      <c r="D237">
        <v>0.62248159999999997</v>
      </c>
      <c r="J237" s="113"/>
      <c r="K237" s="113"/>
    </row>
    <row r="238" spans="1:12" x14ac:dyDescent="0.25">
      <c r="A238" t="s">
        <v>397</v>
      </c>
      <c r="B238">
        <v>0.6166914</v>
      </c>
      <c r="C238">
        <v>0.59543880000000005</v>
      </c>
      <c r="D238">
        <v>0.63794399999999996</v>
      </c>
      <c r="J238" s="113"/>
      <c r="K238" s="113"/>
    </row>
    <row r="239" spans="1:12" x14ac:dyDescent="0.25">
      <c r="A239" t="s">
        <v>398</v>
      </c>
      <c r="B239">
        <v>0.60472230000000005</v>
      </c>
      <c r="C239">
        <v>0.58358200000000005</v>
      </c>
      <c r="D239">
        <v>0.62586260000000005</v>
      </c>
      <c r="J239" s="113"/>
      <c r="K239" s="113"/>
      <c r="L239" s="106"/>
    </row>
    <row r="240" spans="1:12" x14ac:dyDescent="0.25">
      <c r="A240" t="s">
        <v>399</v>
      </c>
      <c r="B240">
        <v>0.66155399999999998</v>
      </c>
      <c r="C240">
        <v>0.63966970000000001</v>
      </c>
      <c r="D240">
        <v>0.6834384</v>
      </c>
      <c r="J240" s="113"/>
      <c r="K240" s="113"/>
      <c r="L240" s="106"/>
    </row>
    <row r="241" spans="1:13" x14ac:dyDescent="0.25">
      <c r="A241" t="s">
        <v>400</v>
      </c>
      <c r="B241">
        <v>0.52697700000000003</v>
      </c>
      <c r="C241">
        <v>0.51709669999999996</v>
      </c>
      <c r="D241">
        <v>0.53685720000000003</v>
      </c>
      <c r="J241" s="113"/>
      <c r="K241" s="113"/>
    </row>
    <row r="242" spans="1:13" x14ac:dyDescent="0.25">
      <c r="A242" t="s">
        <v>401</v>
      </c>
      <c r="B242">
        <v>0.55919019999999997</v>
      </c>
      <c r="C242">
        <v>0.54952449999999997</v>
      </c>
      <c r="D242">
        <v>0.56885580000000002</v>
      </c>
      <c r="J242" s="113"/>
      <c r="K242" s="113"/>
    </row>
    <row r="243" spans="1:13" x14ac:dyDescent="0.25">
      <c r="A243" t="s">
        <v>402</v>
      </c>
      <c r="B243">
        <v>0.58444989999999997</v>
      </c>
      <c r="C243">
        <v>0.57497679999999995</v>
      </c>
      <c r="D243">
        <v>0.59392290000000003</v>
      </c>
      <c r="J243" s="113"/>
      <c r="K243" s="113"/>
      <c r="L243" s="107"/>
    </row>
    <row r="244" spans="1:13" x14ac:dyDescent="0.25">
      <c r="A244" t="s">
        <v>403</v>
      </c>
      <c r="B244">
        <v>0.60847200000000001</v>
      </c>
      <c r="C244">
        <v>0.59856339999999997</v>
      </c>
      <c r="D244">
        <v>0.61838070000000001</v>
      </c>
      <c r="J244" s="113"/>
      <c r="K244" s="113"/>
      <c r="L244" s="108"/>
      <c r="M244" s="108"/>
    </row>
    <row r="245" spans="1:13" x14ac:dyDescent="0.25">
      <c r="A245" t="s">
        <v>404</v>
      </c>
      <c r="B245">
        <v>0.61470190000000002</v>
      </c>
      <c r="C245">
        <v>0.60408079999999997</v>
      </c>
      <c r="D245">
        <v>0.62532290000000001</v>
      </c>
      <c r="J245" s="113"/>
      <c r="K245" s="113"/>
      <c r="L245" s="108"/>
      <c r="M245" s="108"/>
    </row>
    <row r="246" spans="1:13" x14ac:dyDescent="0.25">
      <c r="A246" t="s">
        <v>405</v>
      </c>
      <c r="B246">
        <v>0.15353530000000001</v>
      </c>
      <c r="C246">
        <v>0.13858319999999999</v>
      </c>
      <c r="D246">
        <v>0.16848740000000001</v>
      </c>
      <c r="J246" s="113"/>
      <c r="K246" s="113"/>
      <c r="L246" s="108"/>
      <c r="M246" s="108"/>
    </row>
    <row r="247" spans="1:13" x14ac:dyDescent="0.25">
      <c r="A247" t="s">
        <v>406</v>
      </c>
      <c r="B247">
        <v>0.16010659999999999</v>
      </c>
      <c r="C247">
        <v>0.14540169999999999</v>
      </c>
      <c r="D247">
        <v>0.17481140000000001</v>
      </c>
      <c r="J247" s="113"/>
      <c r="K247" s="113"/>
      <c r="L247" s="108"/>
      <c r="M247" s="108"/>
    </row>
    <row r="248" spans="1:13" x14ac:dyDescent="0.25">
      <c r="A248" t="s">
        <v>407</v>
      </c>
      <c r="B248">
        <v>0.17019709999999999</v>
      </c>
      <c r="C248">
        <v>0.15372369999999999</v>
      </c>
      <c r="D248">
        <v>0.18667059999999999</v>
      </c>
      <c r="J248" s="113"/>
      <c r="K248" s="113"/>
      <c r="L248" s="108"/>
      <c r="M248" s="108"/>
    </row>
    <row r="249" spans="1:13" x14ac:dyDescent="0.25">
      <c r="A249" t="s">
        <v>408</v>
      </c>
      <c r="B249">
        <v>0.1818225</v>
      </c>
      <c r="C249">
        <v>0.16722899999999999</v>
      </c>
      <c r="D249">
        <v>0.19641610000000001</v>
      </c>
      <c r="J249" s="113"/>
      <c r="K249" s="113"/>
      <c r="L249" s="108"/>
      <c r="M249" s="108"/>
    </row>
    <row r="250" spans="1:13" x14ac:dyDescent="0.25">
      <c r="A250" t="s">
        <v>409</v>
      </c>
      <c r="B250">
        <v>0.21192620000000001</v>
      </c>
      <c r="C250">
        <v>0.19481299999999999</v>
      </c>
      <c r="D250">
        <v>0.2290394</v>
      </c>
      <c r="J250" s="113"/>
      <c r="K250" s="113"/>
      <c r="L250" s="108"/>
      <c r="M250" s="108"/>
    </row>
    <row r="251" spans="1:13" x14ac:dyDescent="0.25">
      <c r="A251" t="s">
        <v>410</v>
      </c>
      <c r="B251">
        <v>0.17902970000000001</v>
      </c>
      <c r="C251">
        <v>0.15850310000000001</v>
      </c>
      <c r="D251">
        <v>0.19955629999999999</v>
      </c>
      <c r="J251" s="113"/>
      <c r="K251" s="113"/>
      <c r="L251" s="108"/>
      <c r="M251" s="108"/>
    </row>
    <row r="252" spans="1:13" x14ac:dyDescent="0.25">
      <c r="A252" t="s">
        <v>411</v>
      </c>
      <c r="B252">
        <v>0.17677689999999999</v>
      </c>
      <c r="C252">
        <v>0.15201890000000001</v>
      </c>
      <c r="D252">
        <v>0.20153479999999999</v>
      </c>
      <c r="J252" s="113"/>
      <c r="K252" s="113"/>
      <c r="L252" s="108"/>
      <c r="M252" s="108"/>
    </row>
    <row r="253" spans="1:13" x14ac:dyDescent="0.25">
      <c r="A253" t="s">
        <v>412</v>
      </c>
      <c r="B253">
        <v>0.1921746</v>
      </c>
      <c r="C253">
        <v>0.1702176</v>
      </c>
      <c r="D253">
        <v>0.21413170000000001</v>
      </c>
      <c r="J253" s="113"/>
      <c r="K253" s="113"/>
      <c r="L253" s="108"/>
      <c r="M253" s="108"/>
    </row>
    <row r="254" spans="1:13" x14ac:dyDescent="0.25">
      <c r="A254" t="s">
        <v>413</v>
      </c>
      <c r="B254">
        <v>0.2074406</v>
      </c>
      <c r="C254">
        <v>0.1811082</v>
      </c>
      <c r="D254">
        <v>0.23377290000000001</v>
      </c>
      <c r="J254" s="113"/>
      <c r="K254" s="113"/>
      <c r="L254" s="108"/>
      <c r="M254" s="108"/>
    </row>
    <row r="255" spans="1:13" x14ac:dyDescent="0.25">
      <c r="A255" t="s">
        <v>414</v>
      </c>
      <c r="B255">
        <v>0.2068053</v>
      </c>
      <c r="C255">
        <v>0.1798276</v>
      </c>
      <c r="D255">
        <v>0.23378309999999999</v>
      </c>
      <c r="J255" s="113"/>
      <c r="K255" s="113"/>
      <c r="L255" s="108"/>
      <c r="M255" s="108"/>
    </row>
    <row r="256" spans="1:13" x14ac:dyDescent="0.25">
      <c r="A256" t="s">
        <v>415</v>
      </c>
      <c r="B256">
        <v>0.1226611</v>
      </c>
      <c r="C256">
        <v>9.1328300000000001E-2</v>
      </c>
      <c r="D256">
        <v>0.15399379999999999</v>
      </c>
      <c r="J256" s="113"/>
      <c r="K256" s="113"/>
      <c r="L256" s="108"/>
      <c r="M256" s="108"/>
    </row>
    <row r="257" spans="1:13" x14ac:dyDescent="0.25">
      <c r="A257" t="s">
        <v>416</v>
      </c>
      <c r="B257">
        <v>0.1536429</v>
      </c>
      <c r="C257">
        <v>0.1166312</v>
      </c>
      <c r="D257">
        <v>0.19065460000000001</v>
      </c>
      <c r="J257" s="113"/>
      <c r="K257" s="113"/>
      <c r="L257" s="108"/>
      <c r="M257" s="108"/>
    </row>
    <row r="258" spans="1:13" x14ac:dyDescent="0.25">
      <c r="A258" t="s">
        <v>417</v>
      </c>
      <c r="B258">
        <v>0.13290569999999999</v>
      </c>
      <c r="C258">
        <v>9.62509E-2</v>
      </c>
      <c r="D258">
        <v>0.1695605</v>
      </c>
      <c r="J258" s="113"/>
      <c r="K258" s="113"/>
      <c r="L258" s="108"/>
      <c r="M258" s="108"/>
    </row>
    <row r="259" spans="1:13" x14ac:dyDescent="0.25">
      <c r="A259" t="s">
        <v>418</v>
      </c>
      <c r="B259">
        <v>0.18365899999999999</v>
      </c>
      <c r="C259">
        <v>0.15738489999999999</v>
      </c>
      <c r="D259">
        <v>0.20993300000000001</v>
      </c>
      <c r="J259" s="113"/>
      <c r="K259" s="113"/>
      <c r="L259" s="108"/>
      <c r="M259" s="108"/>
    </row>
    <row r="260" spans="1:13" x14ac:dyDescent="0.25">
      <c r="A260" t="s">
        <v>419</v>
      </c>
      <c r="B260">
        <v>0.2026309</v>
      </c>
      <c r="C260">
        <v>0.16609409999999999</v>
      </c>
      <c r="D260">
        <v>0.23916760000000001</v>
      </c>
      <c r="J260" s="113"/>
      <c r="K260" s="113"/>
      <c r="L260" s="108"/>
      <c r="M260" s="108"/>
    </row>
    <row r="261" spans="1:13" x14ac:dyDescent="0.25">
      <c r="A261" t="s">
        <v>420</v>
      </c>
      <c r="B261">
        <v>0.14042350000000001</v>
      </c>
      <c r="C261">
        <v>0.11879670000000001</v>
      </c>
      <c r="D261">
        <v>0.16205040000000001</v>
      </c>
      <c r="J261" s="113"/>
      <c r="K261" s="113"/>
      <c r="L261" s="108"/>
      <c r="M261" s="108"/>
    </row>
    <row r="262" spans="1:13" x14ac:dyDescent="0.25">
      <c r="A262" t="s">
        <v>421</v>
      </c>
      <c r="B262">
        <v>0.18781320000000001</v>
      </c>
      <c r="C262">
        <v>0.1685181</v>
      </c>
      <c r="D262">
        <v>0.2071083</v>
      </c>
      <c r="J262" s="113"/>
      <c r="K262" s="113"/>
      <c r="L262" s="108"/>
      <c r="M262" s="108"/>
    </row>
    <row r="263" spans="1:13" x14ac:dyDescent="0.25">
      <c r="A263" t="s">
        <v>422</v>
      </c>
      <c r="B263">
        <v>0.23888989999999999</v>
      </c>
      <c r="C263">
        <v>0.21672330000000001</v>
      </c>
      <c r="D263">
        <v>0.26105650000000002</v>
      </c>
      <c r="J263" s="113"/>
      <c r="K263" s="113"/>
      <c r="L263" s="108"/>
      <c r="M263" s="108"/>
    </row>
    <row r="264" spans="1:13" x14ac:dyDescent="0.25">
      <c r="A264" t="s">
        <v>423</v>
      </c>
      <c r="B264">
        <v>0.23341729999999999</v>
      </c>
      <c r="C264">
        <v>0.21100630000000001</v>
      </c>
      <c r="D264">
        <v>0.25582840000000001</v>
      </c>
      <c r="J264" s="113"/>
      <c r="K264" s="113"/>
      <c r="L264" s="108"/>
      <c r="M264" s="108"/>
    </row>
    <row r="265" spans="1:13" x14ac:dyDescent="0.25">
      <c r="A265" t="s">
        <v>424</v>
      </c>
      <c r="B265">
        <v>0.25028440000000002</v>
      </c>
      <c r="C265">
        <v>0.22463320000000001</v>
      </c>
      <c r="D265">
        <v>0.2759355</v>
      </c>
      <c r="J265" s="113"/>
      <c r="K265" s="113"/>
      <c r="L265" s="108"/>
      <c r="M265" s="108"/>
    </row>
    <row r="266" spans="1:13" x14ac:dyDescent="0.25">
      <c r="A266" t="s">
        <v>425</v>
      </c>
      <c r="B266">
        <v>0.20946419999999999</v>
      </c>
      <c r="C266">
        <v>0.18416940000000001</v>
      </c>
      <c r="D266">
        <v>0.23475889999999999</v>
      </c>
      <c r="J266" s="113"/>
      <c r="K266" s="113"/>
      <c r="L266" s="108"/>
      <c r="M266" s="108"/>
    </row>
    <row r="267" spans="1:13" x14ac:dyDescent="0.25">
      <c r="A267" t="s">
        <v>426</v>
      </c>
      <c r="B267">
        <v>0.22609270000000001</v>
      </c>
      <c r="C267">
        <v>0.1984881</v>
      </c>
      <c r="D267">
        <v>0.25369740000000002</v>
      </c>
      <c r="J267" s="113"/>
      <c r="K267" s="113"/>
      <c r="L267" s="108"/>
      <c r="M267" s="108"/>
    </row>
    <row r="268" spans="1:13" x14ac:dyDescent="0.25">
      <c r="A268" t="s">
        <v>427</v>
      </c>
      <c r="B268">
        <v>0.2418748</v>
      </c>
      <c r="C268">
        <v>0.21083170000000001</v>
      </c>
      <c r="D268">
        <v>0.27291779999999999</v>
      </c>
      <c r="J268" s="113"/>
      <c r="K268" s="113"/>
      <c r="L268" s="108"/>
      <c r="M268" s="108"/>
    </row>
    <row r="269" spans="1:13" x14ac:dyDescent="0.25">
      <c r="A269" t="s">
        <v>428</v>
      </c>
      <c r="B269">
        <v>0.25514690000000001</v>
      </c>
      <c r="C269">
        <v>0.2238916</v>
      </c>
      <c r="D269">
        <v>0.2864022</v>
      </c>
      <c r="J269" s="113"/>
      <c r="K269" s="113"/>
      <c r="L269" s="108"/>
      <c r="M269" s="108"/>
    </row>
    <row r="270" spans="1:13" x14ac:dyDescent="0.25">
      <c r="A270" t="s">
        <v>429</v>
      </c>
      <c r="B270">
        <v>0.28176709999999999</v>
      </c>
      <c r="C270">
        <v>0.25291799999999998</v>
      </c>
      <c r="D270">
        <v>0.31061630000000001</v>
      </c>
      <c r="J270" s="113"/>
      <c r="K270" s="113"/>
      <c r="L270" s="108"/>
      <c r="M270" s="108"/>
    </row>
    <row r="271" spans="1:13" x14ac:dyDescent="0.25">
      <c r="A271" t="s">
        <v>430</v>
      </c>
      <c r="B271">
        <v>0.13394059999999999</v>
      </c>
      <c r="C271">
        <v>0.1126706</v>
      </c>
      <c r="D271">
        <v>0.1552105</v>
      </c>
      <c r="J271" s="113"/>
      <c r="K271" s="113"/>
      <c r="L271" s="108"/>
      <c r="M271" s="108"/>
    </row>
    <row r="272" spans="1:13" x14ac:dyDescent="0.25">
      <c r="A272" t="s">
        <v>431</v>
      </c>
      <c r="B272">
        <v>0.1420198</v>
      </c>
      <c r="C272">
        <v>0.1237156</v>
      </c>
      <c r="D272">
        <v>0.16032399999999999</v>
      </c>
      <c r="J272" s="113"/>
      <c r="K272" s="113"/>
      <c r="L272" s="108"/>
      <c r="M272" s="108"/>
    </row>
    <row r="273" spans="1:13" x14ac:dyDescent="0.25">
      <c r="A273" t="s">
        <v>432</v>
      </c>
      <c r="B273">
        <v>0.15365760000000001</v>
      </c>
      <c r="C273">
        <v>0.12923750000000001</v>
      </c>
      <c r="D273">
        <v>0.1780776</v>
      </c>
      <c r="J273" s="113"/>
      <c r="K273" s="113"/>
      <c r="L273" s="108"/>
      <c r="M273" s="108"/>
    </row>
    <row r="274" spans="1:13" x14ac:dyDescent="0.25">
      <c r="A274" t="s">
        <v>433</v>
      </c>
      <c r="B274">
        <v>0.20838090000000001</v>
      </c>
      <c r="C274">
        <v>0.1842906</v>
      </c>
      <c r="D274">
        <v>0.23247119999999999</v>
      </c>
      <c r="J274" s="113"/>
      <c r="K274" s="113"/>
      <c r="L274" s="108"/>
      <c r="M274" s="108"/>
    </row>
    <row r="275" spans="1:13" x14ac:dyDescent="0.25">
      <c r="A275" t="s">
        <v>434</v>
      </c>
      <c r="B275">
        <v>0.2446719</v>
      </c>
      <c r="C275">
        <v>0.21979309999999999</v>
      </c>
      <c r="D275">
        <v>0.26955059999999997</v>
      </c>
      <c r="J275" s="113"/>
      <c r="K275" s="113"/>
      <c r="L275" s="108"/>
      <c r="M275" s="108"/>
    </row>
    <row r="276" spans="1:13" x14ac:dyDescent="0.25">
      <c r="A276" t="s">
        <v>435</v>
      </c>
      <c r="B276">
        <v>0.17203840000000001</v>
      </c>
      <c r="C276">
        <v>0.15460409999999999</v>
      </c>
      <c r="D276">
        <v>0.18947269999999999</v>
      </c>
      <c r="J276" s="113"/>
      <c r="K276" s="113"/>
      <c r="L276" s="108"/>
      <c r="M276" s="108"/>
    </row>
    <row r="277" spans="1:13" x14ac:dyDescent="0.25">
      <c r="A277" t="s">
        <v>436</v>
      </c>
      <c r="B277">
        <v>0.20862929999999999</v>
      </c>
      <c r="C277">
        <v>0.18609629999999999</v>
      </c>
      <c r="D277">
        <v>0.23116229999999999</v>
      </c>
      <c r="J277" s="113"/>
      <c r="K277" s="113"/>
      <c r="L277" s="108"/>
      <c r="M277" s="108"/>
    </row>
    <row r="278" spans="1:13" x14ac:dyDescent="0.25">
      <c r="A278" t="s">
        <v>437</v>
      </c>
      <c r="B278">
        <v>0.21736459999999999</v>
      </c>
      <c r="C278">
        <v>0.196077</v>
      </c>
      <c r="D278">
        <v>0.23865220000000001</v>
      </c>
      <c r="J278" s="113"/>
      <c r="K278" s="113"/>
      <c r="L278" s="108"/>
      <c r="M278" s="108"/>
    </row>
    <row r="279" spans="1:13" x14ac:dyDescent="0.25">
      <c r="A279" t="s">
        <v>438</v>
      </c>
      <c r="B279">
        <v>0.25828509999999999</v>
      </c>
      <c r="C279">
        <v>0.2394674</v>
      </c>
      <c r="D279">
        <v>0.27710269999999998</v>
      </c>
      <c r="J279" s="113"/>
      <c r="K279" s="113"/>
      <c r="L279" s="108"/>
      <c r="M279" s="108"/>
    </row>
    <row r="280" spans="1:13" x14ac:dyDescent="0.25">
      <c r="A280" t="s">
        <v>439</v>
      </c>
      <c r="B280">
        <v>0.26889400000000002</v>
      </c>
      <c r="C280">
        <v>0.24380660000000001</v>
      </c>
      <c r="D280">
        <v>0.29398150000000001</v>
      </c>
      <c r="J280" s="113"/>
      <c r="K280" s="113"/>
      <c r="L280" s="108"/>
      <c r="M280" s="108"/>
    </row>
    <row r="281" spans="1:13" x14ac:dyDescent="0.25">
      <c r="A281" t="s">
        <v>440</v>
      </c>
      <c r="B281">
        <v>0.1523129</v>
      </c>
      <c r="C281">
        <v>0.14426939999999999</v>
      </c>
      <c r="D281">
        <v>0.16035640000000001</v>
      </c>
      <c r="J281" s="113"/>
      <c r="K281" s="113"/>
      <c r="L281" s="108"/>
      <c r="M281" s="108"/>
    </row>
    <row r="282" spans="1:13" x14ac:dyDescent="0.25">
      <c r="A282" t="s">
        <v>441</v>
      </c>
      <c r="B282">
        <v>0.17155780000000001</v>
      </c>
      <c r="C282">
        <v>0.16377359999999999</v>
      </c>
      <c r="D282">
        <v>0.1793421</v>
      </c>
      <c r="J282" s="113"/>
      <c r="K282" s="113"/>
      <c r="L282" s="108"/>
      <c r="M282" s="108"/>
    </row>
    <row r="283" spans="1:13" x14ac:dyDescent="0.25">
      <c r="A283" t="s">
        <v>442</v>
      </c>
      <c r="B283">
        <v>0.19699559999999999</v>
      </c>
      <c r="C283">
        <v>0.18867310000000001</v>
      </c>
      <c r="D283">
        <v>0.2053181</v>
      </c>
      <c r="J283" s="113"/>
      <c r="K283" s="113"/>
      <c r="L283" s="108"/>
      <c r="M283" s="108"/>
    </row>
    <row r="284" spans="1:13" x14ac:dyDescent="0.25">
      <c r="A284" t="s">
        <v>443</v>
      </c>
      <c r="B284">
        <v>0.22031410000000001</v>
      </c>
      <c r="C284">
        <v>0.2116151</v>
      </c>
      <c r="D284">
        <v>0.22901299999999999</v>
      </c>
      <c r="J284" s="113"/>
      <c r="K284" s="113"/>
      <c r="L284" s="108"/>
      <c r="M284" s="108"/>
    </row>
    <row r="285" spans="1:13" x14ac:dyDescent="0.25">
      <c r="A285" t="s">
        <v>444</v>
      </c>
      <c r="B285">
        <v>0.25090849999999998</v>
      </c>
      <c r="C285">
        <v>0.2409367</v>
      </c>
      <c r="D285">
        <v>0.26088020000000001</v>
      </c>
      <c r="J285" s="113"/>
      <c r="K285" s="113"/>
      <c r="L285" s="108"/>
      <c r="M285" s="108"/>
    </row>
    <row r="286" spans="1:13" x14ac:dyDescent="0.25">
      <c r="A286" t="s">
        <v>445</v>
      </c>
      <c r="B286">
        <v>0.16091849999999999</v>
      </c>
      <c r="C286">
        <v>0.14653060000000001</v>
      </c>
      <c r="D286">
        <v>0.1753065</v>
      </c>
      <c r="J286" s="113"/>
      <c r="K286" s="113"/>
      <c r="L286" s="108"/>
      <c r="M286" s="108"/>
    </row>
    <row r="287" spans="1:13" x14ac:dyDescent="0.25">
      <c r="A287" t="s">
        <v>446</v>
      </c>
      <c r="B287">
        <v>0.1807396</v>
      </c>
      <c r="C287">
        <v>0.16444239999999999</v>
      </c>
      <c r="D287">
        <v>0.19703689999999999</v>
      </c>
      <c r="J287" s="113"/>
      <c r="K287" s="113"/>
      <c r="L287" s="108"/>
      <c r="M287" s="108"/>
    </row>
    <row r="288" spans="1:13" x14ac:dyDescent="0.25">
      <c r="A288" t="s">
        <v>447</v>
      </c>
      <c r="B288">
        <v>0.18486730000000001</v>
      </c>
      <c r="C288">
        <v>0.16969960000000001</v>
      </c>
      <c r="D288">
        <v>0.20003489999999999</v>
      </c>
      <c r="J288" s="113"/>
      <c r="K288" s="113"/>
      <c r="L288" s="108"/>
      <c r="M288" s="108"/>
    </row>
    <row r="289" spans="1:13" x14ac:dyDescent="0.25">
      <c r="A289" t="s">
        <v>448</v>
      </c>
      <c r="B289">
        <v>0.2030796</v>
      </c>
      <c r="C289">
        <v>0.18817929999999999</v>
      </c>
      <c r="D289">
        <v>0.2179798</v>
      </c>
      <c r="J289" s="113"/>
      <c r="K289" s="113"/>
      <c r="L289" s="108"/>
      <c r="M289" s="108"/>
    </row>
    <row r="290" spans="1:13" x14ac:dyDescent="0.25">
      <c r="A290" t="s">
        <v>449</v>
      </c>
      <c r="B290">
        <v>0.25557629999999998</v>
      </c>
      <c r="C290">
        <v>0.2373932</v>
      </c>
      <c r="D290">
        <v>0.27375929999999998</v>
      </c>
      <c r="J290" s="113"/>
      <c r="K290" s="113"/>
      <c r="L290" s="108"/>
      <c r="M290" s="108"/>
    </row>
    <row r="291" spans="1:13" x14ac:dyDescent="0.25">
      <c r="A291" t="s">
        <v>450</v>
      </c>
      <c r="B291">
        <v>0.20016120000000001</v>
      </c>
      <c r="C291">
        <v>0.1768682</v>
      </c>
      <c r="D291">
        <v>0.22345429999999999</v>
      </c>
      <c r="J291" s="113"/>
      <c r="K291" s="113"/>
      <c r="L291" s="108"/>
      <c r="M291" s="108"/>
    </row>
    <row r="292" spans="1:13" x14ac:dyDescent="0.25">
      <c r="A292" t="s">
        <v>451</v>
      </c>
      <c r="B292">
        <v>0.2120245</v>
      </c>
      <c r="C292">
        <v>0.1861833</v>
      </c>
      <c r="D292">
        <v>0.23786560000000001</v>
      </c>
      <c r="J292" s="113"/>
      <c r="K292" s="113"/>
      <c r="L292" s="108"/>
      <c r="M292" s="108"/>
    </row>
    <row r="293" spans="1:13" x14ac:dyDescent="0.25">
      <c r="A293" t="s">
        <v>452</v>
      </c>
      <c r="B293">
        <v>0.21733450000000001</v>
      </c>
      <c r="C293">
        <v>0.1951495</v>
      </c>
      <c r="D293">
        <v>0.2395196</v>
      </c>
      <c r="J293" s="113"/>
      <c r="K293" s="113"/>
      <c r="L293" s="108"/>
      <c r="M293" s="108"/>
    </row>
    <row r="294" spans="1:13" x14ac:dyDescent="0.25">
      <c r="A294" t="s">
        <v>453</v>
      </c>
      <c r="B294">
        <v>0.2391684</v>
      </c>
      <c r="C294">
        <v>0.21474170000000001</v>
      </c>
      <c r="D294">
        <v>0.26359519999999997</v>
      </c>
      <c r="J294" s="113"/>
      <c r="K294" s="113"/>
      <c r="L294" s="108"/>
      <c r="M294" s="108"/>
    </row>
    <row r="295" spans="1:13" x14ac:dyDescent="0.25">
      <c r="A295" t="s">
        <v>454</v>
      </c>
      <c r="B295">
        <v>0.27842349999999999</v>
      </c>
      <c r="C295">
        <v>0.24922839999999999</v>
      </c>
      <c r="D295">
        <v>0.30761870000000002</v>
      </c>
      <c r="J295" s="113"/>
      <c r="K295" s="113"/>
      <c r="L295" s="108"/>
      <c r="M295" s="108"/>
    </row>
    <row r="296" spans="1:13" x14ac:dyDescent="0.25">
      <c r="A296" t="s">
        <v>455</v>
      </c>
      <c r="B296">
        <v>0.15085200000000001</v>
      </c>
      <c r="C296">
        <v>0.1156964</v>
      </c>
      <c r="D296">
        <v>0.18600749999999999</v>
      </c>
      <c r="J296" s="113"/>
      <c r="K296" s="113"/>
      <c r="L296" s="108"/>
      <c r="M296" s="108"/>
    </row>
    <row r="297" spans="1:13" x14ac:dyDescent="0.25">
      <c r="A297" t="s">
        <v>456</v>
      </c>
      <c r="B297">
        <v>0.1803987</v>
      </c>
      <c r="C297">
        <v>0.14305880000000001</v>
      </c>
      <c r="D297">
        <v>0.2177386</v>
      </c>
      <c r="J297" s="113"/>
      <c r="K297" s="113"/>
      <c r="L297" s="108"/>
      <c r="M297" s="108"/>
    </row>
    <row r="298" spans="1:13" x14ac:dyDescent="0.25">
      <c r="A298" t="s">
        <v>457</v>
      </c>
      <c r="B298">
        <v>0.15560260000000001</v>
      </c>
      <c r="C298">
        <v>0.11737939999999999</v>
      </c>
      <c r="D298">
        <v>0.19382569999999999</v>
      </c>
      <c r="J298" s="113"/>
      <c r="K298" s="113"/>
      <c r="L298" s="108"/>
      <c r="M298" s="108"/>
    </row>
    <row r="299" spans="1:13" x14ac:dyDescent="0.25">
      <c r="A299" t="s">
        <v>458</v>
      </c>
      <c r="B299">
        <v>0.22424910000000001</v>
      </c>
      <c r="C299">
        <v>0.18336939999999999</v>
      </c>
      <c r="D299">
        <v>0.2651288</v>
      </c>
      <c r="J299" s="113"/>
      <c r="K299" s="113"/>
      <c r="L299" s="108"/>
      <c r="M299" s="108"/>
    </row>
    <row r="300" spans="1:13" x14ac:dyDescent="0.25">
      <c r="A300" t="s">
        <v>459</v>
      </c>
      <c r="B300">
        <v>0.20721539999999999</v>
      </c>
      <c r="C300">
        <v>0.16660469999999999</v>
      </c>
      <c r="D300">
        <v>0.24782609999999999</v>
      </c>
      <c r="J300" s="113"/>
      <c r="K300" s="113"/>
      <c r="L300" s="108"/>
      <c r="M300" s="108"/>
    </row>
    <row r="301" spans="1:13" x14ac:dyDescent="0.25">
      <c r="A301" t="s">
        <v>460</v>
      </c>
      <c r="B301">
        <v>0.17958399999999999</v>
      </c>
      <c r="C301">
        <v>0.15882009999999999</v>
      </c>
      <c r="D301">
        <v>0.2003479</v>
      </c>
      <c r="J301" s="113"/>
      <c r="K301" s="113"/>
      <c r="L301" s="108"/>
      <c r="M301" s="108"/>
    </row>
    <row r="302" spans="1:13" x14ac:dyDescent="0.25">
      <c r="A302" t="s">
        <v>461</v>
      </c>
      <c r="B302">
        <v>0.2138592</v>
      </c>
      <c r="C302">
        <v>0.19334419999999999</v>
      </c>
      <c r="D302">
        <v>0.2343742</v>
      </c>
      <c r="J302" s="113"/>
      <c r="K302" s="113"/>
      <c r="L302" s="108"/>
      <c r="M302" s="108"/>
    </row>
    <row r="303" spans="1:13" x14ac:dyDescent="0.25">
      <c r="A303" t="s">
        <v>462</v>
      </c>
      <c r="B303">
        <v>0.2339427</v>
      </c>
      <c r="C303">
        <v>0.21284929999999999</v>
      </c>
      <c r="D303">
        <v>0.25503609999999999</v>
      </c>
      <c r="J303" s="113"/>
      <c r="K303" s="113"/>
      <c r="L303" s="108"/>
      <c r="M303" s="108"/>
    </row>
    <row r="304" spans="1:13" x14ac:dyDescent="0.25">
      <c r="A304" t="s">
        <v>463</v>
      </c>
      <c r="B304">
        <v>0.28294609999999998</v>
      </c>
      <c r="C304">
        <v>0.25846999999999998</v>
      </c>
      <c r="D304">
        <v>0.30742229999999998</v>
      </c>
      <c r="J304" s="113"/>
      <c r="K304" s="113"/>
      <c r="L304" s="108"/>
      <c r="M304" s="108"/>
    </row>
    <row r="305" spans="1:13" x14ac:dyDescent="0.25">
      <c r="A305" t="s">
        <v>464</v>
      </c>
      <c r="B305">
        <v>0.25558910000000001</v>
      </c>
      <c r="C305">
        <v>0.23224159999999999</v>
      </c>
      <c r="D305">
        <v>0.27893659999999998</v>
      </c>
      <c r="J305" s="113"/>
      <c r="K305" s="113"/>
      <c r="L305" s="108"/>
      <c r="M305" s="108"/>
    </row>
    <row r="306" spans="1:13" x14ac:dyDescent="0.25">
      <c r="A306" t="s">
        <v>465</v>
      </c>
      <c r="B306">
        <v>0.22235469999999999</v>
      </c>
      <c r="C306">
        <v>0.19553429999999999</v>
      </c>
      <c r="D306">
        <v>0.24917510000000001</v>
      </c>
      <c r="J306" s="113"/>
      <c r="K306" s="113"/>
      <c r="L306" s="108"/>
      <c r="M306" s="108"/>
    </row>
    <row r="307" spans="1:13" x14ac:dyDescent="0.25">
      <c r="A307" t="s">
        <v>466</v>
      </c>
      <c r="B307">
        <v>0.25744929999999999</v>
      </c>
      <c r="C307">
        <v>0.22807469999999999</v>
      </c>
      <c r="D307">
        <v>0.28682380000000002</v>
      </c>
      <c r="J307" s="113"/>
      <c r="K307" s="113"/>
      <c r="L307" s="108"/>
      <c r="M307" s="108"/>
    </row>
    <row r="308" spans="1:13" x14ac:dyDescent="0.25">
      <c r="A308" t="s">
        <v>467</v>
      </c>
      <c r="B308">
        <v>0.26129869999999999</v>
      </c>
      <c r="C308">
        <v>0.2309397</v>
      </c>
      <c r="D308">
        <v>0.29165770000000002</v>
      </c>
      <c r="J308" s="113"/>
      <c r="K308" s="113"/>
      <c r="L308" s="108"/>
      <c r="M308" s="108"/>
    </row>
    <row r="309" spans="1:13" x14ac:dyDescent="0.25">
      <c r="A309" t="s">
        <v>468</v>
      </c>
      <c r="B309">
        <v>0.26052160000000002</v>
      </c>
      <c r="C309">
        <v>0.2314128</v>
      </c>
      <c r="D309">
        <v>0.28963030000000001</v>
      </c>
      <c r="J309" s="113"/>
      <c r="K309" s="113"/>
      <c r="L309" s="108"/>
      <c r="M309" s="108"/>
    </row>
    <row r="310" spans="1:13" x14ac:dyDescent="0.25">
      <c r="A310" t="s">
        <v>469</v>
      </c>
      <c r="B310">
        <v>0.29630810000000002</v>
      </c>
      <c r="C310">
        <v>0.26427929999999999</v>
      </c>
      <c r="D310">
        <v>0.32833679999999998</v>
      </c>
      <c r="J310" s="113"/>
      <c r="K310" s="113"/>
      <c r="L310" s="108"/>
      <c r="M310" s="108"/>
    </row>
    <row r="311" spans="1:13" x14ac:dyDescent="0.25">
      <c r="A311" t="s">
        <v>470</v>
      </c>
      <c r="B311">
        <v>0.1510398</v>
      </c>
      <c r="C311">
        <v>0.1301947</v>
      </c>
      <c r="D311">
        <v>0.17188490000000001</v>
      </c>
      <c r="J311" s="113"/>
      <c r="K311" s="113"/>
      <c r="L311" s="108"/>
      <c r="M311" s="108"/>
    </row>
    <row r="312" spans="1:13" x14ac:dyDescent="0.25">
      <c r="A312" t="s">
        <v>471</v>
      </c>
      <c r="B312">
        <v>0.16683149999999999</v>
      </c>
      <c r="C312">
        <v>0.14618490000000001</v>
      </c>
      <c r="D312">
        <v>0.18747820000000001</v>
      </c>
      <c r="J312" s="113"/>
      <c r="K312" s="113"/>
      <c r="L312" s="108"/>
      <c r="M312" s="108"/>
    </row>
    <row r="313" spans="1:13" x14ac:dyDescent="0.25">
      <c r="A313" t="s">
        <v>472</v>
      </c>
      <c r="B313">
        <v>0.20025660000000001</v>
      </c>
      <c r="C313">
        <v>0.17623710000000001</v>
      </c>
      <c r="D313">
        <v>0.224276</v>
      </c>
      <c r="J313" s="113"/>
      <c r="K313" s="113"/>
      <c r="L313" s="108"/>
      <c r="M313" s="108"/>
    </row>
    <row r="314" spans="1:13" x14ac:dyDescent="0.25">
      <c r="A314" t="s">
        <v>473</v>
      </c>
      <c r="B314">
        <v>0.2364754</v>
      </c>
      <c r="C314">
        <v>0.21026839999999999</v>
      </c>
      <c r="D314">
        <v>0.26268239999999998</v>
      </c>
      <c r="J314" s="113"/>
      <c r="K314" s="113"/>
      <c r="L314" s="108"/>
      <c r="M314" s="108"/>
    </row>
    <row r="315" spans="1:13" x14ac:dyDescent="0.25">
      <c r="A315" t="s">
        <v>474</v>
      </c>
      <c r="B315">
        <v>0.2818774</v>
      </c>
      <c r="C315">
        <v>0.25143710000000002</v>
      </c>
      <c r="D315">
        <v>0.31231769999999998</v>
      </c>
      <c r="J315" s="113"/>
      <c r="K315" s="113"/>
      <c r="L315" s="108"/>
      <c r="M315" s="108"/>
    </row>
    <row r="316" spans="1:13" x14ac:dyDescent="0.25">
      <c r="A316" t="s">
        <v>475</v>
      </c>
      <c r="B316">
        <v>0.16420009999999999</v>
      </c>
      <c r="C316">
        <v>0.14803620000000001</v>
      </c>
      <c r="D316">
        <v>0.180364</v>
      </c>
      <c r="J316" s="113"/>
      <c r="K316" s="113"/>
      <c r="L316" s="108"/>
      <c r="M316" s="108"/>
    </row>
    <row r="317" spans="1:13" x14ac:dyDescent="0.25">
      <c r="A317" t="s">
        <v>476</v>
      </c>
      <c r="B317">
        <v>0.2327224</v>
      </c>
      <c r="C317">
        <v>0.21447079999999999</v>
      </c>
      <c r="D317">
        <v>0.25097399999999997</v>
      </c>
      <c r="J317" s="113"/>
      <c r="K317" s="113"/>
      <c r="L317" s="108"/>
      <c r="M317" s="108"/>
    </row>
    <row r="318" spans="1:13" x14ac:dyDescent="0.25">
      <c r="A318" t="s">
        <v>477</v>
      </c>
      <c r="B318">
        <v>0.27572140000000001</v>
      </c>
      <c r="C318">
        <v>0.25534970000000001</v>
      </c>
      <c r="D318">
        <v>0.296093</v>
      </c>
      <c r="J318" s="113"/>
      <c r="K318" s="113"/>
      <c r="L318" s="108"/>
      <c r="M318" s="108"/>
    </row>
    <row r="319" spans="1:13" x14ac:dyDescent="0.25">
      <c r="A319" t="s">
        <v>478</v>
      </c>
      <c r="B319">
        <v>0.25453189999999998</v>
      </c>
      <c r="C319">
        <v>0.2354156</v>
      </c>
      <c r="D319">
        <v>0.27364830000000001</v>
      </c>
      <c r="J319" s="113"/>
      <c r="K319" s="113"/>
      <c r="L319" s="108"/>
      <c r="M319" s="108"/>
    </row>
    <row r="320" spans="1:13" x14ac:dyDescent="0.25">
      <c r="A320" t="s">
        <v>479</v>
      </c>
      <c r="B320">
        <v>0.29865760000000002</v>
      </c>
      <c r="C320">
        <v>0.27629029999999999</v>
      </c>
      <c r="D320">
        <v>0.3210249</v>
      </c>
      <c r="J320" s="113"/>
      <c r="K320" s="113"/>
      <c r="L320" s="108"/>
      <c r="M320" s="108"/>
    </row>
    <row r="321" spans="1:13" x14ac:dyDescent="0.25">
      <c r="A321" t="s">
        <v>480</v>
      </c>
      <c r="B321">
        <v>0.16709669999999999</v>
      </c>
      <c r="C321">
        <v>0.1593881</v>
      </c>
      <c r="D321">
        <v>0.1748053</v>
      </c>
      <c r="J321" s="113"/>
      <c r="K321" s="113"/>
      <c r="L321" s="108"/>
      <c r="M321" s="108"/>
    </row>
    <row r="322" spans="1:13" x14ac:dyDescent="0.25">
      <c r="A322" t="s">
        <v>481</v>
      </c>
      <c r="B322">
        <v>0.1959052</v>
      </c>
      <c r="C322">
        <v>0.18784980000000001</v>
      </c>
      <c r="D322">
        <v>0.20396059999999999</v>
      </c>
      <c r="J322" s="113"/>
      <c r="K322" s="113"/>
      <c r="L322" s="108"/>
      <c r="M322" s="108"/>
    </row>
    <row r="323" spans="1:13" x14ac:dyDescent="0.25">
      <c r="A323" t="s">
        <v>482</v>
      </c>
      <c r="B323">
        <v>0.22310379999999999</v>
      </c>
      <c r="C323">
        <v>0.2148861</v>
      </c>
      <c r="D323">
        <v>0.23132159999999999</v>
      </c>
      <c r="J323" s="113"/>
      <c r="K323" s="113"/>
      <c r="L323" s="108"/>
      <c r="M323" s="108"/>
    </row>
    <row r="324" spans="1:13" x14ac:dyDescent="0.25">
      <c r="A324" t="s">
        <v>483</v>
      </c>
      <c r="B324">
        <v>0.25067250000000002</v>
      </c>
      <c r="C324">
        <v>0.2416585</v>
      </c>
      <c r="D324">
        <v>0.25968659999999999</v>
      </c>
      <c r="J324" s="113"/>
      <c r="K324" s="113"/>
      <c r="L324" s="108"/>
      <c r="M324" s="108"/>
    </row>
    <row r="325" spans="1:13" x14ac:dyDescent="0.25">
      <c r="A325" t="s">
        <v>484</v>
      </c>
      <c r="B325">
        <v>0.27600409999999997</v>
      </c>
      <c r="C325">
        <v>0.26605780000000001</v>
      </c>
      <c r="D325">
        <v>0.28595039999999999</v>
      </c>
      <c r="J325" s="113"/>
      <c r="K325" s="113"/>
      <c r="L325" s="108"/>
      <c r="M325" s="108"/>
    </row>
    <row r="326" spans="1:13" x14ac:dyDescent="0.25">
      <c r="A326" t="s">
        <v>485</v>
      </c>
      <c r="B326">
        <v>0.52392340000000004</v>
      </c>
      <c r="C326">
        <v>0.50206930000000005</v>
      </c>
      <c r="D326">
        <v>0.54577750000000003</v>
      </c>
      <c r="J326" s="113"/>
      <c r="K326" s="113"/>
      <c r="L326" s="108"/>
      <c r="M326" s="108"/>
    </row>
    <row r="327" spans="1:13" x14ac:dyDescent="0.25">
      <c r="A327" t="s">
        <v>486</v>
      </c>
      <c r="B327">
        <v>0.53015279999999998</v>
      </c>
      <c r="C327">
        <v>0.50933099999999998</v>
      </c>
      <c r="D327">
        <v>0.55097459999999998</v>
      </c>
      <c r="J327" s="113"/>
      <c r="K327" s="113"/>
      <c r="L327" s="108"/>
      <c r="M327" s="108"/>
    </row>
    <row r="328" spans="1:13" x14ac:dyDescent="0.25">
      <c r="A328" t="s">
        <v>487</v>
      </c>
      <c r="B328">
        <v>0.53399200000000002</v>
      </c>
      <c r="C328">
        <v>0.51376080000000002</v>
      </c>
      <c r="D328">
        <v>0.55422320000000003</v>
      </c>
      <c r="J328" s="113"/>
      <c r="K328" s="113"/>
      <c r="L328" s="108"/>
      <c r="M328" s="108"/>
    </row>
    <row r="329" spans="1:13" x14ac:dyDescent="0.25">
      <c r="A329" t="s">
        <v>488</v>
      </c>
      <c r="B329">
        <v>0.55347009999999996</v>
      </c>
      <c r="C329">
        <v>0.53503630000000002</v>
      </c>
      <c r="D329">
        <v>0.57190379999999996</v>
      </c>
      <c r="J329" s="113"/>
      <c r="K329" s="113"/>
      <c r="L329" s="108"/>
      <c r="M329" s="108"/>
    </row>
    <row r="330" spans="1:13" x14ac:dyDescent="0.25">
      <c r="A330" t="s">
        <v>489</v>
      </c>
      <c r="B330">
        <v>0.5357672</v>
      </c>
      <c r="C330">
        <v>0.51280079999999995</v>
      </c>
      <c r="D330">
        <v>0.55873349999999999</v>
      </c>
      <c r="J330" s="113"/>
      <c r="K330" s="113"/>
      <c r="L330" s="108"/>
      <c r="M330" s="108"/>
    </row>
    <row r="331" spans="1:13" x14ac:dyDescent="0.25">
      <c r="A331" t="s">
        <v>490</v>
      </c>
      <c r="B331">
        <v>0.54682710000000001</v>
      </c>
      <c r="C331">
        <v>0.51493060000000002</v>
      </c>
      <c r="D331">
        <v>0.57872369999999995</v>
      </c>
      <c r="J331" s="113"/>
      <c r="K331" s="113"/>
      <c r="L331" s="108"/>
      <c r="M331" s="108"/>
    </row>
    <row r="332" spans="1:13" x14ac:dyDescent="0.25">
      <c r="A332" t="s">
        <v>491</v>
      </c>
      <c r="B332">
        <v>0.58064959999999999</v>
      </c>
      <c r="C332">
        <v>0.55088709999999996</v>
      </c>
      <c r="D332">
        <v>0.61041210000000001</v>
      </c>
      <c r="J332" s="113"/>
      <c r="K332" s="113"/>
      <c r="L332" s="108"/>
      <c r="M332" s="108"/>
    </row>
    <row r="333" spans="1:13" x14ac:dyDescent="0.25">
      <c r="A333" t="s">
        <v>492</v>
      </c>
      <c r="B333">
        <v>0.53929400000000005</v>
      </c>
      <c r="C333">
        <v>0.51542370000000004</v>
      </c>
      <c r="D333">
        <v>0.56316429999999995</v>
      </c>
      <c r="J333" s="113"/>
      <c r="K333" s="113"/>
      <c r="L333" s="108"/>
      <c r="M333" s="108"/>
    </row>
    <row r="334" spans="1:13" x14ac:dyDescent="0.25">
      <c r="A334" t="s">
        <v>493</v>
      </c>
      <c r="B334">
        <v>0.60388240000000004</v>
      </c>
      <c r="C334">
        <v>0.57599579999999995</v>
      </c>
      <c r="D334">
        <v>0.63176900000000002</v>
      </c>
      <c r="J334" s="113"/>
      <c r="K334" s="113"/>
      <c r="L334" s="108"/>
      <c r="M334" s="108"/>
    </row>
    <row r="335" spans="1:13" x14ac:dyDescent="0.25">
      <c r="A335" t="s">
        <v>494</v>
      </c>
      <c r="B335">
        <v>0.6033347</v>
      </c>
      <c r="C335">
        <v>0.57211789999999996</v>
      </c>
      <c r="D335">
        <v>0.63455150000000005</v>
      </c>
      <c r="J335" s="113"/>
      <c r="K335" s="113"/>
      <c r="L335" s="108"/>
      <c r="M335" s="108"/>
    </row>
    <row r="336" spans="1:13" x14ac:dyDescent="0.25">
      <c r="A336" t="s">
        <v>495</v>
      </c>
      <c r="B336">
        <v>0.51505230000000002</v>
      </c>
      <c r="C336">
        <v>0.46067530000000001</v>
      </c>
      <c r="D336">
        <v>0.56942919999999997</v>
      </c>
      <c r="J336" s="113"/>
      <c r="K336" s="113"/>
      <c r="L336" s="108"/>
      <c r="M336" s="108"/>
    </row>
    <row r="337" spans="1:13" x14ac:dyDescent="0.25">
      <c r="A337" t="s">
        <v>496</v>
      </c>
      <c r="B337">
        <v>0.51421300000000003</v>
      </c>
      <c r="C337">
        <v>0.46871020000000002</v>
      </c>
      <c r="D337">
        <v>0.55971579999999999</v>
      </c>
      <c r="J337" s="113"/>
      <c r="K337" s="113"/>
      <c r="L337" s="108"/>
      <c r="M337" s="108"/>
    </row>
    <row r="338" spans="1:13" x14ac:dyDescent="0.25">
      <c r="A338" t="s">
        <v>497</v>
      </c>
      <c r="B338">
        <v>0.52912289999999995</v>
      </c>
      <c r="C338">
        <v>0.46679690000000001</v>
      </c>
      <c r="D338">
        <v>0.59144890000000006</v>
      </c>
      <c r="J338" s="113"/>
      <c r="K338" s="113"/>
      <c r="L338" s="108"/>
      <c r="M338" s="108"/>
    </row>
    <row r="339" spans="1:13" x14ac:dyDescent="0.25">
      <c r="A339" t="s">
        <v>498</v>
      </c>
      <c r="B339">
        <v>0.56655180000000005</v>
      </c>
      <c r="C339">
        <v>0.52352980000000005</v>
      </c>
      <c r="D339">
        <v>0.6095737</v>
      </c>
      <c r="J339" s="113"/>
      <c r="K339" s="113"/>
      <c r="L339" s="108"/>
      <c r="M339" s="108"/>
    </row>
    <row r="340" spans="1:13" x14ac:dyDescent="0.25">
      <c r="A340" t="s">
        <v>499</v>
      </c>
      <c r="B340">
        <v>0.58992849999999997</v>
      </c>
      <c r="C340">
        <v>0.54592909999999994</v>
      </c>
      <c r="D340">
        <v>0.63392789999999999</v>
      </c>
      <c r="J340" s="113"/>
      <c r="K340" s="113"/>
      <c r="L340" s="108"/>
      <c r="M340" s="108"/>
    </row>
    <row r="341" spans="1:13" x14ac:dyDescent="0.25">
      <c r="A341" t="s">
        <v>500</v>
      </c>
      <c r="B341">
        <v>0.51813500000000001</v>
      </c>
      <c r="C341">
        <v>0.48571510000000001</v>
      </c>
      <c r="D341">
        <v>0.55055480000000001</v>
      </c>
      <c r="J341" s="113"/>
      <c r="K341" s="113"/>
      <c r="L341" s="108"/>
      <c r="M341" s="108"/>
    </row>
    <row r="342" spans="1:13" x14ac:dyDescent="0.25">
      <c r="A342" t="s">
        <v>501</v>
      </c>
      <c r="B342">
        <v>0.55024960000000001</v>
      </c>
      <c r="C342">
        <v>0.50861599999999996</v>
      </c>
      <c r="D342">
        <v>0.59188320000000005</v>
      </c>
      <c r="J342" s="113"/>
      <c r="K342" s="113"/>
      <c r="L342" s="108"/>
      <c r="M342" s="108"/>
    </row>
    <row r="343" spans="1:13" x14ac:dyDescent="0.25">
      <c r="A343" t="s">
        <v>502</v>
      </c>
      <c r="B343">
        <v>0.61386989999999997</v>
      </c>
      <c r="C343">
        <v>0.58513110000000002</v>
      </c>
      <c r="D343">
        <v>0.64260859999999997</v>
      </c>
      <c r="J343" s="113"/>
      <c r="K343" s="113"/>
      <c r="L343" s="108"/>
      <c r="M343" s="108"/>
    </row>
    <row r="344" spans="1:13" x14ac:dyDescent="0.25">
      <c r="A344" t="s">
        <v>503</v>
      </c>
      <c r="B344">
        <v>0.58099230000000002</v>
      </c>
      <c r="C344">
        <v>0.5586449</v>
      </c>
      <c r="D344">
        <v>0.60333979999999998</v>
      </c>
      <c r="J344" s="113"/>
      <c r="K344" s="113"/>
      <c r="L344" s="108"/>
      <c r="M344" s="108"/>
    </row>
    <row r="345" spans="1:13" x14ac:dyDescent="0.25">
      <c r="A345" t="s">
        <v>504</v>
      </c>
      <c r="B345">
        <v>0.59235789999999999</v>
      </c>
      <c r="C345">
        <v>0.56291570000000002</v>
      </c>
      <c r="D345">
        <v>0.62180009999999997</v>
      </c>
      <c r="J345" s="113"/>
      <c r="K345" s="113"/>
      <c r="L345" s="108"/>
      <c r="M345" s="108"/>
    </row>
    <row r="346" spans="1:13" x14ac:dyDescent="0.25">
      <c r="A346" t="s">
        <v>505</v>
      </c>
      <c r="B346">
        <v>0.60170380000000001</v>
      </c>
      <c r="C346">
        <v>0.56782270000000001</v>
      </c>
      <c r="D346">
        <v>0.63558499999999996</v>
      </c>
      <c r="J346" s="113"/>
      <c r="K346" s="113"/>
      <c r="L346" s="108"/>
      <c r="M346" s="108"/>
    </row>
    <row r="347" spans="1:13" x14ac:dyDescent="0.25">
      <c r="A347" t="s">
        <v>506</v>
      </c>
      <c r="B347">
        <v>0.59668969999999999</v>
      </c>
      <c r="C347">
        <v>0.56190510000000005</v>
      </c>
      <c r="D347">
        <v>0.63147419999999999</v>
      </c>
      <c r="J347" s="113"/>
      <c r="K347" s="113"/>
      <c r="L347" s="108"/>
      <c r="M347" s="108"/>
    </row>
    <row r="348" spans="1:13" x14ac:dyDescent="0.25">
      <c r="A348" t="s">
        <v>507</v>
      </c>
      <c r="B348">
        <v>0.61193710000000001</v>
      </c>
      <c r="C348">
        <v>0.57998159999999999</v>
      </c>
      <c r="D348">
        <v>0.64389260000000004</v>
      </c>
      <c r="J348" s="113"/>
      <c r="K348" s="113"/>
      <c r="L348" s="108"/>
      <c r="M348" s="108"/>
    </row>
    <row r="349" spans="1:13" x14ac:dyDescent="0.25">
      <c r="A349" t="s">
        <v>508</v>
      </c>
      <c r="B349">
        <v>0.60756489999999996</v>
      </c>
      <c r="C349">
        <v>0.56963160000000002</v>
      </c>
      <c r="D349">
        <v>0.64549829999999997</v>
      </c>
      <c r="J349" s="113"/>
      <c r="K349" s="113"/>
      <c r="L349" s="108"/>
      <c r="M349" s="108"/>
    </row>
    <row r="350" spans="1:13" x14ac:dyDescent="0.25">
      <c r="A350" t="s">
        <v>509</v>
      </c>
      <c r="B350">
        <v>0.62305200000000005</v>
      </c>
      <c r="C350">
        <v>0.59391850000000002</v>
      </c>
      <c r="D350">
        <v>0.65218560000000003</v>
      </c>
      <c r="J350" s="113"/>
      <c r="K350" s="113"/>
      <c r="L350" s="108"/>
      <c r="M350" s="108"/>
    </row>
    <row r="351" spans="1:13" x14ac:dyDescent="0.25">
      <c r="A351" t="s">
        <v>510</v>
      </c>
      <c r="B351">
        <v>0.49535309999999999</v>
      </c>
      <c r="C351">
        <v>0.45927289999999998</v>
      </c>
      <c r="D351">
        <v>0.53143339999999994</v>
      </c>
      <c r="J351" s="113"/>
      <c r="K351" s="113"/>
      <c r="L351" s="108"/>
      <c r="M351" s="108"/>
    </row>
    <row r="352" spans="1:13" x14ac:dyDescent="0.25">
      <c r="A352" t="s">
        <v>511</v>
      </c>
      <c r="B352">
        <v>0.49543379999999998</v>
      </c>
      <c r="C352">
        <v>0.46612779999999998</v>
      </c>
      <c r="D352">
        <v>0.52473979999999998</v>
      </c>
      <c r="J352" s="113"/>
      <c r="K352" s="113"/>
      <c r="L352" s="108"/>
      <c r="M352" s="108"/>
    </row>
    <row r="353" spans="1:13" x14ac:dyDescent="0.25">
      <c r="A353" t="s">
        <v>512</v>
      </c>
      <c r="B353">
        <v>0.46227760000000001</v>
      </c>
      <c r="C353">
        <v>0.42711719999999997</v>
      </c>
      <c r="D353">
        <v>0.49743799999999999</v>
      </c>
      <c r="J353" s="113"/>
      <c r="K353" s="113"/>
      <c r="L353" s="108"/>
      <c r="M353" s="108"/>
    </row>
    <row r="354" spans="1:13" x14ac:dyDescent="0.25">
      <c r="A354" t="s">
        <v>513</v>
      </c>
      <c r="B354">
        <v>0.55344629999999995</v>
      </c>
      <c r="C354">
        <v>0.52203359999999999</v>
      </c>
      <c r="D354">
        <v>0.58485889999999996</v>
      </c>
      <c r="J354" s="113"/>
      <c r="K354" s="113"/>
      <c r="L354" s="108"/>
      <c r="M354" s="108"/>
    </row>
    <row r="355" spans="1:13" x14ac:dyDescent="0.25">
      <c r="A355" t="s">
        <v>514</v>
      </c>
      <c r="B355">
        <v>0.5526065</v>
      </c>
      <c r="C355">
        <v>0.52256860000000005</v>
      </c>
      <c r="D355">
        <v>0.5826443</v>
      </c>
      <c r="J355" s="113"/>
      <c r="K355" s="113"/>
      <c r="L355" s="108"/>
      <c r="M355" s="108"/>
    </row>
    <row r="356" spans="1:13" x14ac:dyDescent="0.25">
      <c r="A356" t="s">
        <v>515</v>
      </c>
      <c r="B356">
        <v>0.55765469999999995</v>
      </c>
      <c r="C356">
        <v>0.53138280000000004</v>
      </c>
      <c r="D356">
        <v>0.58392659999999996</v>
      </c>
      <c r="J356" s="113"/>
      <c r="K356" s="113"/>
      <c r="L356" s="108"/>
      <c r="M356" s="108"/>
    </row>
    <row r="357" spans="1:13" x14ac:dyDescent="0.25">
      <c r="A357" t="s">
        <v>516</v>
      </c>
      <c r="B357">
        <v>0.58766669999999999</v>
      </c>
      <c r="C357">
        <v>0.56747999999999998</v>
      </c>
      <c r="D357">
        <v>0.60785330000000004</v>
      </c>
      <c r="J357" s="113"/>
      <c r="K357" s="113"/>
      <c r="L357" s="108"/>
      <c r="M357" s="108"/>
    </row>
    <row r="358" spans="1:13" x14ac:dyDescent="0.25">
      <c r="A358" t="s">
        <v>517</v>
      </c>
      <c r="B358">
        <v>0.5905648</v>
      </c>
      <c r="C358">
        <v>0.56637300000000002</v>
      </c>
      <c r="D358">
        <v>0.61475659999999999</v>
      </c>
      <c r="J358" s="113"/>
      <c r="K358" s="113"/>
      <c r="L358" s="108"/>
      <c r="M358" s="108"/>
    </row>
    <row r="359" spans="1:13" x14ac:dyDescent="0.25">
      <c r="A359" t="s">
        <v>518</v>
      </c>
      <c r="B359">
        <v>0.60160630000000004</v>
      </c>
      <c r="C359">
        <v>0.57804560000000005</v>
      </c>
      <c r="D359">
        <v>0.62516700000000003</v>
      </c>
      <c r="J359" s="113"/>
      <c r="K359" s="113"/>
      <c r="L359" s="108"/>
      <c r="M359" s="108"/>
    </row>
    <row r="360" spans="1:13" x14ac:dyDescent="0.25">
      <c r="A360" t="s">
        <v>519</v>
      </c>
      <c r="B360">
        <v>0.60822690000000001</v>
      </c>
      <c r="C360">
        <v>0.58195520000000001</v>
      </c>
      <c r="D360">
        <v>0.63449849999999997</v>
      </c>
      <c r="J360" s="113"/>
      <c r="K360" s="113"/>
      <c r="L360" s="108"/>
      <c r="M360" s="108"/>
    </row>
    <row r="361" spans="1:13" x14ac:dyDescent="0.25">
      <c r="A361" t="s">
        <v>520</v>
      </c>
      <c r="B361">
        <v>0.52425710000000003</v>
      </c>
      <c r="C361">
        <v>0.51202119999999995</v>
      </c>
      <c r="D361">
        <v>0.53649290000000005</v>
      </c>
      <c r="J361" s="113"/>
      <c r="K361" s="113"/>
      <c r="L361" s="108"/>
      <c r="M361" s="108"/>
    </row>
    <row r="362" spans="1:13" x14ac:dyDescent="0.25">
      <c r="A362" t="s">
        <v>521</v>
      </c>
      <c r="B362">
        <v>0.54036759999999995</v>
      </c>
      <c r="C362">
        <v>0.52780539999999998</v>
      </c>
      <c r="D362">
        <v>0.55292980000000003</v>
      </c>
      <c r="J362" s="113"/>
      <c r="K362" s="113"/>
      <c r="L362" s="108"/>
      <c r="M362" s="108"/>
    </row>
    <row r="363" spans="1:13" x14ac:dyDescent="0.25">
      <c r="A363" t="s">
        <v>522</v>
      </c>
      <c r="B363">
        <v>0.56688190000000005</v>
      </c>
      <c r="C363">
        <v>0.5564907</v>
      </c>
      <c r="D363">
        <v>0.57727300000000004</v>
      </c>
      <c r="J363" s="113"/>
      <c r="K363" s="113"/>
      <c r="L363" s="108"/>
      <c r="M363" s="108"/>
    </row>
    <row r="364" spans="1:13" x14ac:dyDescent="0.25">
      <c r="A364" t="s">
        <v>523</v>
      </c>
      <c r="B364">
        <v>0.5859105</v>
      </c>
      <c r="C364">
        <v>0.57545420000000003</v>
      </c>
      <c r="D364">
        <v>0.59636679999999997</v>
      </c>
      <c r="J364" s="113"/>
      <c r="K364" s="113"/>
      <c r="L364" s="108"/>
      <c r="M364" s="108"/>
    </row>
    <row r="365" spans="1:13" x14ac:dyDescent="0.25">
      <c r="A365" t="s">
        <v>524</v>
      </c>
      <c r="B365">
        <v>0.58418380000000003</v>
      </c>
      <c r="C365">
        <v>0.57240789999999997</v>
      </c>
      <c r="D365">
        <v>0.59595969999999998</v>
      </c>
      <c r="J365" s="113"/>
      <c r="K365" s="113"/>
      <c r="L365" s="109"/>
      <c r="M365" s="109"/>
    </row>
    <row r="366" spans="1:13" x14ac:dyDescent="0.25">
      <c r="A366" t="s">
        <v>525</v>
      </c>
      <c r="B366">
        <v>0.53954060000000004</v>
      </c>
      <c r="C366">
        <v>0.52026589999999995</v>
      </c>
      <c r="D366">
        <v>0.55881539999999996</v>
      </c>
      <c r="J366" s="113"/>
      <c r="K366" s="113"/>
      <c r="L366" s="109"/>
      <c r="M366" s="109"/>
    </row>
    <row r="367" spans="1:13" x14ac:dyDescent="0.25">
      <c r="A367" t="s">
        <v>526</v>
      </c>
      <c r="B367">
        <v>0.57246549999999996</v>
      </c>
      <c r="C367">
        <v>0.55355960000000004</v>
      </c>
      <c r="D367">
        <v>0.59137139999999999</v>
      </c>
      <c r="J367" s="113"/>
      <c r="K367" s="113"/>
      <c r="L367" s="109"/>
      <c r="M367" s="109"/>
    </row>
    <row r="368" spans="1:13" x14ac:dyDescent="0.25">
      <c r="A368" t="s">
        <v>527</v>
      </c>
      <c r="B368">
        <v>0.55520539999999996</v>
      </c>
      <c r="C368">
        <v>0.53586469999999997</v>
      </c>
      <c r="D368">
        <v>0.57454620000000001</v>
      </c>
      <c r="J368" s="113"/>
      <c r="K368" s="113"/>
      <c r="L368" s="109"/>
      <c r="M368" s="109"/>
    </row>
    <row r="369" spans="1:13" x14ac:dyDescent="0.25">
      <c r="A369" t="s">
        <v>528</v>
      </c>
      <c r="B369">
        <v>0.55553269999999999</v>
      </c>
      <c r="C369">
        <v>0.53639570000000003</v>
      </c>
      <c r="D369">
        <v>0.5746696</v>
      </c>
      <c r="J369" s="113"/>
      <c r="K369" s="113"/>
      <c r="L369" s="109"/>
      <c r="M369" s="109"/>
    </row>
    <row r="370" spans="1:13" x14ac:dyDescent="0.25">
      <c r="A370" t="s">
        <v>529</v>
      </c>
      <c r="B370">
        <v>0.56812010000000002</v>
      </c>
      <c r="C370">
        <v>0.54771119999999995</v>
      </c>
      <c r="D370">
        <v>0.58852890000000002</v>
      </c>
      <c r="J370" s="113"/>
      <c r="K370" s="113"/>
      <c r="L370" s="109"/>
      <c r="M370" s="109"/>
    </row>
    <row r="371" spans="1:13" x14ac:dyDescent="0.25">
      <c r="A371" t="s">
        <v>530</v>
      </c>
      <c r="B371">
        <v>0.51639809999999997</v>
      </c>
      <c r="C371">
        <v>0.48763960000000001</v>
      </c>
      <c r="D371">
        <v>0.54515650000000004</v>
      </c>
      <c r="J371" s="113"/>
      <c r="K371" s="113"/>
      <c r="L371" s="109"/>
      <c r="M371" s="109"/>
    </row>
    <row r="372" spans="1:13" x14ac:dyDescent="0.25">
      <c r="A372" t="s">
        <v>531</v>
      </c>
      <c r="B372">
        <v>0.57484679999999999</v>
      </c>
      <c r="C372">
        <v>0.54615670000000005</v>
      </c>
      <c r="D372">
        <v>0.60353699999999999</v>
      </c>
      <c r="J372" s="113"/>
      <c r="K372" s="113"/>
      <c r="L372" s="109"/>
      <c r="M372" s="109"/>
    </row>
    <row r="373" spans="1:13" x14ac:dyDescent="0.25">
      <c r="A373" t="s">
        <v>532</v>
      </c>
      <c r="B373">
        <v>0.57143549999999999</v>
      </c>
      <c r="C373">
        <v>0.54484299999999997</v>
      </c>
      <c r="D373">
        <v>0.598028</v>
      </c>
      <c r="J373" s="113"/>
      <c r="K373" s="113"/>
      <c r="L373" s="109"/>
      <c r="M373" s="109"/>
    </row>
    <row r="374" spans="1:13" x14ac:dyDescent="0.25">
      <c r="A374" t="s">
        <v>533</v>
      </c>
      <c r="B374">
        <v>0.61806329999999998</v>
      </c>
      <c r="C374">
        <v>0.59071589999999996</v>
      </c>
      <c r="D374">
        <v>0.64541079999999995</v>
      </c>
      <c r="J374" s="113"/>
      <c r="K374" s="113"/>
      <c r="L374" s="109"/>
      <c r="M374" s="109"/>
    </row>
    <row r="375" spans="1:13" x14ac:dyDescent="0.25">
      <c r="A375" t="s">
        <v>534</v>
      </c>
      <c r="B375">
        <v>0.62189799999999995</v>
      </c>
      <c r="C375">
        <v>0.59196090000000001</v>
      </c>
      <c r="D375">
        <v>0.6518351</v>
      </c>
      <c r="J375" s="113"/>
      <c r="K375" s="113"/>
      <c r="L375" s="109"/>
      <c r="M375" s="109"/>
    </row>
    <row r="376" spans="1:13" x14ac:dyDescent="0.25">
      <c r="A376" t="s">
        <v>535</v>
      </c>
      <c r="B376">
        <v>0.55066479999999995</v>
      </c>
      <c r="C376">
        <v>0.50523819999999997</v>
      </c>
      <c r="D376">
        <v>0.59609140000000005</v>
      </c>
      <c r="J376" s="113"/>
      <c r="K376" s="113"/>
      <c r="L376" s="109"/>
      <c r="M376" s="109"/>
    </row>
    <row r="377" spans="1:13" x14ac:dyDescent="0.25">
      <c r="A377" t="s">
        <v>536</v>
      </c>
      <c r="B377">
        <v>0.58076819999999996</v>
      </c>
      <c r="C377">
        <v>0.536331</v>
      </c>
      <c r="D377">
        <v>0.62520540000000002</v>
      </c>
      <c r="J377" s="113"/>
      <c r="K377" s="113"/>
      <c r="L377" s="109"/>
      <c r="M377" s="109"/>
    </row>
    <row r="378" spans="1:13" x14ac:dyDescent="0.25">
      <c r="A378" t="s">
        <v>537</v>
      </c>
      <c r="B378">
        <v>0.53901390000000005</v>
      </c>
      <c r="C378">
        <v>0.48714210000000002</v>
      </c>
      <c r="D378">
        <v>0.59088580000000002</v>
      </c>
      <c r="J378" s="113"/>
      <c r="K378" s="113"/>
      <c r="L378" s="109"/>
      <c r="M378" s="109"/>
    </row>
    <row r="379" spans="1:13" x14ac:dyDescent="0.25">
      <c r="A379" t="s">
        <v>538</v>
      </c>
      <c r="B379">
        <v>0.6028519</v>
      </c>
      <c r="C379">
        <v>0.56097859999999999</v>
      </c>
      <c r="D379">
        <v>0.6447252</v>
      </c>
      <c r="J379" s="113"/>
      <c r="K379" s="113"/>
      <c r="L379" s="109"/>
      <c r="M379" s="109"/>
    </row>
    <row r="380" spans="1:13" x14ac:dyDescent="0.25">
      <c r="A380" t="s">
        <v>539</v>
      </c>
      <c r="B380">
        <v>0.56113109999999999</v>
      </c>
      <c r="C380">
        <v>0.50933660000000003</v>
      </c>
      <c r="D380">
        <v>0.61292559999999996</v>
      </c>
      <c r="J380" s="113"/>
      <c r="K380" s="113"/>
      <c r="L380" s="109"/>
      <c r="M380" s="109"/>
    </row>
    <row r="381" spans="1:13" x14ac:dyDescent="0.25">
      <c r="A381" t="s">
        <v>540</v>
      </c>
      <c r="B381">
        <v>0.54280810000000002</v>
      </c>
      <c r="C381">
        <v>0.51699249999999997</v>
      </c>
      <c r="D381">
        <v>0.56862369999999995</v>
      </c>
      <c r="J381" s="113"/>
      <c r="K381" s="113"/>
      <c r="L381" s="109"/>
      <c r="M381" s="109"/>
    </row>
    <row r="382" spans="1:13" x14ac:dyDescent="0.25">
      <c r="A382" t="s">
        <v>541</v>
      </c>
      <c r="B382">
        <v>0.57050630000000002</v>
      </c>
      <c r="C382">
        <v>0.54474599999999995</v>
      </c>
      <c r="D382">
        <v>0.59626659999999998</v>
      </c>
      <c r="J382" s="113"/>
      <c r="K382" s="113"/>
      <c r="L382" s="109"/>
      <c r="M382" s="109"/>
    </row>
    <row r="383" spans="1:13" x14ac:dyDescent="0.25">
      <c r="A383" t="s">
        <v>542</v>
      </c>
      <c r="B383">
        <v>0.62533229999999995</v>
      </c>
      <c r="C383">
        <v>0.60044399999999998</v>
      </c>
      <c r="D383">
        <v>0.65022060000000004</v>
      </c>
      <c r="J383" s="113"/>
      <c r="K383" s="113"/>
      <c r="L383" s="109"/>
      <c r="M383" s="109"/>
    </row>
    <row r="384" spans="1:13" x14ac:dyDescent="0.25">
      <c r="A384" t="s">
        <v>543</v>
      </c>
      <c r="B384">
        <v>0.61670139999999996</v>
      </c>
      <c r="C384">
        <v>0.58994219999999997</v>
      </c>
      <c r="D384">
        <v>0.64346049999999999</v>
      </c>
      <c r="J384" s="113"/>
      <c r="K384" s="113"/>
      <c r="L384" s="109"/>
      <c r="M384" s="109"/>
    </row>
    <row r="385" spans="1:13" x14ac:dyDescent="0.25">
      <c r="A385" t="s">
        <v>544</v>
      </c>
      <c r="B385">
        <v>0.58682869999999998</v>
      </c>
      <c r="C385">
        <v>0.56018460000000003</v>
      </c>
      <c r="D385">
        <v>0.61347280000000004</v>
      </c>
      <c r="J385" s="113"/>
      <c r="K385" s="113"/>
      <c r="L385" s="109"/>
      <c r="M385" s="109"/>
    </row>
    <row r="386" spans="1:13" x14ac:dyDescent="0.25">
      <c r="A386" t="s">
        <v>545</v>
      </c>
      <c r="B386">
        <v>0.60627969999999998</v>
      </c>
      <c r="C386">
        <v>0.5753009</v>
      </c>
      <c r="D386">
        <v>0.6372584</v>
      </c>
      <c r="J386" s="113"/>
      <c r="K386" s="113"/>
      <c r="L386" s="109"/>
      <c r="M386" s="109"/>
    </row>
    <row r="387" spans="1:13" x14ac:dyDescent="0.25">
      <c r="A387" t="s">
        <v>546</v>
      </c>
      <c r="B387">
        <v>0.63030850000000005</v>
      </c>
      <c r="C387">
        <v>0.59752910000000004</v>
      </c>
      <c r="D387">
        <v>0.66308800000000001</v>
      </c>
      <c r="J387" s="113"/>
      <c r="K387" s="113"/>
      <c r="L387" s="109"/>
      <c r="M387" s="109"/>
    </row>
    <row r="388" spans="1:13" x14ac:dyDescent="0.25">
      <c r="A388" t="s">
        <v>547</v>
      </c>
      <c r="B388">
        <v>0.6578581</v>
      </c>
      <c r="C388">
        <v>0.62584649999999997</v>
      </c>
      <c r="D388">
        <v>0.68986970000000003</v>
      </c>
      <c r="J388" s="113"/>
      <c r="K388" s="113"/>
      <c r="L388" s="109"/>
      <c r="M388" s="109"/>
    </row>
    <row r="389" spans="1:13" x14ac:dyDescent="0.25">
      <c r="A389" t="s">
        <v>548</v>
      </c>
      <c r="B389">
        <v>0.61633470000000001</v>
      </c>
      <c r="C389">
        <v>0.57988519999999999</v>
      </c>
      <c r="D389">
        <v>0.65278420000000004</v>
      </c>
      <c r="J389" s="113"/>
      <c r="K389" s="113"/>
      <c r="L389" s="109"/>
      <c r="M389" s="109"/>
    </row>
    <row r="390" spans="1:13" x14ac:dyDescent="0.25">
      <c r="A390" t="s">
        <v>549</v>
      </c>
      <c r="B390">
        <v>0.64625869999999996</v>
      </c>
      <c r="C390">
        <v>0.61394899999999997</v>
      </c>
      <c r="D390">
        <v>0.67856850000000002</v>
      </c>
      <c r="J390" s="113"/>
      <c r="K390" s="113"/>
      <c r="L390" s="109"/>
      <c r="M390" s="109"/>
    </row>
    <row r="391" spans="1:13" x14ac:dyDescent="0.25">
      <c r="A391" t="s">
        <v>550</v>
      </c>
      <c r="B391">
        <v>0.49029929999999999</v>
      </c>
      <c r="C391">
        <v>0.46173360000000002</v>
      </c>
      <c r="D391">
        <v>0.51886500000000002</v>
      </c>
      <c r="J391" s="113"/>
      <c r="K391" s="113"/>
      <c r="L391" s="109"/>
      <c r="M391" s="109"/>
    </row>
    <row r="392" spans="1:13" x14ac:dyDescent="0.25">
      <c r="A392" t="s">
        <v>551</v>
      </c>
      <c r="B392">
        <v>0.49794519999999998</v>
      </c>
      <c r="C392">
        <v>0.46818480000000001</v>
      </c>
      <c r="D392">
        <v>0.52770570000000006</v>
      </c>
      <c r="J392" s="113"/>
      <c r="K392" s="113"/>
      <c r="L392" s="109"/>
      <c r="M392" s="109"/>
    </row>
    <row r="393" spans="1:13" x14ac:dyDescent="0.25">
      <c r="A393" t="s">
        <v>552</v>
      </c>
      <c r="B393">
        <v>0.50515509999999997</v>
      </c>
      <c r="C393">
        <v>0.47298780000000001</v>
      </c>
      <c r="D393">
        <v>0.53732250000000004</v>
      </c>
      <c r="J393" s="113"/>
      <c r="K393" s="113"/>
      <c r="L393" s="109"/>
      <c r="M393" s="109"/>
    </row>
    <row r="394" spans="1:13" x14ac:dyDescent="0.25">
      <c r="A394" t="s">
        <v>553</v>
      </c>
      <c r="B394">
        <v>0.56165679999999996</v>
      </c>
      <c r="C394">
        <v>0.53029979999999999</v>
      </c>
      <c r="D394">
        <v>0.59301380000000004</v>
      </c>
      <c r="J394" s="113"/>
      <c r="K394" s="113"/>
      <c r="L394" s="109"/>
      <c r="M394" s="109"/>
    </row>
    <row r="395" spans="1:13" x14ac:dyDescent="0.25">
      <c r="A395" t="s">
        <v>554</v>
      </c>
      <c r="B395">
        <v>0.5585099</v>
      </c>
      <c r="C395">
        <v>0.52416010000000002</v>
      </c>
      <c r="D395">
        <v>0.59285969999999999</v>
      </c>
      <c r="J395" s="113"/>
      <c r="K395" s="113"/>
      <c r="L395" s="109"/>
      <c r="M395" s="109"/>
    </row>
    <row r="396" spans="1:13" x14ac:dyDescent="0.25">
      <c r="A396" t="s">
        <v>555</v>
      </c>
      <c r="B396">
        <v>0.54932300000000001</v>
      </c>
      <c r="C396">
        <v>0.52857209999999999</v>
      </c>
      <c r="D396">
        <v>0.57007390000000002</v>
      </c>
      <c r="J396" s="113"/>
      <c r="K396" s="113"/>
      <c r="L396" s="109"/>
      <c r="M396" s="109"/>
    </row>
    <row r="397" spans="1:13" x14ac:dyDescent="0.25">
      <c r="A397" t="s">
        <v>556</v>
      </c>
      <c r="B397">
        <v>0.6042999</v>
      </c>
      <c r="C397">
        <v>0.58353440000000001</v>
      </c>
      <c r="D397">
        <v>0.62506539999999999</v>
      </c>
      <c r="J397" s="113"/>
      <c r="K397" s="113"/>
      <c r="L397" s="109"/>
      <c r="M397" s="109"/>
    </row>
    <row r="398" spans="1:13" x14ac:dyDescent="0.25">
      <c r="A398" t="s">
        <v>557</v>
      </c>
      <c r="B398">
        <v>0.61500880000000002</v>
      </c>
      <c r="C398">
        <v>0.59316190000000002</v>
      </c>
      <c r="D398">
        <v>0.63685570000000002</v>
      </c>
      <c r="J398" s="113"/>
      <c r="K398" s="113"/>
      <c r="L398" s="109"/>
      <c r="M398" s="109"/>
    </row>
    <row r="399" spans="1:13" x14ac:dyDescent="0.25">
      <c r="A399" t="s">
        <v>558</v>
      </c>
      <c r="B399">
        <v>0.59650170000000002</v>
      </c>
      <c r="C399">
        <v>0.57461629999999997</v>
      </c>
      <c r="D399">
        <v>0.61838709999999997</v>
      </c>
      <c r="J399" s="113"/>
      <c r="K399" s="113"/>
      <c r="L399" s="109"/>
      <c r="M399" s="109"/>
    </row>
    <row r="400" spans="1:13" x14ac:dyDescent="0.25">
      <c r="A400" t="s">
        <v>559</v>
      </c>
      <c r="B400">
        <v>0.64867629999999998</v>
      </c>
      <c r="C400">
        <v>0.62514749999999997</v>
      </c>
      <c r="D400">
        <v>0.6722051</v>
      </c>
      <c r="J400" s="113"/>
      <c r="K400" s="113"/>
      <c r="L400" s="109"/>
      <c r="M400" s="109"/>
    </row>
    <row r="401" spans="1:13" x14ac:dyDescent="0.25">
      <c r="A401" t="s">
        <v>560</v>
      </c>
      <c r="B401">
        <v>0.5300475</v>
      </c>
      <c r="C401">
        <v>0.51981129999999998</v>
      </c>
      <c r="D401">
        <v>0.54028370000000003</v>
      </c>
      <c r="J401" s="113"/>
      <c r="K401" s="113"/>
      <c r="L401" s="109"/>
      <c r="M401" s="109"/>
    </row>
    <row r="402" spans="1:13" x14ac:dyDescent="0.25">
      <c r="A402" t="s">
        <v>561</v>
      </c>
      <c r="B402">
        <v>0.56463050000000004</v>
      </c>
      <c r="C402">
        <v>0.55466329999999997</v>
      </c>
      <c r="D402">
        <v>0.57459760000000004</v>
      </c>
      <c r="J402" s="113"/>
      <c r="K402" s="113"/>
      <c r="L402" s="109"/>
      <c r="M402" s="109"/>
    </row>
    <row r="403" spans="1:13" x14ac:dyDescent="0.25">
      <c r="A403" t="s">
        <v>562</v>
      </c>
      <c r="B403">
        <v>0.58215209999999995</v>
      </c>
      <c r="C403">
        <v>0.57237349999999998</v>
      </c>
      <c r="D403">
        <v>0.59193070000000003</v>
      </c>
      <c r="J403" s="113"/>
      <c r="K403" s="113"/>
      <c r="L403" s="109"/>
      <c r="M403" s="109"/>
    </row>
    <row r="404" spans="1:13" x14ac:dyDescent="0.25">
      <c r="A404" t="s">
        <v>563</v>
      </c>
      <c r="B404">
        <v>0.60359759999999996</v>
      </c>
      <c r="C404">
        <v>0.59327059999999998</v>
      </c>
      <c r="D404">
        <v>0.61392460000000004</v>
      </c>
      <c r="J404" s="113"/>
      <c r="K404" s="113"/>
      <c r="L404" s="109"/>
      <c r="M404" s="109"/>
    </row>
    <row r="405" spans="1:13" x14ac:dyDescent="0.25">
      <c r="A405" t="s">
        <v>564</v>
      </c>
      <c r="B405">
        <v>0.60180650000000002</v>
      </c>
      <c r="C405">
        <v>0.59060140000000005</v>
      </c>
      <c r="D405">
        <v>0.61301159999999999</v>
      </c>
      <c r="J405" s="113"/>
      <c r="K405" s="113"/>
      <c r="L405" s="109"/>
      <c r="M405" s="109"/>
    </row>
    <row r="406" spans="1:13" x14ac:dyDescent="0.25">
      <c r="A406" t="s">
        <v>565</v>
      </c>
      <c r="B406">
        <v>0.15737470000000001</v>
      </c>
      <c r="C406">
        <v>0.14225189999999999</v>
      </c>
      <c r="D406">
        <v>0.1724975</v>
      </c>
      <c r="J406" s="113"/>
      <c r="K406" s="113"/>
      <c r="L406" s="109"/>
      <c r="M406" s="109"/>
    </row>
    <row r="407" spans="1:13" x14ac:dyDescent="0.25">
      <c r="A407" t="s">
        <v>566</v>
      </c>
      <c r="B407">
        <v>0.16178699999999999</v>
      </c>
      <c r="C407">
        <v>0.1470331</v>
      </c>
      <c r="D407">
        <v>0.1765409</v>
      </c>
      <c r="J407" s="113"/>
      <c r="K407" s="113"/>
      <c r="L407" s="109"/>
      <c r="M407" s="109"/>
    </row>
    <row r="408" spans="1:13" x14ac:dyDescent="0.25">
      <c r="A408" t="s">
        <v>567</v>
      </c>
      <c r="B408">
        <v>0.17181250000000001</v>
      </c>
      <c r="C408">
        <v>0.1553156</v>
      </c>
      <c r="D408">
        <v>0.18830949999999999</v>
      </c>
      <c r="J408" s="113"/>
      <c r="K408" s="113"/>
      <c r="L408" s="109"/>
      <c r="M408" s="109"/>
    </row>
    <row r="409" spans="1:13" x14ac:dyDescent="0.25">
      <c r="A409" t="s">
        <v>568</v>
      </c>
      <c r="B409">
        <v>0.18488260000000001</v>
      </c>
      <c r="C409">
        <v>0.16970969999999999</v>
      </c>
      <c r="D409">
        <v>0.20005539999999999</v>
      </c>
      <c r="J409" s="113"/>
      <c r="K409" s="113"/>
      <c r="L409" s="109"/>
      <c r="M409" s="109"/>
    </row>
    <row r="410" spans="1:13" x14ac:dyDescent="0.25">
      <c r="A410" t="s">
        <v>569</v>
      </c>
      <c r="B410">
        <v>0.20867089999999999</v>
      </c>
      <c r="C410">
        <v>0.1912317</v>
      </c>
      <c r="D410">
        <v>0.22611010000000001</v>
      </c>
      <c r="J410" s="113"/>
      <c r="K410" s="113"/>
      <c r="L410" s="109"/>
      <c r="M410" s="109"/>
    </row>
    <row r="411" spans="1:13" x14ac:dyDescent="0.25">
      <c r="A411" t="s">
        <v>570</v>
      </c>
      <c r="B411">
        <v>0.1796239</v>
      </c>
      <c r="C411">
        <v>0.15883630000000001</v>
      </c>
      <c r="D411">
        <v>0.20041139999999999</v>
      </c>
      <c r="J411" s="113"/>
      <c r="K411" s="113"/>
      <c r="L411" s="109"/>
      <c r="M411" s="109"/>
    </row>
    <row r="412" spans="1:13" x14ac:dyDescent="0.25">
      <c r="A412" t="s">
        <v>571</v>
      </c>
      <c r="B412">
        <v>0.180227</v>
      </c>
      <c r="C412">
        <v>0.1567578</v>
      </c>
      <c r="D412">
        <v>0.20369619999999999</v>
      </c>
      <c r="J412" s="113"/>
      <c r="K412" s="113"/>
      <c r="L412" s="109"/>
      <c r="M412" s="109"/>
    </row>
    <row r="413" spans="1:13" x14ac:dyDescent="0.25">
      <c r="A413" t="s">
        <v>572</v>
      </c>
      <c r="B413">
        <v>0.19278970000000001</v>
      </c>
      <c r="C413">
        <v>0.1715477</v>
      </c>
      <c r="D413">
        <v>0.21403169999999999</v>
      </c>
      <c r="J413" s="113"/>
      <c r="K413" s="113"/>
      <c r="L413" s="109"/>
      <c r="M413" s="109"/>
    </row>
    <row r="414" spans="1:13" x14ac:dyDescent="0.25">
      <c r="A414" t="s">
        <v>573</v>
      </c>
      <c r="B414">
        <v>0.21023410000000001</v>
      </c>
      <c r="C414">
        <v>0.18527089999999999</v>
      </c>
      <c r="D414">
        <v>0.2351974</v>
      </c>
      <c r="J414" s="113"/>
      <c r="K414" s="113"/>
      <c r="L414" s="109"/>
      <c r="M414" s="109"/>
    </row>
    <row r="415" spans="1:13" x14ac:dyDescent="0.25">
      <c r="A415" t="s">
        <v>574</v>
      </c>
      <c r="B415">
        <v>0.20687</v>
      </c>
      <c r="C415">
        <v>0.18011179999999999</v>
      </c>
      <c r="D415">
        <v>0.23362820000000001</v>
      </c>
      <c r="J415" s="113"/>
      <c r="K415" s="113"/>
      <c r="L415" s="109"/>
      <c r="M415" s="109"/>
    </row>
    <row r="416" spans="1:13" x14ac:dyDescent="0.25">
      <c r="A416" t="s">
        <v>575</v>
      </c>
      <c r="B416">
        <v>0.12619900000000001</v>
      </c>
      <c r="C416">
        <v>9.4155500000000003E-2</v>
      </c>
      <c r="D416">
        <v>0.15824260000000001</v>
      </c>
      <c r="J416" s="113"/>
      <c r="K416" s="113"/>
      <c r="L416" s="109"/>
      <c r="M416" s="109"/>
    </row>
    <row r="417" spans="1:13" x14ac:dyDescent="0.25">
      <c r="A417" t="s">
        <v>576</v>
      </c>
      <c r="B417">
        <v>0.15012210000000001</v>
      </c>
      <c r="C417">
        <v>0.1133226</v>
      </c>
      <c r="D417">
        <v>0.18692159999999999</v>
      </c>
      <c r="J417" s="113"/>
      <c r="K417" s="113"/>
      <c r="L417" s="109"/>
      <c r="M417" s="109"/>
    </row>
    <row r="418" spans="1:13" x14ac:dyDescent="0.25">
      <c r="A418" t="s">
        <v>577</v>
      </c>
      <c r="B418">
        <v>0.13640569999999999</v>
      </c>
      <c r="C418">
        <v>9.9360400000000001E-2</v>
      </c>
      <c r="D418">
        <v>0.17345089999999999</v>
      </c>
      <c r="J418" s="113"/>
      <c r="K418" s="113"/>
      <c r="L418" s="109"/>
      <c r="M418" s="109"/>
    </row>
    <row r="419" spans="1:13" x14ac:dyDescent="0.25">
      <c r="A419" t="s">
        <v>578</v>
      </c>
      <c r="B419">
        <v>0.18781999999999999</v>
      </c>
      <c r="C419">
        <v>0.16109309999999999</v>
      </c>
      <c r="D419">
        <v>0.21454680000000001</v>
      </c>
      <c r="J419" s="113"/>
      <c r="K419" s="113"/>
      <c r="L419" s="109"/>
      <c r="M419" s="109"/>
    </row>
    <row r="420" spans="1:13" x14ac:dyDescent="0.25">
      <c r="A420" t="s">
        <v>579</v>
      </c>
      <c r="B420">
        <v>0.2073904</v>
      </c>
      <c r="C420">
        <v>0.1666723</v>
      </c>
      <c r="D420">
        <v>0.24810850000000001</v>
      </c>
      <c r="J420" s="113"/>
      <c r="K420" s="113"/>
      <c r="L420" s="109"/>
      <c r="M420" s="109"/>
    </row>
    <row r="421" spans="1:13" x14ac:dyDescent="0.25">
      <c r="A421" t="s">
        <v>580</v>
      </c>
      <c r="B421">
        <v>0.140233</v>
      </c>
      <c r="C421">
        <v>0.120148</v>
      </c>
      <c r="D421">
        <v>0.16031809999999999</v>
      </c>
      <c r="J421" s="113"/>
      <c r="K421" s="113"/>
      <c r="L421" s="109"/>
      <c r="M421" s="109"/>
    </row>
    <row r="422" spans="1:13" x14ac:dyDescent="0.25">
      <c r="A422" t="s">
        <v>581</v>
      </c>
      <c r="B422">
        <v>0.18684329999999999</v>
      </c>
      <c r="C422">
        <v>0.1635084</v>
      </c>
      <c r="D422">
        <v>0.21017820000000001</v>
      </c>
      <c r="J422" s="113"/>
      <c r="K422" s="113"/>
      <c r="L422" s="109"/>
      <c r="M422" s="109"/>
    </row>
    <row r="423" spans="1:13" x14ac:dyDescent="0.25">
      <c r="A423" t="s">
        <v>582</v>
      </c>
      <c r="B423">
        <v>0.2381045</v>
      </c>
      <c r="C423">
        <v>0.21614040000000001</v>
      </c>
      <c r="D423">
        <v>0.26006869999999999</v>
      </c>
      <c r="J423" s="113"/>
      <c r="K423" s="113"/>
      <c r="L423" s="109"/>
      <c r="M423" s="109"/>
    </row>
    <row r="424" spans="1:13" x14ac:dyDescent="0.25">
      <c r="A424" t="s">
        <v>583</v>
      </c>
      <c r="B424">
        <v>0.23188610000000001</v>
      </c>
      <c r="C424">
        <v>0.2086568</v>
      </c>
      <c r="D424">
        <v>0.25511529999999999</v>
      </c>
      <c r="J424" s="113"/>
      <c r="K424" s="113"/>
      <c r="L424" s="109"/>
      <c r="M424" s="109"/>
    </row>
    <row r="425" spans="1:13" x14ac:dyDescent="0.25">
      <c r="A425" t="s">
        <v>584</v>
      </c>
      <c r="B425">
        <v>0.24680060000000001</v>
      </c>
      <c r="C425">
        <v>0.22246540000000001</v>
      </c>
      <c r="D425">
        <v>0.27113579999999998</v>
      </c>
      <c r="J425" s="113"/>
      <c r="K425" s="113"/>
      <c r="L425" s="109"/>
      <c r="M425" s="109"/>
    </row>
    <row r="426" spans="1:13" x14ac:dyDescent="0.25">
      <c r="A426" t="s">
        <v>585</v>
      </c>
      <c r="B426">
        <v>0.21406720000000001</v>
      </c>
      <c r="C426">
        <v>0.18701709999999999</v>
      </c>
      <c r="D426">
        <v>0.24111730000000001</v>
      </c>
      <c r="J426" s="113"/>
      <c r="K426" s="113"/>
      <c r="L426" s="109"/>
      <c r="M426" s="109"/>
    </row>
    <row r="427" spans="1:13" x14ac:dyDescent="0.25">
      <c r="A427" t="s">
        <v>586</v>
      </c>
      <c r="B427">
        <v>0.22359370000000001</v>
      </c>
      <c r="C427">
        <v>0.19661880000000001</v>
      </c>
      <c r="D427">
        <v>0.25056859999999997</v>
      </c>
      <c r="J427" s="113"/>
      <c r="K427" s="113"/>
      <c r="L427" s="109"/>
      <c r="M427" s="109"/>
    </row>
    <row r="428" spans="1:13" x14ac:dyDescent="0.25">
      <c r="A428" t="s">
        <v>587</v>
      </c>
      <c r="B428">
        <v>0.2386016</v>
      </c>
      <c r="C428">
        <v>0.20559179999999999</v>
      </c>
      <c r="D428">
        <v>0.2716114</v>
      </c>
      <c r="J428" s="113"/>
      <c r="K428" s="113"/>
      <c r="L428" s="109"/>
      <c r="M428" s="109"/>
    </row>
    <row r="429" spans="1:13" x14ac:dyDescent="0.25">
      <c r="A429" t="s">
        <v>588</v>
      </c>
      <c r="B429">
        <v>0.24840029999999999</v>
      </c>
      <c r="C429">
        <v>0.2162163</v>
      </c>
      <c r="D429">
        <v>0.28058430000000001</v>
      </c>
      <c r="J429" s="113"/>
      <c r="K429" s="113"/>
      <c r="L429" s="109"/>
      <c r="M429" s="109"/>
    </row>
    <row r="430" spans="1:13" x14ac:dyDescent="0.25">
      <c r="A430" t="s">
        <v>589</v>
      </c>
      <c r="B430">
        <v>0.27943859999999998</v>
      </c>
      <c r="C430">
        <v>0.25161359999999999</v>
      </c>
      <c r="D430">
        <v>0.30726350000000002</v>
      </c>
      <c r="J430" s="113"/>
      <c r="K430" s="113"/>
      <c r="L430" s="109"/>
      <c r="M430" s="109"/>
    </row>
    <row r="431" spans="1:13" x14ac:dyDescent="0.25">
      <c r="A431" t="s">
        <v>590</v>
      </c>
      <c r="B431">
        <v>0.133517</v>
      </c>
      <c r="C431">
        <v>0.11176229999999999</v>
      </c>
      <c r="D431">
        <v>0.15527179999999999</v>
      </c>
      <c r="J431" s="113"/>
      <c r="K431" s="113"/>
      <c r="L431" s="109"/>
      <c r="M431" s="109"/>
    </row>
    <row r="432" spans="1:13" x14ac:dyDescent="0.25">
      <c r="A432" t="s">
        <v>591</v>
      </c>
      <c r="B432">
        <v>0.1337506</v>
      </c>
      <c r="C432">
        <v>0.1156866</v>
      </c>
      <c r="D432">
        <v>0.1518147</v>
      </c>
      <c r="J432" s="113"/>
      <c r="K432" s="113"/>
      <c r="L432" s="109"/>
      <c r="M432" s="109"/>
    </row>
    <row r="433" spans="1:13" x14ac:dyDescent="0.25">
      <c r="A433" t="s">
        <v>592</v>
      </c>
      <c r="B433">
        <v>0.13504369999999999</v>
      </c>
      <c r="C433">
        <v>0.1121708</v>
      </c>
      <c r="D433">
        <v>0.15791669999999999</v>
      </c>
      <c r="J433" s="113"/>
      <c r="K433" s="113"/>
      <c r="L433" s="109"/>
      <c r="M433" s="109"/>
    </row>
    <row r="434" spans="1:13" x14ac:dyDescent="0.25">
      <c r="A434" t="s">
        <v>593</v>
      </c>
      <c r="B434">
        <v>0.19115509999999999</v>
      </c>
      <c r="C434">
        <v>0.16558149999999999</v>
      </c>
      <c r="D434">
        <v>0.2167288</v>
      </c>
      <c r="J434" s="113"/>
      <c r="K434" s="113"/>
      <c r="L434" s="109"/>
      <c r="M434" s="109"/>
    </row>
    <row r="435" spans="1:13" x14ac:dyDescent="0.25">
      <c r="A435" t="s">
        <v>594</v>
      </c>
      <c r="B435">
        <v>0.2253889</v>
      </c>
      <c r="C435">
        <v>0.2010083</v>
      </c>
      <c r="D435">
        <v>0.2497694</v>
      </c>
      <c r="J435" s="113"/>
      <c r="K435" s="113"/>
      <c r="L435" s="109"/>
      <c r="M435" s="109"/>
    </row>
    <row r="436" spans="1:13" x14ac:dyDescent="0.25">
      <c r="A436" t="s">
        <v>595</v>
      </c>
      <c r="B436">
        <v>0.17481650000000001</v>
      </c>
      <c r="C436">
        <v>0.1569641</v>
      </c>
      <c r="D436">
        <v>0.1926689</v>
      </c>
      <c r="J436" s="113"/>
      <c r="K436" s="113"/>
      <c r="L436" s="109"/>
      <c r="M436" s="109"/>
    </row>
    <row r="437" spans="1:13" x14ac:dyDescent="0.25">
      <c r="A437" t="s">
        <v>596</v>
      </c>
      <c r="B437">
        <v>0.21239040000000001</v>
      </c>
      <c r="C437">
        <v>0.1892393</v>
      </c>
      <c r="D437">
        <v>0.23554159999999999</v>
      </c>
      <c r="J437" s="113"/>
      <c r="K437" s="113"/>
      <c r="L437" s="109"/>
      <c r="M437" s="109"/>
    </row>
    <row r="438" spans="1:13" x14ac:dyDescent="0.25">
      <c r="A438" t="s">
        <v>597</v>
      </c>
      <c r="B438">
        <v>0.21652350000000001</v>
      </c>
      <c r="C438">
        <v>0.19505549999999999</v>
      </c>
      <c r="D438">
        <v>0.23799139999999999</v>
      </c>
      <c r="J438" s="113"/>
      <c r="K438" s="113"/>
      <c r="L438" s="109"/>
      <c r="M438" s="109"/>
    </row>
    <row r="439" spans="1:13" x14ac:dyDescent="0.25">
      <c r="A439" t="s">
        <v>598</v>
      </c>
      <c r="B439">
        <v>0.25552649999999999</v>
      </c>
      <c r="C439">
        <v>0.23646909999999999</v>
      </c>
      <c r="D439">
        <v>0.27458399999999999</v>
      </c>
      <c r="J439" s="113"/>
      <c r="K439" s="113"/>
      <c r="L439" s="109"/>
      <c r="M439" s="109"/>
    </row>
    <row r="440" spans="1:13" x14ac:dyDescent="0.25">
      <c r="A440" t="s">
        <v>599</v>
      </c>
      <c r="B440">
        <v>0.26658599999999999</v>
      </c>
      <c r="C440">
        <v>0.24087059999999999</v>
      </c>
      <c r="D440">
        <v>0.29230139999999999</v>
      </c>
      <c r="J440" s="113"/>
      <c r="K440" s="113"/>
      <c r="L440" s="109"/>
      <c r="M440" s="109"/>
    </row>
    <row r="441" spans="1:13" x14ac:dyDescent="0.25">
      <c r="A441" t="s">
        <v>600</v>
      </c>
      <c r="B441">
        <v>0.15363450000000001</v>
      </c>
      <c r="C441">
        <v>0.14558789999999999</v>
      </c>
      <c r="D441">
        <v>0.1616812</v>
      </c>
      <c r="J441" s="113"/>
      <c r="K441" s="113"/>
      <c r="L441" s="109"/>
      <c r="M441" s="109"/>
    </row>
    <row r="442" spans="1:13" x14ac:dyDescent="0.25">
      <c r="A442" t="s">
        <v>601</v>
      </c>
      <c r="B442">
        <v>0.17075899999999999</v>
      </c>
      <c r="C442">
        <v>0.16261200000000001</v>
      </c>
      <c r="D442">
        <v>0.17890590000000001</v>
      </c>
      <c r="J442" s="113"/>
      <c r="K442" s="113"/>
      <c r="L442" s="109"/>
      <c r="M442" s="109"/>
    </row>
    <row r="443" spans="1:13" x14ac:dyDescent="0.25">
      <c r="A443" t="s">
        <v>602</v>
      </c>
      <c r="B443">
        <v>0.19783529999999999</v>
      </c>
      <c r="C443">
        <v>0.1894074</v>
      </c>
      <c r="D443">
        <v>0.20626320000000001</v>
      </c>
      <c r="J443" s="113"/>
      <c r="K443" s="113"/>
      <c r="L443" s="109"/>
      <c r="M443" s="109"/>
    </row>
    <row r="444" spans="1:13" x14ac:dyDescent="0.25">
      <c r="A444" t="s">
        <v>603</v>
      </c>
      <c r="B444">
        <v>0.2185541</v>
      </c>
      <c r="C444">
        <v>0.2095524</v>
      </c>
      <c r="D444">
        <v>0.2275557</v>
      </c>
      <c r="J444" s="113"/>
      <c r="K444" s="113"/>
      <c r="L444" s="109"/>
      <c r="M444" s="109"/>
    </row>
    <row r="445" spans="1:13" x14ac:dyDescent="0.25">
      <c r="A445" t="s">
        <v>604</v>
      </c>
      <c r="B445">
        <v>0.2462328</v>
      </c>
      <c r="C445">
        <v>0.2362127</v>
      </c>
      <c r="D445">
        <v>0.25625290000000001</v>
      </c>
      <c r="J445" s="113"/>
      <c r="K445" s="113"/>
      <c r="L445" s="109"/>
      <c r="M445" s="109"/>
    </row>
    <row r="446" spans="1:13" x14ac:dyDescent="0.25">
      <c r="A446" t="s">
        <v>605</v>
      </c>
      <c r="B446">
        <v>0.16447290000000001</v>
      </c>
      <c r="C446">
        <v>0.15022530000000001</v>
      </c>
      <c r="D446">
        <v>0.1787205</v>
      </c>
      <c r="J446" s="113"/>
      <c r="K446" s="113"/>
      <c r="L446" s="109"/>
      <c r="M446" s="109"/>
    </row>
    <row r="447" spans="1:13" x14ac:dyDescent="0.25">
      <c r="A447" t="s">
        <v>606</v>
      </c>
      <c r="B447">
        <v>0.1861515</v>
      </c>
      <c r="C447">
        <v>0.1704193</v>
      </c>
      <c r="D447">
        <v>0.2018836</v>
      </c>
      <c r="J447" s="113"/>
      <c r="K447" s="113"/>
      <c r="L447" s="109"/>
      <c r="M447" s="109"/>
    </row>
    <row r="448" spans="1:13" x14ac:dyDescent="0.25">
      <c r="A448" t="s">
        <v>607</v>
      </c>
      <c r="B448">
        <v>0.18435960000000001</v>
      </c>
      <c r="C448">
        <v>0.16931199999999999</v>
      </c>
      <c r="D448">
        <v>0.1994071</v>
      </c>
      <c r="J448" s="113"/>
      <c r="K448" s="113"/>
      <c r="L448" s="109"/>
      <c r="M448" s="109"/>
    </row>
    <row r="449" spans="1:13" x14ac:dyDescent="0.25">
      <c r="A449" t="s">
        <v>608</v>
      </c>
      <c r="B449">
        <v>0.20235400000000001</v>
      </c>
      <c r="C449">
        <v>0.18743580000000001</v>
      </c>
      <c r="D449">
        <v>0.2172722</v>
      </c>
      <c r="J449" s="113"/>
      <c r="K449" s="113"/>
      <c r="L449" s="109"/>
      <c r="M449" s="109"/>
    </row>
    <row r="450" spans="1:13" x14ac:dyDescent="0.25">
      <c r="A450" t="s">
        <v>609</v>
      </c>
      <c r="B450">
        <v>0.25229370000000001</v>
      </c>
      <c r="C450">
        <v>0.23387540000000001</v>
      </c>
      <c r="D450">
        <v>0.27071210000000001</v>
      </c>
      <c r="J450" s="113"/>
      <c r="K450" s="113"/>
      <c r="L450" s="109"/>
      <c r="M450" s="109"/>
    </row>
    <row r="451" spans="1:13" x14ac:dyDescent="0.25">
      <c r="A451" t="s">
        <v>610</v>
      </c>
      <c r="B451">
        <v>0.1930866</v>
      </c>
      <c r="C451">
        <v>0.17112269999999999</v>
      </c>
      <c r="D451">
        <v>0.2150504</v>
      </c>
      <c r="J451" s="113"/>
      <c r="K451" s="113"/>
      <c r="L451" s="109"/>
      <c r="M451" s="109"/>
    </row>
    <row r="452" spans="1:13" x14ac:dyDescent="0.25">
      <c r="A452" t="s">
        <v>611</v>
      </c>
      <c r="B452">
        <v>0.21586820000000001</v>
      </c>
      <c r="C452">
        <v>0.19060779999999999</v>
      </c>
      <c r="D452">
        <v>0.2411286</v>
      </c>
      <c r="J452" s="113"/>
      <c r="K452" s="113"/>
      <c r="L452" s="109"/>
      <c r="M452" s="109"/>
    </row>
    <row r="453" spans="1:13" x14ac:dyDescent="0.25">
      <c r="A453" t="s">
        <v>612</v>
      </c>
      <c r="B453">
        <v>0.22292029999999999</v>
      </c>
      <c r="C453">
        <v>0.20100090000000001</v>
      </c>
      <c r="D453">
        <v>0.24483969999999999</v>
      </c>
      <c r="J453" s="113"/>
      <c r="K453" s="113"/>
      <c r="L453" s="109"/>
      <c r="M453" s="109"/>
    </row>
    <row r="454" spans="1:13" x14ac:dyDescent="0.25">
      <c r="A454" t="s">
        <v>613</v>
      </c>
      <c r="B454">
        <v>0.2420591</v>
      </c>
      <c r="C454">
        <v>0.21756310000000001</v>
      </c>
      <c r="D454">
        <v>0.26655509999999999</v>
      </c>
      <c r="J454" s="113"/>
      <c r="K454" s="113"/>
      <c r="L454" s="109"/>
      <c r="M454" s="109"/>
    </row>
    <row r="455" spans="1:13" x14ac:dyDescent="0.25">
      <c r="A455" t="s">
        <v>614</v>
      </c>
      <c r="B455">
        <v>0.27869969999999999</v>
      </c>
      <c r="C455">
        <v>0.2493194</v>
      </c>
      <c r="D455">
        <v>0.30808000000000002</v>
      </c>
      <c r="J455" s="113"/>
      <c r="K455" s="113"/>
    </row>
    <row r="456" spans="1:13" x14ac:dyDescent="0.25">
      <c r="A456" t="s">
        <v>615</v>
      </c>
      <c r="B456">
        <v>0.16467770000000001</v>
      </c>
      <c r="C456">
        <v>0.1285625</v>
      </c>
      <c r="D456">
        <v>0.200793</v>
      </c>
      <c r="J456" s="113"/>
      <c r="K456" s="113"/>
    </row>
    <row r="457" spans="1:13" x14ac:dyDescent="0.25">
      <c r="A457" t="s">
        <v>616</v>
      </c>
      <c r="B457">
        <v>0.18442790000000001</v>
      </c>
      <c r="C457">
        <v>0.14869189999999999</v>
      </c>
      <c r="D457">
        <v>0.2201639</v>
      </c>
      <c r="J457" s="113"/>
      <c r="K457" s="113"/>
    </row>
    <row r="458" spans="1:13" x14ac:dyDescent="0.25">
      <c r="A458" t="s">
        <v>617</v>
      </c>
      <c r="B458">
        <v>0.15898889999999999</v>
      </c>
      <c r="C458">
        <v>0.12090679999999999</v>
      </c>
      <c r="D458">
        <v>0.1970711</v>
      </c>
      <c r="J458" s="113"/>
      <c r="K458" s="113"/>
    </row>
    <row r="459" spans="1:13" x14ac:dyDescent="0.25">
      <c r="A459" t="s">
        <v>618</v>
      </c>
      <c r="B459">
        <v>0.22616069999999999</v>
      </c>
      <c r="C459">
        <v>0.18886449999999999</v>
      </c>
      <c r="D459">
        <v>0.263457</v>
      </c>
      <c r="J459" s="113"/>
      <c r="K459" s="113"/>
    </row>
    <row r="460" spans="1:13" x14ac:dyDescent="0.25">
      <c r="A460" t="s">
        <v>619</v>
      </c>
      <c r="B460">
        <v>0.20819760000000001</v>
      </c>
      <c r="C460">
        <v>0.1678838</v>
      </c>
      <c r="D460">
        <v>0.24851139999999999</v>
      </c>
      <c r="J460" s="113"/>
      <c r="K460" s="113"/>
    </row>
    <row r="461" spans="1:13" x14ac:dyDescent="0.25">
      <c r="A461" t="s">
        <v>620</v>
      </c>
      <c r="B461">
        <v>0.1805254</v>
      </c>
      <c r="C461">
        <v>0.1598175</v>
      </c>
      <c r="D461">
        <v>0.20123340000000001</v>
      </c>
      <c r="J461" s="113"/>
      <c r="K461" s="113"/>
    </row>
    <row r="462" spans="1:13" x14ac:dyDescent="0.25">
      <c r="A462" t="s">
        <v>621</v>
      </c>
      <c r="B462">
        <v>0.2130022</v>
      </c>
      <c r="C462">
        <v>0.19227240000000001</v>
      </c>
      <c r="D462">
        <v>0.2337321</v>
      </c>
      <c r="J462" s="113"/>
      <c r="K462" s="113"/>
    </row>
    <row r="463" spans="1:13" x14ac:dyDescent="0.25">
      <c r="A463" t="s">
        <v>622</v>
      </c>
      <c r="B463">
        <v>0.2339118</v>
      </c>
      <c r="C463">
        <v>0.21244640000000001</v>
      </c>
      <c r="D463">
        <v>0.25537720000000003</v>
      </c>
      <c r="J463" s="113"/>
      <c r="K463" s="113"/>
    </row>
    <row r="464" spans="1:13" x14ac:dyDescent="0.25">
      <c r="A464" t="s">
        <v>623</v>
      </c>
      <c r="B464">
        <v>0.28173999999999999</v>
      </c>
      <c r="C464">
        <v>0.25672590000000001</v>
      </c>
      <c r="D464">
        <v>0.30675409999999997</v>
      </c>
      <c r="J464" s="113"/>
      <c r="K464" s="113"/>
    </row>
    <row r="465" spans="1:11" x14ac:dyDescent="0.25">
      <c r="A465" t="s">
        <v>624</v>
      </c>
      <c r="B465">
        <v>0.24808179999999999</v>
      </c>
      <c r="C465">
        <v>0.2246503</v>
      </c>
      <c r="D465">
        <v>0.27151330000000001</v>
      </c>
      <c r="J465" s="113"/>
      <c r="K465" s="113"/>
    </row>
    <row r="466" spans="1:11" x14ac:dyDescent="0.25">
      <c r="A466" t="s">
        <v>625</v>
      </c>
      <c r="B466">
        <v>0.22717280000000001</v>
      </c>
      <c r="C466">
        <v>0.19949749999999999</v>
      </c>
      <c r="D466">
        <v>0.25484800000000002</v>
      </c>
      <c r="J466" s="113"/>
      <c r="K466" s="113"/>
    </row>
    <row r="467" spans="1:11" x14ac:dyDescent="0.25">
      <c r="A467" t="s">
        <v>626</v>
      </c>
      <c r="B467">
        <v>0.25683840000000002</v>
      </c>
      <c r="C467">
        <v>0.22712579999999999</v>
      </c>
      <c r="D467">
        <v>0.286551</v>
      </c>
      <c r="J467" s="113"/>
      <c r="K467" s="113"/>
    </row>
    <row r="468" spans="1:11" x14ac:dyDescent="0.25">
      <c r="A468" t="s">
        <v>627</v>
      </c>
      <c r="B468">
        <v>0.26065820000000001</v>
      </c>
      <c r="C468">
        <v>0.23024620000000001</v>
      </c>
      <c r="D468">
        <v>0.2910702</v>
      </c>
      <c r="J468" s="113"/>
      <c r="K468" s="113"/>
    </row>
    <row r="469" spans="1:11" x14ac:dyDescent="0.25">
      <c r="A469" t="s">
        <v>628</v>
      </c>
      <c r="B469">
        <v>0.25565300000000002</v>
      </c>
      <c r="C469">
        <v>0.2251049</v>
      </c>
      <c r="D469">
        <v>0.28620109999999999</v>
      </c>
      <c r="J469" s="113"/>
      <c r="K469" s="113"/>
    </row>
    <row r="470" spans="1:11" x14ac:dyDescent="0.25">
      <c r="A470" t="s">
        <v>629</v>
      </c>
      <c r="B470">
        <v>0.29049209999999998</v>
      </c>
      <c r="C470">
        <v>0.25799169999999999</v>
      </c>
      <c r="D470">
        <v>0.32299260000000002</v>
      </c>
      <c r="J470" s="113"/>
      <c r="K470" s="113"/>
    </row>
    <row r="471" spans="1:11" x14ac:dyDescent="0.25">
      <c r="A471" t="s">
        <v>630</v>
      </c>
      <c r="B471">
        <v>0.15315039999999999</v>
      </c>
      <c r="C471">
        <v>0.13224259999999999</v>
      </c>
      <c r="D471">
        <v>0.1740583</v>
      </c>
      <c r="J471" s="113"/>
      <c r="K471" s="113"/>
    </row>
    <row r="472" spans="1:11" x14ac:dyDescent="0.25">
      <c r="A472" t="s">
        <v>631</v>
      </c>
      <c r="B472">
        <v>0.1625288</v>
      </c>
      <c r="C472">
        <v>0.1417641</v>
      </c>
      <c r="D472">
        <v>0.1832934</v>
      </c>
      <c r="J472" s="113"/>
      <c r="K472" s="113"/>
    </row>
    <row r="473" spans="1:11" x14ac:dyDescent="0.25">
      <c r="A473" t="s">
        <v>632</v>
      </c>
      <c r="B473">
        <v>0.17480899999999999</v>
      </c>
      <c r="C473">
        <v>0.15126429999999999</v>
      </c>
      <c r="D473">
        <v>0.19835369999999999</v>
      </c>
      <c r="J473" s="113"/>
      <c r="K473" s="113"/>
    </row>
    <row r="474" spans="1:11" x14ac:dyDescent="0.25">
      <c r="A474" t="s">
        <v>633</v>
      </c>
      <c r="B474">
        <v>0.22657379999999999</v>
      </c>
      <c r="C474">
        <v>0.20051389999999999</v>
      </c>
      <c r="D474">
        <v>0.25263360000000001</v>
      </c>
      <c r="J474" s="113"/>
      <c r="K474" s="113"/>
    </row>
    <row r="475" spans="1:11" x14ac:dyDescent="0.25">
      <c r="A475" t="s">
        <v>634</v>
      </c>
      <c r="B475">
        <v>0.2596426</v>
      </c>
      <c r="C475">
        <v>0.2300027</v>
      </c>
      <c r="D475">
        <v>0.2892825</v>
      </c>
      <c r="J475" s="113"/>
      <c r="K475" s="113"/>
    </row>
    <row r="476" spans="1:11" x14ac:dyDescent="0.25">
      <c r="A476" t="s">
        <v>635</v>
      </c>
      <c r="B476">
        <v>0.1686261</v>
      </c>
      <c r="C476">
        <v>0.15245729999999999</v>
      </c>
      <c r="D476">
        <v>0.18479490000000001</v>
      </c>
      <c r="J476" s="113"/>
      <c r="K476" s="113"/>
    </row>
    <row r="477" spans="1:11" x14ac:dyDescent="0.25">
      <c r="A477" t="s">
        <v>636</v>
      </c>
      <c r="B477">
        <v>0.234178</v>
      </c>
      <c r="C477">
        <v>0.21597730000000001</v>
      </c>
      <c r="D477">
        <v>0.25237870000000001</v>
      </c>
      <c r="J477" s="113"/>
      <c r="K477" s="113"/>
    </row>
    <row r="478" spans="1:11" x14ac:dyDescent="0.25">
      <c r="A478" t="s">
        <v>637</v>
      </c>
      <c r="B478">
        <v>0.27511930000000001</v>
      </c>
      <c r="C478">
        <v>0.25453880000000001</v>
      </c>
      <c r="D478">
        <v>0.29569980000000001</v>
      </c>
      <c r="J478" s="113"/>
      <c r="K478" s="113"/>
    </row>
    <row r="479" spans="1:11" x14ac:dyDescent="0.25">
      <c r="A479" t="s">
        <v>638</v>
      </c>
      <c r="B479">
        <v>0.25252340000000001</v>
      </c>
      <c r="C479">
        <v>0.23302890000000001</v>
      </c>
      <c r="D479">
        <v>0.27201779999999998</v>
      </c>
      <c r="J479" s="113"/>
      <c r="K479" s="113"/>
    </row>
    <row r="480" spans="1:11" x14ac:dyDescent="0.25">
      <c r="A480" t="s">
        <v>639</v>
      </c>
      <c r="B480">
        <v>0.2933096</v>
      </c>
      <c r="C480">
        <v>0.27064159999999998</v>
      </c>
      <c r="D480">
        <v>0.31597760000000003</v>
      </c>
      <c r="J480" s="113"/>
      <c r="K480" s="113"/>
    </row>
    <row r="481" spans="1:11" x14ac:dyDescent="0.25">
      <c r="A481" t="s">
        <v>640</v>
      </c>
      <c r="B481">
        <v>0.16809460000000001</v>
      </c>
      <c r="C481">
        <v>0.16043260000000001</v>
      </c>
      <c r="D481">
        <v>0.17575660000000001</v>
      </c>
      <c r="J481" s="113"/>
      <c r="K481" s="113"/>
    </row>
    <row r="482" spans="1:11" x14ac:dyDescent="0.25">
      <c r="A482" t="s">
        <v>641</v>
      </c>
      <c r="B482">
        <v>0.19845650000000001</v>
      </c>
      <c r="C482">
        <v>0.19037750000000001</v>
      </c>
      <c r="D482">
        <v>0.20653540000000001</v>
      </c>
      <c r="J482" s="113"/>
      <c r="K482" s="113"/>
    </row>
    <row r="483" spans="1:11" x14ac:dyDescent="0.25">
      <c r="A483" t="s">
        <v>642</v>
      </c>
      <c r="B483">
        <v>0.2223521</v>
      </c>
      <c r="C483">
        <v>0.21407519999999999</v>
      </c>
      <c r="D483">
        <v>0.2306289</v>
      </c>
      <c r="J483" s="113"/>
      <c r="K483" s="113"/>
    </row>
    <row r="484" spans="1:11" x14ac:dyDescent="0.25">
      <c r="A484" t="s">
        <v>643</v>
      </c>
      <c r="B484">
        <v>0.24909529999999999</v>
      </c>
      <c r="C484">
        <v>0.23995669999999999</v>
      </c>
      <c r="D484">
        <v>0.25823390000000002</v>
      </c>
      <c r="J484" s="113"/>
      <c r="K484" s="113"/>
    </row>
    <row r="485" spans="1:11" x14ac:dyDescent="0.25">
      <c r="A485" t="s">
        <v>644</v>
      </c>
      <c r="B485">
        <v>0.26938420000000002</v>
      </c>
      <c r="C485">
        <v>0.25932480000000002</v>
      </c>
      <c r="D485">
        <v>0.27944360000000001</v>
      </c>
      <c r="J485" s="113"/>
      <c r="K485" s="113"/>
    </row>
    <row r="487" spans="1:11" x14ac:dyDescent="0.25">
      <c r="K487" s="104">
        <f>COUNTIF(J166:K485,"0")</f>
        <v>0</v>
      </c>
    </row>
    <row r="1924" spans="6:6" x14ac:dyDescent="0.25">
      <c r="F1924" s="27"/>
    </row>
  </sheetData>
  <hyperlinks>
    <hyperlink ref="D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F0"/>
  </sheetPr>
  <dimension ref="A1:K86"/>
  <sheetViews>
    <sheetView topLeftCell="A10" zoomScale="90" zoomScaleNormal="90" workbookViewId="0">
      <selection activeCell="C49" sqref="C49"/>
    </sheetView>
  </sheetViews>
  <sheetFormatPr defaultRowHeight="15" x14ac:dyDescent="0.25"/>
  <cols>
    <col min="1" max="1" width="24.140625" bestFit="1" customWidth="1"/>
    <col min="2" max="2" width="19.85546875" bestFit="1" customWidth="1"/>
    <col min="3" max="3" width="42.140625" bestFit="1" customWidth="1"/>
    <col min="4" max="4" width="17.7109375" bestFit="1" customWidth="1"/>
    <col min="5" max="5" width="10.85546875" bestFit="1" customWidth="1"/>
    <col min="6" max="6" width="11.42578125" bestFit="1" customWidth="1"/>
    <col min="7" max="7" width="11" bestFit="1" customWidth="1"/>
    <col min="8" max="8" width="7.140625" customWidth="1"/>
    <col min="11" max="11" width="17.7109375" bestFit="1" customWidth="1"/>
  </cols>
  <sheetData>
    <row r="1" spans="1:11" x14ac:dyDescent="0.25">
      <c r="A1" s="3" t="s">
        <v>140</v>
      </c>
      <c r="C1" s="100"/>
    </row>
    <row r="2" spans="1:11" x14ac:dyDescent="0.25">
      <c r="A2" s="121" t="s">
        <v>133</v>
      </c>
      <c r="B2" s="122" t="s">
        <v>5</v>
      </c>
      <c r="C2" s="100"/>
    </row>
    <row r="3" spans="1:11" x14ac:dyDescent="0.25">
      <c r="A3" s="121" t="s">
        <v>134</v>
      </c>
      <c r="B3" s="122" t="s">
        <v>7</v>
      </c>
      <c r="C3" s="100"/>
    </row>
    <row r="4" spans="1:11" x14ac:dyDescent="0.25">
      <c r="A4" s="121" t="s">
        <v>135</v>
      </c>
      <c r="B4" s="122" t="s">
        <v>6</v>
      </c>
      <c r="C4" s="100"/>
    </row>
    <row r="5" spans="1:11" x14ac:dyDescent="0.25">
      <c r="A5" s="121" t="s">
        <v>136</v>
      </c>
      <c r="B5" s="122" t="s">
        <v>9</v>
      </c>
      <c r="C5" s="100"/>
    </row>
    <row r="6" spans="1:11" x14ac:dyDescent="0.25">
      <c r="A6" s="121" t="s">
        <v>137</v>
      </c>
      <c r="B6" s="122" t="s">
        <v>11</v>
      </c>
      <c r="C6" s="100"/>
    </row>
    <row r="7" spans="1:11" x14ac:dyDescent="0.25">
      <c r="A7" s="121" t="s">
        <v>138</v>
      </c>
      <c r="B7" s="122" t="s">
        <v>10</v>
      </c>
      <c r="C7" s="100"/>
    </row>
    <row r="8" spans="1:11" x14ac:dyDescent="0.25">
      <c r="A8" s="121" t="s">
        <v>139</v>
      </c>
      <c r="B8" s="122" t="s">
        <v>12</v>
      </c>
      <c r="C8" s="4"/>
    </row>
    <row r="9" spans="1:11" x14ac:dyDescent="0.25">
      <c r="A9" s="123" t="s">
        <v>141</v>
      </c>
      <c r="B9" s="122"/>
      <c r="C9" s="4"/>
    </row>
    <row r="10" spans="1:11" x14ac:dyDescent="0.25">
      <c r="A10" s="3"/>
      <c r="C10" s="100"/>
    </row>
    <row r="11" spans="1:11" x14ac:dyDescent="0.25">
      <c r="A11" s="19" t="s">
        <v>112</v>
      </c>
      <c r="B11" s="4"/>
      <c r="C11" s="4"/>
    </row>
    <row r="12" spans="1:11" x14ac:dyDescent="0.25">
      <c r="F12" s="3"/>
    </row>
    <row r="13" spans="1:11" ht="15.75" thickBot="1" x14ac:dyDescent="0.3">
      <c r="A13" s="6" t="s">
        <v>16</v>
      </c>
      <c r="B13" s="6" t="s">
        <v>17</v>
      </c>
      <c r="C13" s="7" t="s">
        <v>18</v>
      </c>
      <c r="D13" s="6" t="s">
        <v>103</v>
      </c>
      <c r="E13" s="6" t="s">
        <v>104</v>
      </c>
      <c r="F13" s="6" t="s">
        <v>105</v>
      </c>
      <c r="G13" s="6" t="s">
        <v>106</v>
      </c>
    </row>
    <row r="14" spans="1:11" x14ac:dyDescent="0.25">
      <c r="A14" t="s">
        <v>19</v>
      </c>
      <c r="B14">
        <v>1</v>
      </c>
      <c r="C14" t="s">
        <v>69</v>
      </c>
      <c r="D14" s="8" t="s">
        <v>19</v>
      </c>
      <c r="E14" s="8">
        <v>912</v>
      </c>
      <c r="F14" s="8">
        <v>3.89</v>
      </c>
      <c r="G14" s="9">
        <v>3.89</v>
      </c>
      <c r="K14" s="2"/>
    </row>
    <row r="15" spans="1:11" x14ac:dyDescent="0.25">
      <c r="A15" t="s">
        <v>20</v>
      </c>
      <c r="B15">
        <v>2</v>
      </c>
      <c r="C15" t="s">
        <v>70</v>
      </c>
      <c r="D15" s="8" t="s">
        <v>20</v>
      </c>
      <c r="E15" s="8">
        <v>871</v>
      </c>
      <c r="F15" s="8">
        <v>3.72</v>
      </c>
      <c r="G15" s="9">
        <v>7.61</v>
      </c>
      <c r="K15" s="2"/>
    </row>
    <row r="16" spans="1:11" x14ac:dyDescent="0.25">
      <c r="A16" t="s">
        <v>21</v>
      </c>
      <c r="B16">
        <v>3</v>
      </c>
      <c r="C16" t="s">
        <v>71</v>
      </c>
      <c r="D16" s="8" t="s">
        <v>21</v>
      </c>
      <c r="E16" s="8">
        <v>808</v>
      </c>
      <c r="F16" s="8">
        <v>3.45</v>
      </c>
      <c r="G16" s="9">
        <v>11.06</v>
      </c>
      <c r="K16" s="2"/>
    </row>
    <row r="17" spans="1:11" x14ac:dyDescent="0.25">
      <c r="A17" t="s">
        <v>22</v>
      </c>
      <c r="B17">
        <v>4</v>
      </c>
      <c r="C17" t="s">
        <v>72</v>
      </c>
      <c r="D17" s="8" t="s">
        <v>22</v>
      </c>
      <c r="E17" s="8">
        <v>923</v>
      </c>
      <c r="F17" s="8">
        <v>3.94</v>
      </c>
      <c r="G17" s="9">
        <v>15</v>
      </c>
      <c r="K17" s="2"/>
    </row>
    <row r="18" spans="1:11" x14ac:dyDescent="0.25">
      <c r="A18" t="s">
        <v>23</v>
      </c>
      <c r="B18">
        <v>5</v>
      </c>
      <c r="C18" t="s">
        <v>73</v>
      </c>
      <c r="D18" s="8" t="s">
        <v>23</v>
      </c>
      <c r="E18" s="8">
        <v>1157</v>
      </c>
      <c r="F18" s="8">
        <v>4.9400000000000004</v>
      </c>
      <c r="G18" s="9">
        <v>19.940000000000001</v>
      </c>
      <c r="K18" s="2"/>
    </row>
    <row r="19" spans="1:11" x14ac:dyDescent="0.25">
      <c r="A19" t="s">
        <v>24</v>
      </c>
      <c r="B19">
        <v>6</v>
      </c>
      <c r="C19" t="s">
        <v>74</v>
      </c>
      <c r="D19" s="8" t="s">
        <v>24</v>
      </c>
      <c r="E19" s="8">
        <v>1019</v>
      </c>
      <c r="F19" s="8">
        <v>4.3499999999999996</v>
      </c>
      <c r="G19" s="9">
        <v>24.29</v>
      </c>
      <c r="K19" s="2"/>
    </row>
    <row r="20" spans="1:11" x14ac:dyDescent="0.25">
      <c r="A20" t="s">
        <v>25</v>
      </c>
      <c r="B20">
        <v>7</v>
      </c>
      <c r="C20" t="s">
        <v>75</v>
      </c>
      <c r="D20" s="8" t="s">
        <v>25</v>
      </c>
      <c r="E20" s="8">
        <v>916</v>
      </c>
      <c r="F20" s="8">
        <v>3.91</v>
      </c>
      <c r="G20" s="9">
        <v>28.21</v>
      </c>
      <c r="K20" s="2"/>
    </row>
    <row r="21" spans="1:11" x14ac:dyDescent="0.25">
      <c r="A21" t="s">
        <v>26</v>
      </c>
      <c r="B21">
        <v>8</v>
      </c>
      <c r="C21" t="s">
        <v>76</v>
      </c>
      <c r="D21" s="8" t="s">
        <v>26</v>
      </c>
      <c r="E21" s="8">
        <v>953</v>
      </c>
      <c r="F21" s="8">
        <v>4.07</v>
      </c>
      <c r="G21" s="9">
        <v>32.270000000000003</v>
      </c>
      <c r="K21" s="2"/>
    </row>
    <row r="22" spans="1:11" x14ac:dyDescent="0.25">
      <c r="A22" t="s">
        <v>27</v>
      </c>
      <c r="B22">
        <v>9</v>
      </c>
      <c r="C22" t="s">
        <v>77</v>
      </c>
      <c r="D22" s="8" t="s">
        <v>27</v>
      </c>
      <c r="E22" s="8">
        <v>797</v>
      </c>
      <c r="F22" s="8">
        <v>3.4</v>
      </c>
      <c r="G22" s="9">
        <v>35.68</v>
      </c>
      <c r="K22" s="2"/>
    </row>
    <row r="23" spans="1:11" x14ac:dyDescent="0.25">
      <c r="A23" t="s">
        <v>28</v>
      </c>
      <c r="B23">
        <v>10</v>
      </c>
      <c r="C23" t="s">
        <v>78</v>
      </c>
      <c r="D23" s="8" t="s">
        <v>28</v>
      </c>
      <c r="E23" s="8">
        <v>980</v>
      </c>
      <c r="F23" s="8">
        <v>4.18</v>
      </c>
      <c r="G23" s="9">
        <v>39.86</v>
      </c>
      <c r="K23" s="2"/>
    </row>
    <row r="24" spans="1:11" x14ac:dyDescent="0.25">
      <c r="A24" t="s">
        <v>29</v>
      </c>
      <c r="B24">
        <v>11</v>
      </c>
      <c r="C24" t="s">
        <v>79</v>
      </c>
      <c r="D24" s="8" t="s">
        <v>29</v>
      </c>
      <c r="E24" s="8">
        <v>1343</v>
      </c>
      <c r="F24" s="8">
        <v>5.73</v>
      </c>
      <c r="G24" s="9">
        <v>45.6</v>
      </c>
      <c r="K24" s="2"/>
    </row>
    <row r="25" spans="1:11" x14ac:dyDescent="0.25">
      <c r="A25" t="s">
        <v>30</v>
      </c>
      <c r="B25">
        <v>12</v>
      </c>
      <c r="C25" t="s">
        <v>80</v>
      </c>
      <c r="D25" s="8" t="s">
        <v>30</v>
      </c>
      <c r="E25" s="8">
        <v>972</v>
      </c>
      <c r="F25" s="8">
        <v>4.1500000000000004</v>
      </c>
      <c r="G25" s="9">
        <v>49.75</v>
      </c>
      <c r="K25" s="2"/>
    </row>
    <row r="26" spans="1:11" x14ac:dyDescent="0.25">
      <c r="A26" t="s">
        <v>31</v>
      </c>
      <c r="B26">
        <v>13</v>
      </c>
      <c r="C26" t="s">
        <v>81</v>
      </c>
      <c r="D26" s="8" t="s">
        <v>31</v>
      </c>
      <c r="E26" s="8">
        <v>1013</v>
      </c>
      <c r="F26" s="8">
        <v>4.33</v>
      </c>
      <c r="G26" s="9">
        <v>54.07</v>
      </c>
      <c r="K26" s="2"/>
    </row>
    <row r="27" spans="1:11" x14ac:dyDescent="0.25">
      <c r="A27" t="s">
        <v>32</v>
      </c>
      <c r="B27">
        <v>14</v>
      </c>
      <c r="C27" t="s">
        <v>82</v>
      </c>
      <c r="D27" s="8" t="s">
        <v>32</v>
      </c>
      <c r="E27" s="8">
        <v>1050</v>
      </c>
      <c r="F27" s="8">
        <v>4.4800000000000004</v>
      </c>
      <c r="G27" s="9">
        <v>58.55</v>
      </c>
      <c r="K27" s="2"/>
    </row>
    <row r="28" spans="1:11" x14ac:dyDescent="0.25">
      <c r="A28" t="s">
        <v>33</v>
      </c>
      <c r="B28">
        <v>15</v>
      </c>
      <c r="C28" t="s">
        <v>83</v>
      </c>
      <c r="D28" s="8" t="s">
        <v>33</v>
      </c>
      <c r="E28" s="9">
        <v>2159</v>
      </c>
      <c r="F28" s="9">
        <v>9.2200000000000006</v>
      </c>
      <c r="G28" s="9">
        <v>67.77</v>
      </c>
      <c r="I28" s="2"/>
      <c r="J28" s="2"/>
      <c r="K28" s="2"/>
    </row>
    <row r="29" spans="1:11" x14ac:dyDescent="0.25">
      <c r="A29" t="s">
        <v>34</v>
      </c>
      <c r="B29">
        <v>16</v>
      </c>
      <c r="C29" t="s">
        <v>84</v>
      </c>
      <c r="D29" s="8" t="s">
        <v>34</v>
      </c>
      <c r="E29" s="8">
        <v>1481</v>
      </c>
      <c r="F29" s="8">
        <v>6.32</v>
      </c>
      <c r="G29" s="9">
        <v>74.099999999999994</v>
      </c>
      <c r="K29" s="2"/>
    </row>
    <row r="30" spans="1:11" x14ac:dyDescent="0.25">
      <c r="A30" t="s">
        <v>35</v>
      </c>
      <c r="B30">
        <v>17</v>
      </c>
      <c r="C30" t="s">
        <v>85</v>
      </c>
      <c r="D30" s="8" t="s">
        <v>35</v>
      </c>
      <c r="E30" s="8">
        <v>1044</v>
      </c>
      <c r="F30" s="8">
        <v>4.46</v>
      </c>
      <c r="G30" s="9">
        <v>78.55</v>
      </c>
      <c r="K30" s="2"/>
    </row>
    <row r="31" spans="1:11" x14ac:dyDescent="0.25">
      <c r="A31" t="s">
        <v>36</v>
      </c>
      <c r="B31">
        <v>18</v>
      </c>
      <c r="C31" t="s">
        <v>86</v>
      </c>
      <c r="D31" s="8" t="s">
        <v>36</v>
      </c>
      <c r="E31" s="8">
        <v>1185</v>
      </c>
      <c r="F31" s="8">
        <v>5.0599999999999996</v>
      </c>
      <c r="G31" s="9">
        <v>83.61</v>
      </c>
      <c r="K31" s="2"/>
    </row>
    <row r="32" spans="1:11" x14ac:dyDescent="0.25">
      <c r="A32" t="s">
        <v>37</v>
      </c>
      <c r="B32">
        <v>19</v>
      </c>
      <c r="C32" t="s">
        <v>87</v>
      </c>
      <c r="D32" s="8" t="s">
        <v>37</v>
      </c>
      <c r="E32" s="8">
        <v>989</v>
      </c>
      <c r="F32" s="8">
        <v>4.22</v>
      </c>
      <c r="G32" s="9">
        <v>87.84</v>
      </c>
      <c r="K32" s="2"/>
    </row>
    <row r="33" spans="1:11" x14ac:dyDescent="0.25">
      <c r="A33" t="s">
        <v>38</v>
      </c>
      <c r="B33">
        <v>20</v>
      </c>
      <c r="C33" t="s">
        <v>88</v>
      </c>
      <c r="D33" s="8" t="s">
        <v>38</v>
      </c>
      <c r="E33" s="8">
        <v>904</v>
      </c>
      <c r="F33" s="8">
        <v>3.86</v>
      </c>
      <c r="G33" s="9">
        <v>91.7</v>
      </c>
      <c r="K33" s="2"/>
    </row>
    <row r="34" spans="1:11" x14ac:dyDescent="0.25">
      <c r="A34" t="s">
        <v>39</v>
      </c>
      <c r="B34">
        <v>21</v>
      </c>
      <c r="C34" t="s">
        <v>89</v>
      </c>
      <c r="D34" s="8" t="s">
        <v>39</v>
      </c>
      <c r="E34" s="8">
        <v>930</v>
      </c>
      <c r="F34" s="8">
        <v>3.97</v>
      </c>
      <c r="G34" s="9">
        <v>95.67</v>
      </c>
      <c r="K34" s="2"/>
    </row>
    <row r="35" spans="1:11" ht="15.75" thickBot="1" x14ac:dyDescent="0.3">
      <c r="A35" s="10" t="s">
        <v>40</v>
      </c>
      <c r="B35" s="10">
        <v>22</v>
      </c>
      <c r="C35" s="10" t="s">
        <v>90</v>
      </c>
      <c r="D35" s="11" t="s">
        <v>40</v>
      </c>
      <c r="E35" s="11">
        <v>1015</v>
      </c>
      <c r="F35" s="11">
        <v>4.33</v>
      </c>
      <c r="G35" s="12">
        <v>100</v>
      </c>
      <c r="K35" s="2"/>
    </row>
    <row r="36" spans="1:11" s="8" customFormat="1" x14ac:dyDescent="0.25">
      <c r="A36" s="13" t="s">
        <v>5</v>
      </c>
      <c r="B36" s="13">
        <v>1</v>
      </c>
      <c r="C36" s="13" t="s">
        <v>91</v>
      </c>
      <c r="D36" s="14" t="s">
        <v>107</v>
      </c>
      <c r="E36" s="14">
        <v>5690</v>
      </c>
      <c r="F36" s="14">
        <v>24.29</v>
      </c>
      <c r="G36" s="14">
        <v>24.29</v>
      </c>
    </row>
    <row r="37" spans="1:11" s="8" customFormat="1" x14ac:dyDescent="0.25">
      <c r="A37" s="13" t="s">
        <v>7</v>
      </c>
      <c r="B37" s="13">
        <v>2</v>
      </c>
      <c r="C37" s="13" t="s">
        <v>92</v>
      </c>
      <c r="D37" s="14" t="s">
        <v>108</v>
      </c>
      <c r="E37" s="14">
        <v>2730</v>
      </c>
      <c r="F37" s="14">
        <v>11.66</v>
      </c>
      <c r="G37" s="14">
        <v>35.950000000000003</v>
      </c>
    </row>
    <row r="38" spans="1:11" s="8" customFormat="1" x14ac:dyDescent="0.25">
      <c r="A38" s="13" t="s">
        <v>6</v>
      </c>
      <c r="B38" s="13">
        <v>3</v>
      </c>
      <c r="C38" s="13" t="s">
        <v>93</v>
      </c>
      <c r="D38" s="14" t="s">
        <v>25</v>
      </c>
      <c r="E38" s="14">
        <v>916</v>
      </c>
      <c r="F38" s="14">
        <v>3.91</v>
      </c>
      <c r="G38" s="14">
        <v>39.86</v>
      </c>
    </row>
    <row r="39" spans="1:11" s="8" customFormat="1" x14ac:dyDescent="0.25">
      <c r="A39" s="13" t="s">
        <v>9</v>
      </c>
      <c r="B39" s="13">
        <v>4</v>
      </c>
      <c r="C39" s="13" t="s">
        <v>94</v>
      </c>
      <c r="D39" s="14" t="s">
        <v>109</v>
      </c>
      <c r="E39" s="14">
        <v>3328</v>
      </c>
      <c r="F39" s="14">
        <v>14.21</v>
      </c>
      <c r="G39" s="14">
        <v>54.07</v>
      </c>
    </row>
    <row r="40" spans="1:11" s="8" customFormat="1" x14ac:dyDescent="0.25">
      <c r="A40" s="13" t="s">
        <v>11</v>
      </c>
      <c r="B40" s="13">
        <v>5</v>
      </c>
      <c r="C40" s="13" t="s">
        <v>95</v>
      </c>
      <c r="D40" s="14" t="s">
        <v>41</v>
      </c>
      <c r="E40" s="15">
        <v>2525</v>
      </c>
      <c r="F40" s="15">
        <v>10.78</v>
      </c>
      <c r="G40" s="15">
        <v>64.849999999999994</v>
      </c>
    </row>
    <row r="41" spans="1:11" s="8" customFormat="1" x14ac:dyDescent="0.25">
      <c r="A41" s="13" t="s">
        <v>10</v>
      </c>
      <c r="B41" s="13">
        <v>6</v>
      </c>
      <c r="C41" s="13" t="s">
        <v>96</v>
      </c>
      <c r="D41" s="14" t="s">
        <v>110</v>
      </c>
      <c r="E41" s="15">
        <v>3209</v>
      </c>
      <c r="F41" s="15">
        <v>13.7</v>
      </c>
      <c r="G41" s="15">
        <v>78.55</v>
      </c>
    </row>
    <row r="42" spans="1:11" s="8" customFormat="1" ht="15.75" thickBot="1" x14ac:dyDescent="0.3">
      <c r="A42" s="11" t="s">
        <v>12</v>
      </c>
      <c r="B42" s="11">
        <v>7</v>
      </c>
      <c r="C42" s="11" t="s">
        <v>97</v>
      </c>
      <c r="D42" s="16" t="s">
        <v>111</v>
      </c>
      <c r="E42" s="14">
        <v>5023</v>
      </c>
      <c r="F42" s="14">
        <v>21.45</v>
      </c>
      <c r="G42" s="14">
        <v>100</v>
      </c>
    </row>
    <row r="43" spans="1:11" s="8" customFormat="1" ht="15.75" thickBot="1" x14ac:dyDescent="0.3">
      <c r="A43" s="17" t="s">
        <v>4</v>
      </c>
      <c r="B43" s="17"/>
      <c r="C43" s="17" t="s">
        <v>98</v>
      </c>
      <c r="D43" s="18" t="s">
        <v>1</v>
      </c>
      <c r="E43" s="18">
        <v>23421</v>
      </c>
      <c r="F43" s="18">
        <v>100</v>
      </c>
      <c r="G43" s="18"/>
    </row>
    <row r="44" spans="1:11" s="8" customFormat="1" x14ac:dyDescent="0.25"/>
    <row r="45" spans="1:11" s="8" customFormat="1" x14ac:dyDescent="0.25"/>
    <row r="46" spans="1:11" s="8" customFormat="1" x14ac:dyDescent="0.25"/>
    <row r="47" spans="1:11" s="8" customFormat="1" x14ac:dyDescent="0.25"/>
    <row r="48" spans="1:11" s="8" customFormat="1" x14ac:dyDescent="0.25"/>
    <row r="49" s="8" customFormat="1" x14ac:dyDescent="0.25"/>
    <row r="50" s="8" customFormat="1" x14ac:dyDescent="0.25"/>
    <row r="51" s="8" customFormat="1" x14ac:dyDescent="0.25"/>
    <row r="52" s="8" customFormat="1" x14ac:dyDescent="0.25"/>
    <row r="53" s="8" customFormat="1" x14ac:dyDescent="0.25"/>
    <row r="54" s="8" customFormat="1" x14ac:dyDescent="0.25"/>
    <row r="55" s="8" customFormat="1" x14ac:dyDescent="0.25"/>
    <row r="56" s="8" customFormat="1" x14ac:dyDescent="0.25"/>
    <row r="57" s="8" customFormat="1" x14ac:dyDescent="0.25"/>
    <row r="58" s="8" customFormat="1" x14ac:dyDescent="0.25"/>
    <row r="59" s="8" customFormat="1" x14ac:dyDescent="0.25"/>
    <row r="60" s="8" customFormat="1" x14ac:dyDescent="0.25"/>
    <row r="61" s="8" customFormat="1" x14ac:dyDescent="0.25"/>
    <row r="62" s="8" customFormat="1" x14ac:dyDescent="0.25"/>
    <row r="63" s="8" customFormat="1" x14ac:dyDescent="0.25"/>
    <row r="64" s="8" customFormat="1" x14ac:dyDescent="0.25"/>
    <row r="65" spans="1:11" s="8" customFormat="1" x14ac:dyDescent="0.25"/>
    <row r="66" spans="1:11" s="8" customFormat="1" x14ac:dyDescent="0.25"/>
    <row r="67" spans="1:11" s="8" customFormat="1" x14ac:dyDescent="0.25"/>
    <row r="68" spans="1:11" ht="18.75" customHeight="1" x14ac:dyDescent="0.25">
      <c r="A68" s="8"/>
      <c r="C68" s="8"/>
      <c r="D68" s="8"/>
    </row>
    <row r="69" spans="1:11" ht="18.75" customHeight="1" x14ac:dyDescent="0.25">
      <c r="A69" s="8"/>
      <c r="C69" s="8"/>
      <c r="D69" s="8"/>
      <c r="K69" s="3"/>
    </row>
    <row r="70" spans="1:11" x14ac:dyDescent="0.25">
      <c r="A70" s="8"/>
      <c r="C70" s="8"/>
      <c r="D70" s="8"/>
    </row>
    <row r="71" spans="1:11" x14ac:dyDescent="0.25">
      <c r="A71" s="8"/>
      <c r="C71" s="8"/>
      <c r="D71" s="8"/>
    </row>
    <row r="72" spans="1:11" s="8" customFormat="1" x14ac:dyDescent="0.25"/>
    <row r="73" spans="1:11" s="8" customFormat="1" x14ac:dyDescent="0.25"/>
    <row r="74" spans="1:11" s="8" customFormat="1" x14ac:dyDescent="0.25"/>
    <row r="75" spans="1:11" s="8" customFormat="1" x14ac:dyDescent="0.25"/>
    <row r="76" spans="1:11" s="8" customFormat="1" x14ac:dyDescent="0.25"/>
    <row r="77" spans="1:11" s="8" customFormat="1" x14ac:dyDescent="0.25"/>
    <row r="78" spans="1:11" s="8" customFormat="1" x14ac:dyDescent="0.25"/>
    <row r="79" spans="1:11" s="8" customFormat="1" x14ac:dyDescent="0.25"/>
    <row r="80" spans="1:11" s="8" customFormat="1" x14ac:dyDescent="0.25"/>
    <row r="81" spans="4:11" s="8" customFormat="1" x14ac:dyDescent="0.25">
      <c r="D81" s="5"/>
      <c r="K81" s="5"/>
    </row>
    <row r="82" spans="4:11" s="8" customFormat="1" x14ac:dyDescent="0.25"/>
    <row r="83" spans="4:11" s="8" customFormat="1" x14ac:dyDescent="0.25"/>
    <row r="84" spans="4:11" s="8" customFormat="1" x14ac:dyDescent="0.25"/>
    <row r="85" spans="4:11" s="8" customFormat="1" x14ac:dyDescent="0.25"/>
    <row r="86" spans="4:11" s="8" customFormat="1" x14ac:dyDescent="0.25"/>
  </sheetData>
  <hyperlinks>
    <hyperlink ref="A11" r:id="rId1" display="Table below copied from sheet 'Bases (1)' in this file"/>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39"/>
  <sheetViews>
    <sheetView showGridLines="0" showRowColHeaders="0" zoomScaleNormal="100" workbookViewId="0"/>
  </sheetViews>
  <sheetFormatPr defaultRowHeight="15" x14ac:dyDescent="0.25"/>
  <cols>
    <col min="1" max="1" width="3" style="136" customWidth="1"/>
    <col min="2" max="2" width="20" style="136" customWidth="1"/>
    <col min="3" max="3" width="69.28515625" style="135" customWidth="1"/>
    <col min="4" max="4" width="2.85546875" style="136" customWidth="1"/>
    <col min="5" max="5" width="19.42578125" style="137" customWidth="1"/>
    <col min="6" max="6" width="60.7109375" style="137" customWidth="1"/>
    <col min="7" max="16384" width="9.140625" style="136"/>
  </cols>
  <sheetData>
    <row r="1" spans="1:6" ht="15.75" x14ac:dyDescent="0.25">
      <c r="A1" s="134"/>
      <c r="B1" s="134"/>
    </row>
    <row r="2" spans="1:6" ht="18.75" customHeight="1" x14ac:dyDescent="0.25">
      <c r="B2" s="138" t="s">
        <v>663</v>
      </c>
      <c r="E2"/>
    </row>
    <row r="3" spans="1:6" x14ac:dyDescent="0.25">
      <c r="E3"/>
    </row>
    <row r="4" spans="1:6" x14ac:dyDescent="0.25">
      <c r="B4" s="174" t="s">
        <v>647</v>
      </c>
      <c r="C4" s="174"/>
      <c r="E4"/>
    </row>
    <row r="5" spans="1:6" x14ac:dyDescent="0.25">
      <c r="B5" s="139"/>
      <c r="E5"/>
    </row>
    <row r="6" spans="1:6" ht="36" customHeight="1" x14ac:dyDescent="0.25">
      <c r="B6" s="140" t="s">
        <v>648</v>
      </c>
      <c r="C6" s="141" t="s">
        <v>649</v>
      </c>
      <c r="E6" s="142"/>
      <c r="F6" s="143"/>
    </row>
    <row r="7" spans="1:6" x14ac:dyDescent="0.25">
      <c r="B7" s="140" t="s">
        <v>650</v>
      </c>
      <c r="C7" s="141" t="s">
        <v>667</v>
      </c>
      <c r="E7" s="142"/>
      <c r="F7" s="143"/>
    </row>
    <row r="8" spans="1:6" ht="35.25" customHeight="1" x14ac:dyDescent="0.25">
      <c r="B8" s="140" t="s">
        <v>651</v>
      </c>
      <c r="C8" s="141" t="s">
        <v>665</v>
      </c>
      <c r="E8" s="142"/>
      <c r="F8" s="143"/>
    </row>
    <row r="9" spans="1:6" ht="22.5" x14ac:dyDescent="0.25">
      <c r="B9" s="140" t="s">
        <v>652</v>
      </c>
      <c r="C9" s="141" t="s">
        <v>666</v>
      </c>
      <c r="E9" s="143"/>
      <c r="F9" s="143"/>
    </row>
    <row r="10" spans="1:6" x14ac:dyDescent="0.25">
      <c r="B10" s="144" t="s">
        <v>653</v>
      </c>
      <c r="C10" s="141" t="s">
        <v>668</v>
      </c>
      <c r="E10" s="143"/>
      <c r="F10" s="143"/>
    </row>
    <row r="11" spans="1:6" ht="93.75" customHeight="1" x14ac:dyDescent="0.25">
      <c r="B11" s="145" t="s">
        <v>0</v>
      </c>
      <c r="C11" s="146" t="s">
        <v>654</v>
      </c>
    </row>
    <row r="12" spans="1:6" ht="27" customHeight="1" x14ac:dyDescent="0.25">
      <c r="B12" s="144"/>
      <c r="C12" s="147" t="s">
        <v>646</v>
      </c>
    </row>
    <row r="13" spans="1:6" ht="287.10000000000002" customHeight="1" x14ac:dyDescent="0.25">
      <c r="B13" s="140"/>
      <c r="C13" s="141" t="s">
        <v>670</v>
      </c>
    </row>
    <row r="14" spans="1:6" ht="26.25" customHeight="1" x14ac:dyDescent="0.25">
      <c r="B14" s="144" t="s">
        <v>655</v>
      </c>
      <c r="C14" s="148" t="s">
        <v>656</v>
      </c>
    </row>
    <row r="15" spans="1:6" ht="36" customHeight="1" x14ac:dyDescent="0.25">
      <c r="B15" s="144"/>
      <c r="C15" s="147" t="s">
        <v>657</v>
      </c>
      <c r="E15" s="149"/>
    </row>
    <row r="16" spans="1:6" s="137" customFormat="1" ht="13.5" customHeight="1" x14ac:dyDescent="0.25">
      <c r="A16" s="136"/>
      <c r="B16" s="144"/>
      <c r="C16" s="150" t="s">
        <v>658</v>
      </c>
      <c r="D16" s="136"/>
    </row>
    <row r="17" spans="1:5" s="137" customFormat="1" ht="41.25" customHeight="1" x14ac:dyDescent="0.25">
      <c r="A17" s="136"/>
      <c r="B17" s="144"/>
      <c r="C17" s="148" t="s">
        <v>659</v>
      </c>
      <c r="D17" s="136"/>
    </row>
    <row r="18" spans="1:5" s="137" customFormat="1" ht="26.25" customHeight="1" x14ac:dyDescent="0.25">
      <c r="A18" s="136"/>
      <c r="B18" s="144"/>
      <c r="C18" s="151" t="s">
        <v>660</v>
      </c>
      <c r="D18" s="136"/>
      <c r="E18" s="149"/>
    </row>
    <row r="19" spans="1:5" s="137" customFormat="1" ht="12" customHeight="1" x14ac:dyDescent="0.25">
      <c r="A19" s="136"/>
      <c r="B19" s="144"/>
      <c r="C19" s="150" t="s">
        <v>658</v>
      </c>
      <c r="D19" s="136"/>
    </row>
    <row r="20" spans="1:5" s="137" customFormat="1" ht="4.5" customHeight="1" x14ac:dyDescent="0.25">
      <c r="A20" s="136"/>
      <c r="B20" s="140"/>
      <c r="C20" s="152"/>
    </row>
    <row r="21" spans="1:5" s="137" customFormat="1" ht="17.25" customHeight="1" x14ac:dyDescent="0.25">
      <c r="A21" s="136"/>
      <c r="B21" s="146" t="s">
        <v>661</v>
      </c>
      <c r="C21" s="153" t="s">
        <v>662</v>
      </c>
      <c r="D21" s="136"/>
    </row>
    <row r="22" spans="1:5" s="137" customFormat="1" x14ac:dyDescent="0.25">
      <c r="A22" s="136"/>
      <c r="B22" s="154"/>
      <c r="C22" s="155"/>
      <c r="D22" s="136"/>
    </row>
    <row r="23" spans="1:5" s="137" customFormat="1" x14ac:dyDescent="0.25">
      <c r="A23" s="136"/>
      <c r="B23" s="165" t="s">
        <v>671</v>
      </c>
      <c r="C23" s="166"/>
      <c r="D23" s="164" t="s">
        <v>672</v>
      </c>
    </row>
    <row r="24" spans="1:5" s="137" customFormat="1" x14ac:dyDescent="0.25">
      <c r="A24" s="136"/>
      <c r="B24" s="156"/>
      <c r="C24" s="158"/>
      <c r="D24" s="136"/>
    </row>
    <row r="25" spans="1:5" s="137" customFormat="1" x14ac:dyDescent="0.25">
      <c r="A25" s="136"/>
      <c r="B25" s="156"/>
      <c r="C25" s="157"/>
      <c r="D25" s="136"/>
    </row>
    <row r="26" spans="1:5" s="137" customFormat="1" x14ac:dyDescent="0.25">
      <c r="A26" s="136"/>
      <c r="B26" s="156"/>
      <c r="C26" s="157"/>
      <c r="D26" s="136"/>
    </row>
    <row r="27" spans="1:5" s="137" customFormat="1" x14ac:dyDescent="0.25">
      <c r="A27" s="136"/>
      <c r="B27" s="156"/>
      <c r="C27" s="157"/>
      <c r="D27" s="136"/>
    </row>
    <row r="28" spans="1:5" s="137" customFormat="1" x14ac:dyDescent="0.25">
      <c r="A28" s="136"/>
      <c r="B28" s="156"/>
      <c r="C28" s="157"/>
      <c r="D28" s="136"/>
    </row>
    <row r="29" spans="1:5" s="137" customFormat="1" x14ac:dyDescent="0.25">
      <c r="A29" s="136"/>
      <c r="B29" s="156"/>
      <c r="C29" s="157"/>
      <c r="D29" s="136"/>
    </row>
    <row r="30" spans="1:5" s="137" customFormat="1" x14ac:dyDescent="0.25">
      <c r="A30" s="136"/>
      <c r="B30" s="156"/>
      <c r="C30" s="157"/>
      <c r="D30" s="136"/>
    </row>
    <row r="31" spans="1:5" s="137" customFormat="1" x14ac:dyDescent="0.25">
      <c r="A31" s="136"/>
      <c r="B31" s="156"/>
      <c r="C31" s="157"/>
      <c r="D31" s="136"/>
    </row>
    <row r="32" spans="1:5" s="137" customFormat="1" x14ac:dyDescent="0.25">
      <c r="A32" s="136"/>
      <c r="B32" s="156"/>
      <c r="C32" s="157"/>
      <c r="D32" s="136"/>
    </row>
    <row r="33" spans="1:4" s="137" customFormat="1" x14ac:dyDescent="0.25">
      <c r="A33" s="136"/>
      <c r="B33" s="156"/>
      <c r="C33" s="157"/>
      <c r="D33" s="136"/>
    </row>
    <row r="34" spans="1:4" s="137" customFormat="1" x14ac:dyDescent="0.25">
      <c r="A34" s="136"/>
      <c r="B34" s="156"/>
      <c r="C34" s="157"/>
      <c r="D34" s="136"/>
    </row>
    <row r="35" spans="1:4" x14ac:dyDescent="0.25">
      <c r="B35" s="156"/>
      <c r="C35" s="157"/>
    </row>
    <row r="36" spans="1:4" x14ac:dyDescent="0.25">
      <c r="B36" s="156"/>
      <c r="C36" s="157"/>
    </row>
    <row r="37" spans="1:4" x14ac:dyDescent="0.25">
      <c r="B37" s="156"/>
      <c r="C37" s="157"/>
    </row>
    <row r="38" spans="1:4" x14ac:dyDescent="0.25">
      <c r="B38" s="156"/>
      <c r="C38" s="157"/>
    </row>
    <row r="39" spans="1:4" x14ac:dyDescent="0.25">
      <c r="B39" s="156"/>
      <c r="C39" s="157"/>
    </row>
    <row r="40" spans="1:4" x14ac:dyDescent="0.25">
      <c r="B40" s="156"/>
      <c r="C40" s="157"/>
    </row>
    <row r="41" spans="1:4" x14ac:dyDescent="0.25">
      <c r="B41" s="156"/>
      <c r="C41" s="157"/>
    </row>
    <row r="42" spans="1:4" x14ac:dyDescent="0.25">
      <c r="B42" s="156"/>
      <c r="C42" s="157"/>
    </row>
    <row r="43" spans="1:4" x14ac:dyDescent="0.25">
      <c r="B43" s="156"/>
      <c r="C43" s="157"/>
    </row>
    <row r="44" spans="1:4" x14ac:dyDescent="0.25">
      <c r="B44" s="156"/>
      <c r="C44" s="157"/>
    </row>
    <row r="45" spans="1:4" x14ac:dyDescent="0.25">
      <c r="B45" s="156"/>
      <c r="C45" s="157"/>
    </row>
    <row r="46" spans="1:4" x14ac:dyDescent="0.25">
      <c r="B46" s="156"/>
      <c r="C46" s="157"/>
    </row>
    <row r="47" spans="1:4" x14ac:dyDescent="0.25">
      <c r="B47" s="156"/>
      <c r="C47" s="157"/>
    </row>
    <row r="48" spans="1:4" x14ac:dyDescent="0.25">
      <c r="B48" s="156"/>
      <c r="C48" s="157"/>
    </row>
    <row r="49" spans="2:3" x14ac:dyDescent="0.25">
      <c r="B49" s="156"/>
      <c r="C49" s="157"/>
    </row>
    <row r="50" spans="2:3" x14ac:dyDescent="0.25">
      <c r="B50" s="156"/>
      <c r="C50" s="157"/>
    </row>
    <row r="51" spans="2:3" x14ac:dyDescent="0.25">
      <c r="B51" s="156"/>
      <c r="C51" s="157"/>
    </row>
    <row r="52" spans="2:3" x14ac:dyDescent="0.25">
      <c r="B52" s="156"/>
      <c r="C52" s="157"/>
    </row>
    <row r="53" spans="2:3" x14ac:dyDescent="0.25">
      <c r="B53" s="156"/>
      <c r="C53" s="157"/>
    </row>
    <row r="54" spans="2:3" x14ac:dyDescent="0.25">
      <c r="B54" s="156"/>
      <c r="C54" s="157"/>
    </row>
    <row r="55" spans="2:3" x14ac:dyDescent="0.25">
      <c r="B55" s="156"/>
      <c r="C55" s="157"/>
    </row>
    <row r="56" spans="2:3" x14ac:dyDescent="0.25">
      <c r="B56" s="156"/>
      <c r="C56" s="157"/>
    </row>
    <row r="57" spans="2:3" x14ac:dyDescent="0.25">
      <c r="B57" s="156"/>
      <c r="C57" s="157"/>
    </row>
    <row r="58" spans="2:3" x14ac:dyDescent="0.25">
      <c r="B58" s="156"/>
      <c r="C58" s="157"/>
    </row>
    <row r="59" spans="2:3" x14ac:dyDescent="0.25">
      <c r="B59" s="156"/>
      <c r="C59" s="157"/>
    </row>
    <row r="60" spans="2:3" x14ac:dyDescent="0.25">
      <c r="B60" s="156"/>
      <c r="C60" s="157"/>
    </row>
    <row r="61" spans="2:3" x14ac:dyDescent="0.25">
      <c r="B61" s="156"/>
      <c r="C61" s="157"/>
    </row>
    <row r="62" spans="2:3" x14ac:dyDescent="0.25">
      <c r="B62" s="156"/>
      <c r="C62" s="157"/>
    </row>
    <row r="63" spans="2:3" x14ac:dyDescent="0.25">
      <c r="B63" s="156"/>
      <c r="C63" s="157"/>
    </row>
    <row r="64" spans="2:3" x14ac:dyDescent="0.25">
      <c r="B64" s="156"/>
      <c r="C64" s="157"/>
    </row>
    <row r="65" spans="2:3" x14ac:dyDescent="0.25">
      <c r="B65" s="156"/>
      <c r="C65" s="157"/>
    </row>
    <row r="66" spans="2:3" x14ac:dyDescent="0.25">
      <c r="B66" s="156"/>
      <c r="C66" s="157"/>
    </row>
    <row r="67" spans="2:3" x14ac:dyDescent="0.25">
      <c r="B67" s="156"/>
      <c r="C67" s="157"/>
    </row>
    <row r="68" spans="2:3" x14ac:dyDescent="0.25">
      <c r="B68" s="156"/>
      <c r="C68" s="157"/>
    </row>
    <row r="69" spans="2:3" x14ac:dyDescent="0.25">
      <c r="B69" s="156"/>
      <c r="C69" s="157"/>
    </row>
    <row r="70" spans="2:3" x14ac:dyDescent="0.25">
      <c r="B70" s="156"/>
      <c r="C70" s="157"/>
    </row>
    <row r="71" spans="2:3" x14ac:dyDescent="0.25">
      <c r="B71" s="156"/>
      <c r="C71" s="157"/>
    </row>
    <row r="72" spans="2:3" x14ac:dyDescent="0.25">
      <c r="B72" s="156"/>
      <c r="C72" s="157"/>
    </row>
    <row r="73" spans="2:3" x14ac:dyDescent="0.25">
      <c r="B73" s="156"/>
      <c r="C73" s="157"/>
    </row>
    <row r="74" spans="2:3" x14ac:dyDescent="0.25">
      <c r="B74" s="156"/>
      <c r="C74" s="157"/>
    </row>
    <row r="75" spans="2:3" x14ac:dyDescent="0.25">
      <c r="B75" s="156"/>
      <c r="C75" s="157"/>
    </row>
    <row r="76" spans="2:3" x14ac:dyDescent="0.25">
      <c r="B76" s="156"/>
      <c r="C76" s="157"/>
    </row>
    <row r="77" spans="2:3" x14ac:dyDescent="0.25">
      <c r="B77" s="156"/>
      <c r="C77" s="157"/>
    </row>
    <row r="78" spans="2:3" x14ac:dyDescent="0.25">
      <c r="B78" s="156"/>
      <c r="C78" s="157"/>
    </row>
    <row r="79" spans="2:3" x14ac:dyDescent="0.25">
      <c r="B79" s="156"/>
      <c r="C79" s="157"/>
    </row>
    <row r="80" spans="2:3" x14ac:dyDescent="0.25">
      <c r="B80" s="156"/>
      <c r="C80" s="157"/>
    </row>
    <row r="81" spans="2:3" x14ac:dyDescent="0.25">
      <c r="B81" s="156"/>
      <c r="C81" s="157"/>
    </row>
    <row r="82" spans="2:3" x14ac:dyDescent="0.25">
      <c r="B82" s="156"/>
      <c r="C82" s="157"/>
    </row>
    <row r="83" spans="2:3" x14ac:dyDescent="0.25">
      <c r="B83" s="156"/>
      <c r="C83" s="157"/>
    </row>
    <row r="84" spans="2:3" x14ac:dyDescent="0.25">
      <c r="B84" s="156"/>
      <c r="C84" s="157"/>
    </row>
    <row r="85" spans="2:3" x14ac:dyDescent="0.25">
      <c r="B85" s="156"/>
      <c r="C85" s="157"/>
    </row>
    <row r="86" spans="2:3" x14ac:dyDescent="0.25">
      <c r="B86" s="156"/>
      <c r="C86" s="157"/>
    </row>
    <row r="87" spans="2:3" x14ac:dyDescent="0.25">
      <c r="B87" s="156"/>
      <c r="C87" s="157"/>
    </row>
    <row r="88" spans="2:3" x14ac:dyDescent="0.25">
      <c r="B88" s="156"/>
      <c r="C88" s="157"/>
    </row>
    <row r="89" spans="2:3" x14ac:dyDescent="0.25">
      <c r="B89" s="156"/>
      <c r="C89" s="157"/>
    </row>
    <row r="90" spans="2:3" x14ac:dyDescent="0.25">
      <c r="B90" s="156"/>
      <c r="C90" s="157"/>
    </row>
    <row r="91" spans="2:3" x14ac:dyDescent="0.25">
      <c r="B91" s="156"/>
      <c r="C91" s="157"/>
    </row>
    <row r="92" spans="2:3" x14ac:dyDescent="0.25">
      <c r="B92" s="156"/>
      <c r="C92" s="157"/>
    </row>
    <row r="93" spans="2:3" x14ac:dyDescent="0.25">
      <c r="B93" s="156"/>
      <c r="C93" s="157"/>
    </row>
    <row r="94" spans="2:3" x14ac:dyDescent="0.25">
      <c r="B94" s="156"/>
      <c r="C94" s="157"/>
    </row>
    <row r="95" spans="2:3" x14ac:dyDescent="0.25">
      <c r="B95" s="156"/>
      <c r="C95" s="157"/>
    </row>
    <row r="96" spans="2:3" x14ac:dyDescent="0.25">
      <c r="B96" s="156"/>
      <c r="C96" s="157"/>
    </row>
    <row r="97" spans="2:3" x14ac:dyDescent="0.25">
      <c r="B97" s="156"/>
      <c r="C97" s="157"/>
    </row>
    <row r="98" spans="2:3" x14ac:dyDescent="0.25">
      <c r="B98" s="156"/>
      <c r="C98" s="157"/>
    </row>
    <row r="99" spans="2:3" x14ac:dyDescent="0.25">
      <c r="B99" s="156"/>
      <c r="C99" s="157"/>
    </row>
    <row r="100" spans="2:3" x14ac:dyDescent="0.25">
      <c r="B100" s="156"/>
      <c r="C100" s="157"/>
    </row>
    <row r="101" spans="2:3" x14ac:dyDescent="0.25">
      <c r="B101" s="156"/>
      <c r="C101" s="157"/>
    </row>
    <row r="102" spans="2:3" x14ac:dyDescent="0.25">
      <c r="B102" s="156"/>
      <c r="C102" s="157"/>
    </row>
    <row r="103" spans="2:3" x14ac:dyDescent="0.25">
      <c r="B103" s="156"/>
      <c r="C103" s="157"/>
    </row>
    <row r="104" spans="2:3" x14ac:dyDescent="0.25">
      <c r="B104" s="156"/>
      <c r="C104" s="157"/>
    </row>
    <row r="105" spans="2:3" x14ac:dyDescent="0.25">
      <c r="B105" s="156"/>
      <c r="C105" s="157"/>
    </row>
    <row r="106" spans="2:3" x14ac:dyDescent="0.25">
      <c r="B106" s="156"/>
      <c r="C106" s="157"/>
    </row>
    <row r="107" spans="2:3" x14ac:dyDescent="0.25">
      <c r="B107" s="156"/>
      <c r="C107" s="157"/>
    </row>
    <row r="108" spans="2:3" x14ac:dyDescent="0.25">
      <c r="B108" s="156"/>
      <c r="C108" s="157"/>
    </row>
    <row r="109" spans="2:3" x14ac:dyDescent="0.25">
      <c r="B109" s="156"/>
      <c r="C109" s="157"/>
    </row>
    <row r="110" spans="2:3" x14ac:dyDescent="0.25">
      <c r="B110" s="156"/>
      <c r="C110" s="157"/>
    </row>
    <row r="111" spans="2:3" x14ac:dyDescent="0.25">
      <c r="B111" s="156"/>
      <c r="C111" s="157"/>
    </row>
    <row r="112" spans="2:3" x14ac:dyDescent="0.25">
      <c r="B112" s="156"/>
      <c r="C112" s="157"/>
    </row>
    <row r="113" spans="2:3" x14ac:dyDescent="0.25">
      <c r="B113" s="156"/>
      <c r="C113" s="157"/>
    </row>
    <row r="114" spans="2:3" x14ac:dyDescent="0.25">
      <c r="B114" s="156"/>
      <c r="C114" s="157"/>
    </row>
    <row r="115" spans="2:3" x14ac:dyDescent="0.25">
      <c r="B115" s="156"/>
      <c r="C115" s="157"/>
    </row>
    <row r="116" spans="2:3" x14ac:dyDescent="0.25">
      <c r="B116" s="159"/>
      <c r="C116" s="160"/>
    </row>
    <row r="117" spans="2:3" x14ac:dyDescent="0.25">
      <c r="B117" s="159"/>
      <c r="C117" s="160"/>
    </row>
    <row r="118" spans="2:3" x14ac:dyDescent="0.25">
      <c r="B118" s="159"/>
      <c r="C118" s="160"/>
    </row>
    <row r="119" spans="2:3" x14ac:dyDescent="0.25">
      <c r="B119" s="159"/>
      <c r="C119" s="160"/>
    </row>
    <row r="120" spans="2:3" x14ac:dyDescent="0.25">
      <c r="B120" s="159"/>
      <c r="C120" s="160"/>
    </row>
    <row r="121" spans="2:3" x14ac:dyDescent="0.25">
      <c r="B121" s="159"/>
      <c r="C121" s="160"/>
    </row>
    <row r="122" spans="2:3" x14ac:dyDescent="0.25">
      <c r="B122" s="159"/>
      <c r="C122" s="160"/>
    </row>
    <row r="123" spans="2:3" x14ac:dyDescent="0.25">
      <c r="B123" s="159"/>
      <c r="C123" s="160"/>
    </row>
    <row r="124" spans="2:3" x14ac:dyDescent="0.25">
      <c r="B124" s="159"/>
      <c r="C124" s="160"/>
    </row>
    <row r="125" spans="2:3" x14ac:dyDescent="0.25">
      <c r="B125" s="159"/>
      <c r="C125" s="160"/>
    </row>
    <row r="126" spans="2:3" x14ac:dyDescent="0.25">
      <c r="B126" s="159"/>
      <c r="C126" s="160"/>
    </row>
    <row r="127" spans="2:3" x14ac:dyDescent="0.25">
      <c r="B127" s="159"/>
      <c r="C127" s="160"/>
    </row>
    <row r="128" spans="2:3" x14ac:dyDescent="0.25">
      <c r="B128" s="159"/>
      <c r="C128" s="160"/>
    </row>
    <row r="129" spans="2:3" x14ac:dyDescent="0.25">
      <c r="B129" s="159"/>
      <c r="C129" s="160"/>
    </row>
    <row r="130" spans="2:3" x14ac:dyDescent="0.25">
      <c r="B130" s="159"/>
      <c r="C130" s="160"/>
    </row>
    <row r="131" spans="2:3" x14ac:dyDescent="0.25">
      <c r="B131" s="159"/>
      <c r="C131" s="160"/>
    </row>
    <row r="132" spans="2:3" x14ac:dyDescent="0.25">
      <c r="B132" s="159"/>
      <c r="C132" s="160"/>
    </row>
    <row r="133" spans="2:3" x14ac:dyDescent="0.25">
      <c r="B133" s="159"/>
      <c r="C133" s="160"/>
    </row>
    <row r="134" spans="2:3" x14ac:dyDescent="0.25">
      <c r="B134" s="159"/>
      <c r="C134" s="160"/>
    </row>
    <row r="135" spans="2:3" x14ac:dyDescent="0.25">
      <c r="B135" s="159"/>
      <c r="C135" s="160"/>
    </row>
    <row r="136" spans="2:3" x14ac:dyDescent="0.25">
      <c r="B136" s="159"/>
      <c r="C136" s="160"/>
    </row>
    <row r="137" spans="2:3" x14ac:dyDescent="0.25">
      <c r="B137" s="159"/>
      <c r="C137" s="160"/>
    </row>
    <row r="138" spans="2:3" x14ac:dyDescent="0.25">
      <c r="B138" s="159"/>
      <c r="C138" s="160"/>
    </row>
    <row r="139" spans="2:3" x14ac:dyDescent="0.25">
      <c r="B139" s="159"/>
      <c r="C139" s="160"/>
    </row>
    <row r="140" spans="2:3" x14ac:dyDescent="0.25">
      <c r="B140" s="159"/>
      <c r="C140" s="160"/>
    </row>
    <row r="141" spans="2:3" x14ac:dyDescent="0.25">
      <c r="B141" s="159"/>
      <c r="C141" s="160"/>
    </row>
    <row r="142" spans="2:3" x14ac:dyDescent="0.25">
      <c r="B142" s="159"/>
      <c r="C142" s="160"/>
    </row>
    <row r="143" spans="2:3" x14ac:dyDescent="0.25">
      <c r="B143" s="159"/>
      <c r="C143" s="160"/>
    </row>
    <row r="144" spans="2:3" x14ac:dyDescent="0.25">
      <c r="B144" s="159"/>
      <c r="C144" s="160"/>
    </row>
    <row r="145" spans="2:3" x14ac:dyDescent="0.25">
      <c r="B145" s="159"/>
      <c r="C145" s="160"/>
    </row>
    <row r="146" spans="2:3" x14ac:dyDescent="0.25">
      <c r="B146" s="159"/>
      <c r="C146" s="160"/>
    </row>
    <row r="147" spans="2:3" x14ac:dyDescent="0.25">
      <c r="B147" s="159"/>
      <c r="C147" s="160"/>
    </row>
    <row r="148" spans="2:3" x14ac:dyDescent="0.25">
      <c r="B148" s="159"/>
      <c r="C148" s="160"/>
    </row>
    <row r="149" spans="2:3" x14ac:dyDescent="0.25">
      <c r="B149" s="159"/>
      <c r="C149" s="160"/>
    </row>
    <row r="150" spans="2:3" x14ac:dyDescent="0.25">
      <c r="B150" s="159"/>
      <c r="C150" s="160"/>
    </row>
    <row r="151" spans="2:3" x14ac:dyDescent="0.25">
      <c r="B151" s="159"/>
      <c r="C151" s="160"/>
    </row>
    <row r="152" spans="2:3" x14ac:dyDescent="0.25">
      <c r="B152" s="159"/>
      <c r="C152" s="160"/>
    </row>
    <row r="153" spans="2:3" x14ac:dyDescent="0.25">
      <c r="B153" s="159"/>
      <c r="C153" s="160"/>
    </row>
    <row r="154" spans="2:3" x14ac:dyDescent="0.25">
      <c r="B154" s="159"/>
      <c r="C154" s="160"/>
    </row>
    <row r="155" spans="2:3" x14ac:dyDescent="0.25">
      <c r="B155" s="159"/>
      <c r="C155" s="160"/>
    </row>
    <row r="156" spans="2:3" x14ac:dyDescent="0.25">
      <c r="B156" s="159"/>
      <c r="C156" s="160"/>
    </row>
    <row r="157" spans="2:3" x14ac:dyDescent="0.25">
      <c r="B157" s="159"/>
      <c r="C157" s="160"/>
    </row>
    <row r="158" spans="2:3" x14ac:dyDescent="0.25">
      <c r="B158" s="159"/>
      <c r="C158" s="160"/>
    </row>
    <row r="159" spans="2:3" x14ac:dyDescent="0.25">
      <c r="B159" s="159"/>
      <c r="C159" s="160"/>
    </row>
    <row r="160" spans="2:3" x14ac:dyDescent="0.25">
      <c r="B160" s="159"/>
      <c r="C160" s="160"/>
    </row>
    <row r="161" spans="2:3" x14ac:dyDescent="0.25">
      <c r="B161" s="159"/>
      <c r="C161" s="160"/>
    </row>
    <row r="162" spans="2:3" x14ac:dyDescent="0.25">
      <c r="B162" s="159"/>
      <c r="C162" s="160"/>
    </row>
    <row r="163" spans="2:3" x14ac:dyDescent="0.25">
      <c r="B163" s="159"/>
      <c r="C163" s="160"/>
    </row>
    <row r="164" spans="2:3" x14ac:dyDescent="0.25">
      <c r="B164" s="159"/>
      <c r="C164" s="160"/>
    </row>
    <row r="165" spans="2:3" x14ac:dyDescent="0.25">
      <c r="B165" s="159"/>
      <c r="C165" s="160"/>
    </row>
    <row r="166" spans="2:3" x14ac:dyDescent="0.25">
      <c r="B166" s="159"/>
      <c r="C166" s="160"/>
    </row>
    <row r="167" spans="2:3" x14ac:dyDescent="0.25">
      <c r="B167" s="159"/>
      <c r="C167" s="160"/>
    </row>
    <row r="168" spans="2:3" x14ac:dyDescent="0.25">
      <c r="B168" s="159"/>
      <c r="C168" s="160"/>
    </row>
    <row r="169" spans="2:3" x14ac:dyDescent="0.25">
      <c r="B169" s="159"/>
      <c r="C169" s="160"/>
    </row>
    <row r="170" spans="2:3" x14ac:dyDescent="0.25">
      <c r="B170" s="159"/>
      <c r="C170" s="160"/>
    </row>
    <row r="171" spans="2:3" x14ac:dyDescent="0.25">
      <c r="B171" s="159"/>
      <c r="C171" s="160"/>
    </row>
    <row r="172" spans="2:3" x14ac:dyDescent="0.25">
      <c r="B172" s="159"/>
      <c r="C172" s="160"/>
    </row>
    <row r="173" spans="2:3" x14ac:dyDescent="0.25">
      <c r="B173" s="159"/>
      <c r="C173" s="160"/>
    </row>
    <row r="174" spans="2:3" x14ac:dyDescent="0.25">
      <c r="B174" s="159"/>
      <c r="C174" s="160"/>
    </row>
    <row r="175" spans="2:3" x14ac:dyDescent="0.25">
      <c r="B175" s="159"/>
      <c r="C175" s="160"/>
    </row>
    <row r="176" spans="2:3" x14ac:dyDescent="0.25">
      <c r="B176" s="159"/>
      <c r="C176" s="160"/>
    </row>
    <row r="177" spans="2:3" x14ac:dyDescent="0.25">
      <c r="B177" s="159"/>
      <c r="C177" s="160"/>
    </row>
    <row r="178" spans="2:3" x14ac:dyDescent="0.25">
      <c r="B178" s="159"/>
      <c r="C178" s="160"/>
    </row>
    <row r="179" spans="2:3" x14ac:dyDescent="0.25">
      <c r="B179" s="159"/>
      <c r="C179" s="160"/>
    </row>
    <row r="180" spans="2:3" x14ac:dyDescent="0.25">
      <c r="B180" s="159"/>
      <c r="C180" s="160"/>
    </row>
    <row r="181" spans="2:3" x14ac:dyDescent="0.25">
      <c r="B181" s="159"/>
      <c r="C181" s="160"/>
    </row>
    <row r="182" spans="2:3" x14ac:dyDescent="0.25">
      <c r="B182" s="159"/>
      <c r="C182" s="160"/>
    </row>
    <row r="183" spans="2:3" x14ac:dyDescent="0.25">
      <c r="B183" s="159"/>
      <c r="C183" s="160"/>
    </row>
    <row r="184" spans="2:3" x14ac:dyDescent="0.25">
      <c r="B184" s="159"/>
      <c r="C184" s="160"/>
    </row>
    <row r="185" spans="2:3" x14ac:dyDescent="0.25">
      <c r="B185" s="159"/>
      <c r="C185" s="160"/>
    </row>
    <row r="186" spans="2:3" x14ac:dyDescent="0.25">
      <c r="B186" s="159"/>
      <c r="C186" s="160"/>
    </row>
    <row r="187" spans="2:3" x14ac:dyDescent="0.25">
      <c r="B187" s="159"/>
      <c r="C187" s="160"/>
    </row>
    <row r="188" spans="2:3" x14ac:dyDescent="0.25">
      <c r="B188" s="159"/>
      <c r="C188" s="160"/>
    </row>
    <row r="189" spans="2:3" x14ac:dyDescent="0.25">
      <c r="B189" s="159"/>
      <c r="C189" s="160"/>
    </row>
    <row r="190" spans="2:3" x14ac:dyDescent="0.25">
      <c r="B190" s="159"/>
      <c r="C190" s="160"/>
    </row>
    <row r="191" spans="2:3" x14ac:dyDescent="0.25">
      <c r="B191" s="159"/>
      <c r="C191" s="160"/>
    </row>
    <row r="192" spans="2:3" x14ac:dyDescent="0.25">
      <c r="B192" s="159"/>
      <c r="C192" s="160"/>
    </row>
    <row r="193" spans="2:3" x14ac:dyDescent="0.25">
      <c r="B193" s="159"/>
      <c r="C193" s="160"/>
    </row>
    <row r="194" spans="2:3" x14ac:dyDescent="0.25">
      <c r="B194" s="159"/>
      <c r="C194" s="160"/>
    </row>
    <row r="195" spans="2:3" x14ac:dyDescent="0.25">
      <c r="B195" s="159"/>
      <c r="C195" s="160"/>
    </row>
    <row r="196" spans="2:3" x14ac:dyDescent="0.25">
      <c r="B196" s="159"/>
      <c r="C196" s="160"/>
    </row>
    <row r="197" spans="2:3" x14ac:dyDescent="0.25">
      <c r="B197" s="159"/>
      <c r="C197" s="160"/>
    </row>
    <row r="198" spans="2:3" x14ac:dyDescent="0.25">
      <c r="B198" s="159"/>
      <c r="C198" s="160"/>
    </row>
    <row r="199" spans="2:3" x14ac:dyDescent="0.25">
      <c r="B199" s="159"/>
      <c r="C199" s="160"/>
    </row>
    <row r="200" spans="2:3" x14ac:dyDescent="0.25">
      <c r="B200" s="159"/>
      <c r="C200" s="160"/>
    </row>
    <row r="201" spans="2:3" x14ac:dyDescent="0.25">
      <c r="B201" s="159"/>
      <c r="C201" s="160"/>
    </row>
    <row r="202" spans="2:3" x14ac:dyDescent="0.25">
      <c r="B202" s="159"/>
      <c r="C202" s="160"/>
    </row>
    <row r="203" spans="2:3" x14ac:dyDescent="0.25">
      <c r="B203" s="159"/>
      <c r="C203" s="160"/>
    </row>
    <row r="204" spans="2:3" x14ac:dyDescent="0.25">
      <c r="B204" s="159"/>
      <c r="C204" s="160"/>
    </row>
    <row r="205" spans="2:3" x14ac:dyDescent="0.25">
      <c r="B205" s="159"/>
      <c r="C205" s="160"/>
    </row>
    <row r="206" spans="2:3" x14ac:dyDescent="0.25">
      <c r="B206" s="159"/>
      <c r="C206" s="160"/>
    </row>
    <row r="207" spans="2:3" x14ac:dyDescent="0.25">
      <c r="B207" s="159"/>
      <c r="C207" s="160"/>
    </row>
    <row r="208" spans="2:3" x14ac:dyDescent="0.25">
      <c r="B208" s="159"/>
      <c r="C208" s="160"/>
    </row>
    <row r="209" spans="2:3" x14ac:dyDescent="0.25">
      <c r="B209" s="159"/>
      <c r="C209" s="160"/>
    </row>
    <row r="210" spans="2:3" x14ac:dyDescent="0.25">
      <c r="B210" s="159"/>
      <c r="C210" s="160"/>
    </row>
    <row r="211" spans="2:3" x14ac:dyDescent="0.25">
      <c r="B211" s="159"/>
      <c r="C211" s="160"/>
    </row>
    <row r="212" spans="2:3" x14ac:dyDescent="0.25">
      <c r="B212" s="159"/>
      <c r="C212" s="160"/>
    </row>
    <row r="213" spans="2:3" x14ac:dyDescent="0.25">
      <c r="B213" s="159"/>
      <c r="C213" s="160"/>
    </row>
    <row r="214" spans="2:3" x14ac:dyDescent="0.25">
      <c r="B214" s="159"/>
      <c r="C214" s="160"/>
    </row>
    <row r="215" spans="2:3" x14ac:dyDescent="0.25">
      <c r="B215" s="159"/>
      <c r="C215" s="160"/>
    </row>
    <row r="216" spans="2:3" x14ac:dyDescent="0.25">
      <c r="B216" s="159"/>
      <c r="C216" s="160"/>
    </row>
    <row r="217" spans="2:3" x14ac:dyDescent="0.25">
      <c r="B217" s="159"/>
      <c r="C217" s="160"/>
    </row>
    <row r="218" spans="2:3" x14ac:dyDescent="0.25">
      <c r="B218" s="159"/>
      <c r="C218" s="160"/>
    </row>
    <row r="219" spans="2:3" x14ac:dyDescent="0.25">
      <c r="B219" s="159"/>
      <c r="C219" s="160"/>
    </row>
    <row r="220" spans="2:3" x14ac:dyDescent="0.25">
      <c r="B220" s="159"/>
      <c r="C220" s="160"/>
    </row>
    <row r="221" spans="2:3" x14ac:dyDescent="0.25">
      <c r="B221" s="159"/>
      <c r="C221" s="160"/>
    </row>
    <row r="222" spans="2:3" x14ac:dyDescent="0.25">
      <c r="B222" s="159"/>
      <c r="C222" s="160"/>
    </row>
    <row r="223" spans="2:3" x14ac:dyDescent="0.25">
      <c r="B223" s="159"/>
      <c r="C223" s="160"/>
    </row>
    <row r="224" spans="2:3" x14ac:dyDescent="0.25">
      <c r="B224" s="159"/>
      <c r="C224" s="160"/>
    </row>
    <row r="225" spans="2:3" x14ac:dyDescent="0.25">
      <c r="B225" s="159"/>
      <c r="C225" s="160"/>
    </row>
    <row r="226" spans="2:3" x14ac:dyDescent="0.25">
      <c r="B226" s="159"/>
      <c r="C226" s="160"/>
    </row>
    <row r="227" spans="2:3" x14ac:dyDescent="0.25">
      <c r="B227" s="159"/>
      <c r="C227" s="160"/>
    </row>
    <row r="228" spans="2:3" x14ac:dyDescent="0.25">
      <c r="B228" s="159"/>
      <c r="C228" s="160"/>
    </row>
    <row r="229" spans="2:3" x14ac:dyDescent="0.25">
      <c r="B229" s="159"/>
      <c r="C229" s="160"/>
    </row>
    <row r="230" spans="2:3" x14ac:dyDescent="0.25">
      <c r="B230" s="159"/>
      <c r="C230" s="160"/>
    </row>
    <row r="231" spans="2:3" x14ac:dyDescent="0.25">
      <c r="B231" s="159"/>
      <c r="C231" s="160"/>
    </row>
    <row r="232" spans="2:3" x14ac:dyDescent="0.25">
      <c r="B232" s="159"/>
      <c r="C232" s="160"/>
    </row>
    <row r="233" spans="2:3" x14ac:dyDescent="0.25">
      <c r="B233" s="159"/>
      <c r="C233" s="160"/>
    </row>
    <row r="234" spans="2:3" x14ac:dyDescent="0.25">
      <c r="B234" s="159"/>
      <c r="C234" s="160"/>
    </row>
    <row r="235" spans="2:3" x14ac:dyDescent="0.25">
      <c r="B235" s="159"/>
      <c r="C235" s="160"/>
    </row>
    <row r="236" spans="2:3" x14ac:dyDescent="0.25">
      <c r="B236" s="159"/>
      <c r="C236" s="160"/>
    </row>
    <row r="237" spans="2:3" x14ac:dyDescent="0.25">
      <c r="B237" s="159"/>
      <c r="C237" s="160"/>
    </row>
    <row r="238" spans="2:3" x14ac:dyDescent="0.25">
      <c r="B238" s="159"/>
      <c r="C238" s="160"/>
    </row>
    <row r="239" spans="2:3" x14ac:dyDescent="0.25">
      <c r="B239" s="159"/>
      <c r="C239" s="160"/>
    </row>
    <row r="240" spans="2:3" x14ac:dyDescent="0.25">
      <c r="B240" s="159"/>
      <c r="C240" s="160"/>
    </row>
    <row r="241" spans="2:3" x14ac:dyDescent="0.25">
      <c r="B241" s="159"/>
      <c r="C241" s="160"/>
    </row>
    <row r="242" spans="2:3" x14ac:dyDescent="0.25">
      <c r="B242" s="159"/>
      <c r="C242" s="160"/>
    </row>
    <row r="243" spans="2:3" x14ac:dyDescent="0.25">
      <c r="B243" s="159"/>
      <c r="C243" s="160"/>
    </row>
    <row r="244" spans="2:3" x14ac:dyDescent="0.25">
      <c r="B244" s="159"/>
      <c r="C244" s="160"/>
    </row>
    <row r="245" spans="2:3" x14ac:dyDescent="0.25">
      <c r="B245" s="159"/>
      <c r="C245" s="160"/>
    </row>
    <row r="246" spans="2:3" x14ac:dyDescent="0.25">
      <c r="B246" s="159"/>
      <c r="C246" s="160"/>
    </row>
    <row r="247" spans="2:3" x14ac:dyDescent="0.25">
      <c r="B247" s="159"/>
      <c r="C247" s="160"/>
    </row>
    <row r="248" spans="2:3" x14ac:dyDescent="0.25">
      <c r="B248" s="159"/>
      <c r="C248" s="160"/>
    </row>
    <row r="249" spans="2:3" x14ac:dyDescent="0.25">
      <c r="B249" s="159"/>
      <c r="C249" s="160"/>
    </row>
    <row r="250" spans="2:3" x14ac:dyDescent="0.25">
      <c r="B250" s="159"/>
      <c r="C250" s="160"/>
    </row>
    <row r="251" spans="2:3" x14ac:dyDescent="0.25">
      <c r="B251" s="159"/>
      <c r="C251" s="160"/>
    </row>
    <row r="252" spans="2:3" x14ac:dyDescent="0.25">
      <c r="B252" s="159"/>
      <c r="C252" s="160"/>
    </row>
    <row r="253" spans="2:3" x14ac:dyDescent="0.25">
      <c r="B253" s="159"/>
      <c r="C253" s="160"/>
    </row>
    <row r="254" spans="2:3" x14ac:dyDescent="0.25">
      <c r="B254" s="159"/>
      <c r="C254" s="160"/>
    </row>
    <row r="255" spans="2:3" x14ac:dyDescent="0.25">
      <c r="B255" s="159"/>
      <c r="C255" s="160"/>
    </row>
    <row r="256" spans="2:3" x14ac:dyDescent="0.25">
      <c r="B256" s="159"/>
      <c r="C256" s="160"/>
    </row>
    <row r="257" spans="2:3" x14ac:dyDescent="0.25">
      <c r="B257" s="159"/>
      <c r="C257" s="160"/>
    </row>
    <row r="258" spans="2:3" x14ac:dyDescent="0.25">
      <c r="B258" s="159"/>
      <c r="C258" s="160"/>
    </row>
    <row r="259" spans="2:3" x14ac:dyDescent="0.25">
      <c r="B259" s="159"/>
      <c r="C259" s="160"/>
    </row>
    <row r="260" spans="2:3" x14ac:dyDescent="0.25">
      <c r="B260" s="159"/>
      <c r="C260" s="160"/>
    </row>
    <row r="261" spans="2:3" x14ac:dyDescent="0.25">
      <c r="B261" s="159"/>
      <c r="C261" s="160"/>
    </row>
    <row r="262" spans="2:3" x14ac:dyDescent="0.25">
      <c r="B262" s="159"/>
      <c r="C262" s="160"/>
    </row>
    <row r="263" spans="2:3" x14ac:dyDescent="0.25">
      <c r="B263" s="159"/>
      <c r="C263" s="160"/>
    </row>
    <row r="264" spans="2:3" x14ac:dyDescent="0.25">
      <c r="B264" s="159"/>
      <c r="C264" s="160"/>
    </row>
    <row r="265" spans="2:3" x14ac:dyDescent="0.25">
      <c r="B265" s="159"/>
      <c r="C265" s="160"/>
    </row>
    <row r="266" spans="2:3" x14ac:dyDescent="0.25">
      <c r="B266" s="159"/>
      <c r="C266" s="160"/>
    </row>
    <row r="267" spans="2:3" x14ac:dyDescent="0.25">
      <c r="B267" s="159"/>
      <c r="C267" s="160"/>
    </row>
    <row r="268" spans="2:3" x14ac:dyDescent="0.25">
      <c r="B268" s="159"/>
      <c r="C268" s="160"/>
    </row>
    <row r="269" spans="2:3" x14ac:dyDescent="0.25">
      <c r="B269" s="159"/>
      <c r="C269" s="160"/>
    </row>
    <row r="270" spans="2:3" x14ac:dyDescent="0.25">
      <c r="B270" s="159"/>
      <c r="C270" s="160"/>
    </row>
    <row r="271" spans="2:3" x14ac:dyDescent="0.25">
      <c r="B271" s="159"/>
      <c r="C271" s="160"/>
    </row>
    <row r="272" spans="2:3" x14ac:dyDescent="0.25">
      <c r="B272" s="159"/>
      <c r="C272" s="160"/>
    </row>
    <row r="273" spans="2:3" x14ac:dyDescent="0.25">
      <c r="B273" s="159"/>
      <c r="C273" s="160"/>
    </row>
    <row r="274" spans="2:3" x14ac:dyDescent="0.25">
      <c r="B274" s="159"/>
      <c r="C274" s="160"/>
    </row>
    <row r="275" spans="2:3" x14ac:dyDescent="0.25">
      <c r="B275" s="159"/>
      <c r="C275" s="160"/>
    </row>
    <row r="276" spans="2:3" x14ac:dyDescent="0.25">
      <c r="B276" s="159"/>
      <c r="C276" s="160"/>
    </row>
    <row r="277" spans="2:3" x14ac:dyDescent="0.25">
      <c r="B277" s="159"/>
      <c r="C277" s="160"/>
    </row>
    <row r="278" spans="2:3" x14ac:dyDescent="0.25">
      <c r="B278" s="159"/>
      <c r="C278" s="160"/>
    </row>
    <row r="279" spans="2:3" x14ac:dyDescent="0.25">
      <c r="B279" s="159"/>
      <c r="C279" s="160"/>
    </row>
    <row r="280" spans="2:3" x14ac:dyDescent="0.25">
      <c r="B280" s="159"/>
      <c r="C280" s="160"/>
    </row>
    <row r="281" spans="2:3" x14ac:dyDescent="0.25">
      <c r="B281" s="159"/>
      <c r="C281" s="160"/>
    </row>
    <row r="282" spans="2:3" x14ac:dyDescent="0.25">
      <c r="B282" s="159"/>
      <c r="C282" s="160"/>
    </row>
    <row r="283" spans="2:3" x14ac:dyDescent="0.25">
      <c r="B283" s="159"/>
      <c r="C283" s="160"/>
    </row>
    <row r="284" spans="2:3" x14ac:dyDescent="0.25">
      <c r="B284" s="159"/>
      <c r="C284" s="160"/>
    </row>
    <row r="285" spans="2:3" x14ac:dyDescent="0.25">
      <c r="B285" s="159"/>
      <c r="C285" s="160"/>
    </row>
    <row r="286" spans="2:3" x14ac:dyDescent="0.25">
      <c r="B286" s="159"/>
      <c r="C286" s="160"/>
    </row>
    <row r="287" spans="2:3" x14ac:dyDescent="0.25">
      <c r="B287" s="159"/>
      <c r="C287" s="160"/>
    </row>
    <row r="288" spans="2:3" x14ac:dyDescent="0.25">
      <c r="B288" s="159"/>
      <c r="C288" s="160"/>
    </row>
    <row r="289" spans="2:3" x14ac:dyDescent="0.25">
      <c r="B289" s="159"/>
      <c r="C289" s="160"/>
    </row>
    <row r="290" spans="2:3" x14ac:dyDescent="0.25">
      <c r="B290" s="159"/>
      <c r="C290" s="160"/>
    </row>
    <row r="291" spans="2:3" x14ac:dyDescent="0.25">
      <c r="B291" s="159"/>
      <c r="C291" s="160"/>
    </row>
    <row r="292" spans="2:3" x14ac:dyDescent="0.25">
      <c r="B292" s="159"/>
      <c r="C292" s="160"/>
    </row>
    <row r="293" spans="2:3" x14ac:dyDescent="0.25">
      <c r="B293" s="159"/>
      <c r="C293" s="160"/>
    </row>
    <row r="294" spans="2:3" x14ac:dyDescent="0.25">
      <c r="B294" s="159"/>
      <c r="C294" s="160"/>
    </row>
    <row r="295" spans="2:3" x14ac:dyDescent="0.25">
      <c r="B295" s="159"/>
      <c r="C295" s="160"/>
    </row>
    <row r="296" spans="2:3" x14ac:dyDescent="0.25">
      <c r="B296" s="159"/>
      <c r="C296" s="160"/>
    </row>
    <row r="297" spans="2:3" x14ac:dyDescent="0.25">
      <c r="B297" s="159"/>
      <c r="C297" s="160"/>
    </row>
    <row r="298" spans="2:3" x14ac:dyDescent="0.25">
      <c r="B298" s="159"/>
      <c r="C298" s="160"/>
    </row>
    <row r="299" spans="2:3" x14ac:dyDescent="0.25">
      <c r="B299" s="159"/>
      <c r="C299" s="160"/>
    </row>
    <row r="300" spans="2:3" x14ac:dyDescent="0.25">
      <c r="B300" s="159"/>
      <c r="C300" s="160"/>
    </row>
    <row r="301" spans="2:3" x14ac:dyDescent="0.25">
      <c r="B301" s="159"/>
      <c r="C301" s="160"/>
    </row>
    <row r="302" spans="2:3" x14ac:dyDescent="0.25">
      <c r="B302" s="159"/>
      <c r="C302" s="160"/>
    </row>
    <row r="303" spans="2:3" x14ac:dyDescent="0.25">
      <c r="B303" s="159"/>
      <c r="C303" s="160"/>
    </row>
    <row r="304" spans="2:3" x14ac:dyDescent="0.25">
      <c r="B304" s="159"/>
      <c r="C304" s="160"/>
    </row>
    <row r="305" spans="2:3" x14ac:dyDescent="0.25">
      <c r="B305" s="159"/>
      <c r="C305" s="160"/>
    </row>
    <row r="306" spans="2:3" x14ac:dyDescent="0.25">
      <c r="B306" s="159"/>
      <c r="C306" s="160"/>
    </row>
    <row r="307" spans="2:3" x14ac:dyDescent="0.25">
      <c r="B307" s="159"/>
      <c r="C307" s="160"/>
    </row>
    <row r="308" spans="2:3" x14ac:dyDescent="0.25">
      <c r="B308" s="159"/>
      <c r="C308" s="160"/>
    </row>
    <row r="309" spans="2:3" x14ac:dyDescent="0.25">
      <c r="B309" s="159"/>
      <c r="C309" s="160"/>
    </row>
    <row r="310" spans="2:3" x14ac:dyDescent="0.25">
      <c r="B310" s="159"/>
      <c r="C310" s="160"/>
    </row>
    <row r="311" spans="2:3" x14ac:dyDescent="0.25">
      <c r="B311" s="159"/>
      <c r="C311" s="160"/>
    </row>
    <row r="312" spans="2:3" x14ac:dyDescent="0.25">
      <c r="B312" s="159"/>
      <c r="C312" s="160"/>
    </row>
    <row r="313" spans="2:3" x14ac:dyDescent="0.25">
      <c r="B313" s="159"/>
      <c r="C313" s="160"/>
    </row>
    <row r="314" spans="2:3" x14ac:dyDescent="0.25">
      <c r="B314" s="159"/>
      <c r="C314" s="160"/>
    </row>
    <row r="315" spans="2:3" x14ac:dyDescent="0.25">
      <c r="B315" s="159"/>
      <c r="C315" s="160"/>
    </row>
    <row r="316" spans="2:3" x14ac:dyDescent="0.25">
      <c r="B316" s="159"/>
      <c r="C316" s="160"/>
    </row>
    <row r="317" spans="2:3" x14ac:dyDescent="0.25">
      <c r="B317" s="159"/>
      <c r="C317" s="160"/>
    </row>
    <row r="318" spans="2:3" x14ac:dyDescent="0.25">
      <c r="B318" s="159"/>
      <c r="C318" s="160"/>
    </row>
    <row r="319" spans="2:3" x14ac:dyDescent="0.25">
      <c r="B319" s="159"/>
      <c r="C319" s="160"/>
    </row>
    <row r="320" spans="2:3" x14ac:dyDescent="0.25">
      <c r="B320" s="159"/>
      <c r="C320" s="160"/>
    </row>
    <row r="321" spans="2:3" x14ac:dyDescent="0.25">
      <c r="B321" s="159"/>
      <c r="C321" s="160"/>
    </row>
    <row r="322" spans="2:3" x14ac:dyDescent="0.25">
      <c r="B322" s="159"/>
      <c r="C322" s="160"/>
    </row>
    <row r="323" spans="2:3" x14ac:dyDescent="0.25">
      <c r="B323" s="159"/>
      <c r="C323" s="160"/>
    </row>
    <row r="324" spans="2:3" x14ac:dyDescent="0.25">
      <c r="B324" s="159"/>
      <c r="C324" s="160"/>
    </row>
    <row r="325" spans="2:3" x14ac:dyDescent="0.25">
      <c r="B325" s="159"/>
      <c r="C325" s="160"/>
    </row>
    <row r="326" spans="2:3" x14ac:dyDescent="0.25">
      <c r="B326" s="159"/>
      <c r="C326" s="160"/>
    </row>
    <row r="327" spans="2:3" x14ac:dyDescent="0.25">
      <c r="B327" s="159"/>
      <c r="C327" s="160"/>
    </row>
    <row r="328" spans="2:3" x14ac:dyDescent="0.25">
      <c r="B328" s="159"/>
      <c r="C328" s="160"/>
    </row>
    <row r="329" spans="2:3" x14ac:dyDescent="0.25">
      <c r="B329" s="159"/>
      <c r="C329" s="160"/>
    </row>
    <row r="330" spans="2:3" x14ac:dyDescent="0.25">
      <c r="B330" s="159"/>
      <c r="C330" s="160"/>
    </row>
    <row r="331" spans="2:3" x14ac:dyDescent="0.25">
      <c r="B331" s="159"/>
      <c r="C331" s="160"/>
    </row>
    <row r="332" spans="2:3" x14ac:dyDescent="0.25">
      <c r="B332" s="159"/>
      <c r="C332" s="160"/>
    </row>
    <row r="333" spans="2:3" x14ac:dyDescent="0.25">
      <c r="B333" s="159"/>
      <c r="C333" s="160"/>
    </row>
    <row r="334" spans="2:3" x14ac:dyDescent="0.25">
      <c r="B334" s="159"/>
      <c r="C334" s="160"/>
    </row>
    <row r="335" spans="2:3" x14ac:dyDescent="0.25">
      <c r="B335" s="159"/>
      <c r="C335" s="160"/>
    </row>
    <row r="336" spans="2:3" x14ac:dyDescent="0.25">
      <c r="B336" s="159"/>
      <c r="C336" s="160"/>
    </row>
    <row r="337" spans="2:3" x14ac:dyDescent="0.25">
      <c r="B337" s="159"/>
      <c r="C337" s="160"/>
    </row>
    <row r="338" spans="2:3" x14ac:dyDescent="0.25">
      <c r="B338" s="159"/>
      <c r="C338" s="160"/>
    </row>
    <row r="339" spans="2:3" x14ac:dyDescent="0.25">
      <c r="B339" s="159"/>
      <c r="C339" s="160"/>
    </row>
    <row r="340" spans="2:3" x14ac:dyDescent="0.25">
      <c r="B340" s="159"/>
      <c r="C340" s="160"/>
    </row>
    <row r="341" spans="2:3" x14ac:dyDescent="0.25">
      <c r="B341" s="159"/>
      <c r="C341" s="160"/>
    </row>
    <row r="342" spans="2:3" x14ac:dyDescent="0.25">
      <c r="B342" s="159"/>
      <c r="C342" s="160"/>
    </row>
    <row r="343" spans="2:3" x14ac:dyDescent="0.25">
      <c r="B343" s="159"/>
      <c r="C343" s="160"/>
    </row>
    <row r="344" spans="2:3" x14ac:dyDescent="0.25">
      <c r="B344" s="159"/>
      <c r="C344" s="160"/>
    </row>
    <row r="345" spans="2:3" x14ac:dyDescent="0.25">
      <c r="B345" s="159"/>
      <c r="C345" s="160"/>
    </row>
    <row r="346" spans="2:3" x14ac:dyDescent="0.25">
      <c r="B346" s="159"/>
      <c r="C346" s="160"/>
    </row>
    <row r="347" spans="2:3" x14ac:dyDescent="0.25">
      <c r="B347" s="159"/>
      <c r="C347" s="160"/>
    </row>
    <row r="348" spans="2:3" x14ac:dyDescent="0.25">
      <c r="B348" s="159"/>
      <c r="C348" s="160"/>
    </row>
    <row r="349" spans="2:3" x14ac:dyDescent="0.25">
      <c r="B349" s="159"/>
      <c r="C349" s="160"/>
    </row>
    <row r="350" spans="2:3" x14ac:dyDescent="0.25">
      <c r="B350" s="159"/>
      <c r="C350" s="160"/>
    </row>
    <row r="351" spans="2:3" x14ac:dyDescent="0.25">
      <c r="B351" s="159"/>
      <c r="C351" s="160"/>
    </row>
    <row r="352" spans="2:3" x14ac:dyDescent="0.25">
      <c r="B352" s="159"/>
      <c r="C352" s="160"/>
    </row>
    <row r="353" spans="2:3" x14ac:dyDescent="0.25">
      <c r="B353" s="159"/>
      <c r="C353" s="160"/>
    </row>
    <row r="354" spans="2:3" x14ac:dyDescent="0.25">
      <c r="B354" s="159"/>
      <c r="C354" s="160"/>
    </row>
    <row r="355" spans="2:3" x14ac:dyDescent="0.25">
      <c r="B355" s="159"/>
      <c r="C355" s="160"/>
    </row>
    <row r="356" spans="2:3" x14ac:dyDescent="0.25">
      <c r="B356" s="159"/>
      <c r="C356" s="160"/>
    </row>
    <row r="357" spans="2:3" x14ac:dyDescent="0.25">
      <c r="B357" s="159"/>
      <c r="C357" s="160"/>
    </row>
    <row r="358" spans="2:3" x14ac:dyDescent="0.25">
      <c r="B358" s="159"/>
      <c r="C358" s="160"/>
    </row>
    <row r="359" spans="2:3" x14ac:dyDescent="0.25">
      <c r="B359" s="159"/>
      <c r="C359" s="160"/>
    </row>
    <row r="360" spans="2:3" x14ac:dyDescent="0.25">
      <c r="B360" s="159"/>
      <c r="C360" s="160"/>
    </row>
    <row r="361" spans="2:3" x14ac:dyDescent="0.25">
      <c r="B361" s="159"/>
      <c r="C361" s="160"/>
    </row>
    <row r="362" spans="2:3" x14ac:dyDescent="0.25">
      <c r="B362" s="159"/>
      <c r="C362" s="160"/>
    </row>
    <row r="363" spans="2:3" x14ac:dyDescent="0.25">
      <c r="B363" s="159"/>
      <c r="C363" s="160"/>
    </row>
    <row r="364" spans="2:3" x14ac:dyDescent="0.25">
      <c r="B364" s="159"/>
      <c r="C364" s="160"/>
    </row>
    <row r="365" spans="2:3" x14ac:dyDescent="0.25">
      <c r="B365" s="159"/>
      <c r="C365" s="160"/>
    </row>
    <row r="366" spans="2:3" x14ac:dyDescent="0.25">
      <c r="B366" s="159"/>
      <c r="C366" s="160"/>
    </row>
    <row r="367" spans="2:3" x14ac:dyDescent="0.25">
      <c r="B367" s="159"/>
      <c r="C367" s="160"/>
    </row>
    <row r="368" spans="2:3" x14ac:dyDescent="0.25">
      <c r="B368" s="159"/>
      <c r="C368" s="160"/>
    </row>
    <row r="369" spans="2:3" x14ac:dyDescent="0.25">
      <c r="B369" s="159"/>
      <c r="C369" s="160"/>
    </row>
    <row r="370" spans="2:3" x14ac:dyDescent="0.25">
      <c r="B370" s="159"/>
      <c r="C370" s="160"/>
    </row>
    <row r="371" spans="2:3" x14ac:dyDescent="0.25">
      <c r="B371" s="159"/>
      <c r="C371" s="160"/>
    </row>
    <row r="372" spans="2:3" x14ac:dyDescent="0.25">
      <c r="B372" s="159"/>
      <c r="C372" s="160"/>
    </row>
    <row r="373" spans="2:3" x14ac:dyDescent="0.25">
      <c r="B373" s="159"/>
      <c r="C373" s="160"/>
    </row>
    <row r="374" spans="2:3" x14ac:dyDescent="0.25">
      <c r="B374" s="159"/>
      <c r="C374" s="160"/>
    </row>
    <row r="375" spans="2:3" x14ac:dyDescent="0.25">
      <c r="B375" s="159"/>
      <c r="C375" s="160"/>
    </row>
    <row r="376" spans="2:3" x14ac:dyDescent="0.25">
      <c r="B376" s="159"/>
      <c r="C376" s="160"/>
    </row>
    <row r="377" spans="2:3" x14ac:dyDescent="0.25">
      <c r="B377" s="159"/>
      <c r="C377" s="160"/>
    </row>
    <row r="378" spans="2:3" x14ac:dyDescent="0.25">
      <c r="B378" s="159"/>
      <c r="C378" s="160"/>
    </row>
    <row r="379" spans="2:3" x14ac:dyDescent="0.25">
      <c r="B379" s="159"/>
      <c r="C379" s="160"/>
    </row>
    <row r="380" spans="2:3" x14ac:dyDescent="0.25">
      <c r="B380" s="159"/>
      <c r="C380" s="160"/>
    </row>
    <row r="381" spans="2:3" x14ac:dyDescent="0.25">
      <c r="B381" s="159"/>
      <c r="C381" s="160"/>
    </row>
    <row r="382" spans="2:3" x14ac:dyDescent="0.25">
      <c r="B382" s="159"/>
      <c r="C382" s="160"/>
    </row>
    <row r="383" spans="2:3" x14ac:dyDescent="0.25">
      <c r="B383" s="159"/>
      <c r="C383" s="160"/>
    </row>
    <row r="384" spans="2:3" x14ac:dyDescent="0.25">
      <c r="B384" s="159"/>
      <c r="C384" s="160"/>
    </row>
    <row r="385" spans="2:3" x14ac:dyDescent="0.25">
      <c r="B385" s="159"/>
      <c r="C385" s="160"/>
    </row>
    <row r="386" spans="2:3" x14ac:dyDescent="0.25">
      <c r="B386" s="159"/>
      <c r="C386" s="160"/>
    </row>
    <row r="387" spans="2:3" x14ac:dyDescent="0.25">
      <c r="B387" s="159"/>
      <c r="C387" s="160"/>
    </row>
    <row r="388" spans="2:3" x14ac:dyDescent="0.25">
      <c r="B388" s="159"/>
      <c r="C388" s="160"/>
    </row>
    <row r="389" spans="2:3" x14ac:dyDescent="0.25">
      <c r="B389" s="159"/>
      <c r="C389" s="160"/>
    </row>
    <row r="390" spans="2:3" x14ac:dyDescent="0.25">
      <c r="B390" s="159"/>
      <c r="C390" s="160"/>
    </row>
    <row r="391" spans="2:3" x14ac:dyDescent="0.25">
      <c r="B391" s="159"/>
      <c r="C391" s="160"/>
    </row>
    <row r="392" spans="2:3" x14ac:dyDescent="0.25">
      <c r="B392" s="159"/>
      <c r="C392" s="160"/>
    </row>
    <row r="393" spans="2:3" x14ac:dyDescent="0.25">
      <c r="B393" s="159"/>
      <c r="C393" s="160"/>
    </row>
    <row r="394" spans="2:3" x14ac:dyDescent="0.25">
      <c r="B394" s="159"/>
      <c r="C394" s="160"/>
    </row>
    <row r="395" spans="2:3" x14ac:dyDescent="0.25">
      <c r="B395" s="159"/>
      <c r="C395" s="160"/>
    </row>
    <row r="396" spans="2:3" x14ac:dyDescent="0.25">
      <c r="B396" s="159"/>
      <c r="C396" s="160"/>
    </row>
    <row r="397" spans="2:3" x14ac:dyDescent="0.25">
      <c r="B397" s="159"/>
      <c r="C397" s="160"/>
    </row>
    <row r="398" spans="2:3" x14ac:dyDescent="0.25">
      <c r="B398" s="159"/>
      <c r="C398" s="160"/>
    </row>
    <row r="399" spans="2:3" x14ac:dyDescent="0.25">
      <c r="B399" s="159"/>
      <c r="C399" s="160"/>
    </row>
    <row r="400" spans="2:3" x14ac:dyDescent="0.25">
      <c r="B400" s="159"/>
      <c r="C400" s="160"/>
    </row>
    <row r="401" spans="2:3" x14ac:dyDescent="0.25">
      <c r="B401" s="159"/>
      <c r="C401" s="160"/>
    </row>
    <row r="402" spans="2:3" x14ac:dyDescent="0.25">
      <c r="B402" s="159"/>
      <c r="C402" s="160"/>
    </row>
    <row r="403" spans="2:3" x14ac:dyDescent="0.25">
      <c r="B403" s="159"/>
      <c r="C403" s="160"/>
    </row>
    <row r="404" spans="2:3" x14ac:dyDescent="0.25">
      <c r="B404" s="159"/>
      <c r="C404" s="160"/>
    </row>
    <row r="405" spans="2:3" x14ac:dyDescent="0.25">
      <c r="B405" s="159"/>
      <c r="C405" s="160"/>
    </row>
    <row r="406" spans="2:3" x14ac:dyDescent="0.25">
      <c r="B406" s="159"/>
      <c r="C406" s="160"/>
    </row>
    <row r="407" spans="2:3" x14ac:dyDescent="0.25">
      <c r="B407" s="159"/>
      <c r="C407" s="160"/>
    </row>
    <row r="408" spans="2:3" x14ac:dyDescent="0.25">
      <c r="B408" s="159"/>
      <c r="C408" s="160"/>
    </row>
    <row r="409" spans="2:3" x14ac:dyDescent="0.25">
      <c r="B409" s="159"/>
      <c r="C409" s="160"/>
    </row>
    <row r="410" spans="2:3" x14ac:dyDescent="0.25">
      <c r="B410" s="159"/>
      <c r="C410" s="160"/>
    </row>
    <row r="411" spans="2:3" x14ac:dyDescent="0.25">
      <c r="B411" s="159"/>
      <c r="C411" s="160"/>
    </row>
    <row r="412" spans="2:3" x14ac:dyDescent="0.25">
      <c r="B412" s="159"/>
      <c r="C412" s="160"/>
    </row>
    <row r="413" spans="2:3" x14ac:dyDescent="0.25">
      <c r="B413" s="159"/>
      <c r="C413" s="160"/>
    </row>
    <row r="414" spans="2:3" x14ac:dyDescent="0.25">
      <c r="B414" s="159"/>
      <c r="C414" s="160"/>
    </row>
    <row r="415" spans="2:3" x14ac:dyDescent="0.25">
      <c r="B415" s="159"/>
      <c r="C415" s="160"/>
    </row>
    <row r="416" spans="2:3" x14ac:dyDescent="0.25">
      <c r="B416" s="159"/>
      <c r="C416" s="160"/>
    </row>
    <row r="417" spans="2:3" x14ac:dyDescent="0.25">
      <c r="B417" s="159"/>
      <c r="C417" s="160"/>
    </row>
    <row r="418" spans="2:3" x14ac:dyDescent="0.25">
      <c r="B418" s="159"/>
      <c r="C418" s="160"/>
    </row>
    <row r="419" spans="2:3" x14ac:dyDescent="0.25">
      <c r="B419" s="159"/>
      <c r="C419" s="160"/>
    </row>
    <row r="420" spans="2:3" x14ac:dyDescent="0.25">
      <c r="B420" s="159"/>
      <c r="C420" s="160"/>
    </row>
    <row r="421" spans="2:3" x14ac:dyDescent="0.25">
      <c r="B421" s="159"/>
      <c r="C421" s="160"/>
    </row>
    <row r="422" spans="2:3" x14ac:dyDescent="0.25">
      <c r="B422" s="159"/>
      <c r="C422" s="160"/>
    </row>
    <row r="423" spans="2:3" x14ac:dyDescent="0.25">
      <c r="B423" s="159"/>
      <c r="C423" s="160"/>
    </row>
    <row r="424" spans="2:3" x14ac:dyDescent="0.25">
      <c r="B424" s="159"/>
      <c r="C424" s="160"/>
    </row>
    <row r="425" spans="2:3" x14ac:dyDescent="0.25">
      <c r="B425" s="159"/>
      <c r="C425" s="160"/>
    </row>
    <row r="426" spans="2:3" x14ac:dyDescent="0.25">
      <c r="B426" s="159"/>
      <c r="C426" s="160"/>
    </row>
    <row r="427" spans="2:3" x14ac:dyDescent="0.25">
      <c r="B427" s="159"/>
      <c r="C427" s="160"/>
    </row>
    <row r="428" spans="2:3" x14ac:dyDescent="0.25">
      <c r="B428" s="159"/>
      <c r="C428" s="160"/>
    </row>
    <row r="429" spans="2:3" x14ac:dyDescent="0.25">
      <c r="B429" s="159"/>
      <c r="C429" s="160"/>
    </row>
    <row r="430" spans="2:3" x14ac:dyDescent="0.25">
      <c r="B430" s="159"/>
      <c r="C430" s="160"/>
    </row>
    <row r="431" spans="2:3" x14ac:dyDescent="0.25">
      <c r="B431" s="159"/>
      <c r="C431" s="160"/>
    </row>
    <row r="432" spans="2:3" x14ac:dyDescent="0.25">
      <c r="B432" s="159"/>
      <c r="C432" s="160"/>
    </row>
    <row r="433" spans="2:3" x14ac:dyDescent="0.25">
      <c r="B433" s="159"/>
      <c r="C433" s="160"/>
    </row>
    <row r="434" spans="2:3" x14ac:dyDescent="0.25">
      <c r="B434" s="159"/>
      <c r="C434" s="160"/>
    </row>
    <row r="435" spans="2:3" x14ac:dyDescent="0.25">
      <c r="B435" s="159"/>
      <c r="C435" s="160"/>
    </row>
    <row r="436" spans="2:3" x14ac:dyDescent="0.25">
      <c r="B436" s="159"/>
      <c r="C436" s="160"/>
    </row>
    <row r="437" spans="2:3" x14ac:dyDescent="0.25">
      <c r="B437" s="159"/>
      <c r="C437" s="160"/>
    </row>
    <row r="438" spans="2:3" x14ac:dyDescent="0.25">
      <c r="B438" s="159"/>
      <c r="C438" s="160"/>
    </row>
    <row r="439" spans="2:3" x14ac:dyDescent="0.25">
      <c r="B439" s="159"/>
      <c r="C439" s="160"/>
    </row>
  </sheetData>
  <mergeCells count="1">
    <mergeCell ref="B4:C4"/>
  </mergeCells>
  <hyperlinks>
    <hyperlink ref="C21" r:id="rId1" display="mailto:publichealthwalesobservatory@wales.nhs.uk"/>
    <hyperlink ref="C18" r:id="rId2"/>
    <hyperlink ref="C15" r:id="rId3" location="/statistics-and-research/welsh-health-survey/?tab=previous&amp;lang=en"/>
    <hyperlink ref="C12" r:id="rId4"/>
    <hyperlink ref="D23" r:id="rId5"/>
    <hyperlink ref="B23:C23" r:id="rId6" display="This file has been downloaded from the Welsh Health Survey obesity resource, available"/>
  </hyperlinks>
  <pageMargins left="0.70866141732283472" right="0.70866141732283472" top="0.74803149606299213" bottom="0.74803149606299213" header="0.31496062992125984" footer="0.31496062992125984"/>
  <pageSetup paperSize="9" scale="78" fitToHeight="7" orientation="portrait" r:id="rId7"/>
  <headerFooter>
    <oddHeader>&amp;LAuthor: Hugo Cosh, Public Health Wales Observatory&amp;RDate created: 10/07/2014</oddHeader>
  </headerFooter>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F936CDCDE8F8418920914B3BFFF19C" ma:contentTypeVersion="12" ma:contentTypeDescription="Create a new document." ma:contentTypeScope="" ma:versionID="46c72e1d8acebe914fcc9e5d023688fa">
  <xsd:schema xmlns:xsd="http://www.w3.org/2001/XMLSchema" xmlns:xs="http://www.w3.org/2001/XMLSchema" xmlns:p="http://schemas.microsoft.com/office/2006/metadata/properties" xmlns:ns3="b7e247b7-cca8-429f-8688-16f83c8fba5f" xmlns:ns4="f30bebb2-c01f-48d0-81da-dc8b123879c2" targetNamespace="http://schemas.microsoft.com/office/2006/metadata/properties" ma:root="true" ma:fieldsID="2636daf5d91eb1d20b88f36be9bc60cc" ns3:_="" ns4:_="">
    <xsd:import namespace="b7e247b7-cca8-429f-8688-16f83c8fba5f"/>
    <xsd:import namespace="f30bebb2-c01f-48d0-81da-dc8b123879c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e247b7-cca8-429f-8688-16f83c8fba5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0bebb2-c01f-48d0-81da-dc8b123879c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8B49A2C-363B-4869-AB35-BF525C960F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e247b7-cca8-429f-8688-16f83c8fba5f"/>
    <ds:schemaRef ds:uri="f30bebb2-c01f-48d0-81da-dc8b12387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9B1B8E-DE21-4A28-AC5D-932FBD896CEB}">
  <ds:schemaRefs>
    <ds:schemaRef ds:uri="http://schemas.microsoft.com/sharepoint/v3/contenttype/forms"/>
  </ds:schemaRefs>
</ds:datastoreItem>
</file>

<file path=customXml/itemProps3.xml><?xml version="1.0" encoding="utf-8"?>
<ds:datastoreItem xmlns:ds="http://schemas.openxmlformats.org/officeDocument/2006/customXml" ds:itemID="{DBB31D8A-2B9F-4E8C-B791-FE5D9D8D5AA4}">
  <ds:schemaRefs>
    <ds:schemaRef ds:uri="b7e247b7-cca8-429f-8688-16f83c8fba5f"/>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f30bebb2-c01f-48d0-81da-dc8b123879c2"/>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Contents</vt:lpstr>
      <vt:lpstr>Copy tables and charts</vt:lpstr>
      <vt:lpstr>Table and chart</vt:lpstr>
      <vt:lpstr>Controls</vt:lpstr>
      <vt:lpstr>All data</vt:lpstr>
      <vt:lpstr>STATA area ordering</vt:lpstr>
      <vt:lpstr>Technical guide</vt:lpstr>
      <vt:lpstr>Contents!Print_Area</vt:lpstr>
      <vt:lpstr>'Copy tables and charts'!Print_Area</vt:lpstr>
      <vt:lpstr>'Table and chart'!Print_Area</vt:lpstr>
      <vt:lpstr>'Technical guide'!Print_Area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2014-07-09T14:03:10Z</dcterms:created>
  <dcterms:modified xsi:type="dcterms:W3CDTF">2021-08-04T10:17:18Z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0x01010072F936CDCDE8F8418920914B3BFFF19C</vt:lpwstr>
  </property>
</Properties>
</file>