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workbookProtection workbookAlgorithmName="SHA-512" workbookHashValue="9WC9VZprE5TribApYz42N2RLoya0JW1SgE6UVyA5qS0fvCarzLVxc9KFyRU+enKUQa+98Uh0dYKc2rv/6pEckw==" workbookSaltValue="wIVMBHa/qaDSgClAfGuRFQ==" workbookSpinCount="100000" lockStructure="1"/>
  <bookViews>
    <workbookView showSheetTabs="0" xWindow="-15" yWindow="585" windowWidth="14520" windowHeight="7980" tabRatio="800"/>
  </bookViews>
  <sheets>
    <sheet name="Intro" sheetId="35" r:id="rId1"/>
    <sheet name="Disease" sheetId="36" r:id="rId2"/>
    <sheet name="TechGuide" sheetId="75" r:id="rId3"/>
    <sheet name="CopyingInstruct" sheetId="42" r:id="rId4"/>
    <sheet name="Controls" sheetId="58" state="hidden" r:id="rId5"/>
    <sheet name="All Data" sheetId="50" state="hidden" r:id="rId6"/>
  </sheets>
  <definedNames>
    <definedName name="_Sort" localSheetId="3" hidden="1">#REF!</definedName>
    <definedName name="_Sort" localSheetId="1" hidden="1">#REF!</definedName>
    <definedName name="_Sort" localSheetId="2" hidden="1">#REF!</definedName>
    <definedName name="_Sort" hidden="1">#REF!</definedName>
  </definedNames>
  <calcPr calcId="162913"/>
</workbook>
</file>

<file path=xl/calcChain.xml><?xml version="1.0" encoding="utf-8"?>
<calcChain xmlns="http://schemas.openxmlformats.org/spreadsheetml/2006/main">
  <c r="K13" i="36" l="1"/>
  <c r="G13" i="36"/>
  <c r="K12" i="36" l="1"/>
  <c r="G12" i="36"/>
  <c r="A46" i="58" l="1"/>
  <c r="E33" i="58" l="1"/>
  <c r="E27" i="58"/>
  <c r="E11" i="58"/>
  <c r="E17" i="58"/>
  <c r="A52" i="58" l="1"/>
  <c r="F21" i="36" s="1"/>
  <c r="C26" i="58"/>
  <c r="B21" i="58"/>
  <c r="B30" i="58" s="1"/>
  <c r="B20" i="58"/>
  <c r="A34" i="58" s="1"/>
  <c r="B5" i="58"/>
  <c r="A30" i="58" s="1"/>
  <c r="B4" i="58"/>
  <c r="F20" i="58" l="1"/>
  <c r="F34" i="58"/>
  <c r="F18" i="58"/>
  <c r="F21" i="58"/>
  <c r="F33" i="58"/>
  <c r="F35" i="58"/>
  <c r="F19" i="58"/>
  <c r="F36" i="58"/>
  <c r="F37" i="58"/>
  <c r="F17" i="58"/>
  <c r="F31" i="58"/>
  <c r="F12" i="58"/>
  <c r="F11" i="58"/>
  <c r="F27" i="58"/>
  <c r="F30" i="58"/>
  <c r="F15" i="58"/>
  <c r="F28" i="58"/>
  <c r="F14" i="58"/>
  <c r="F29" i="58"/>
  <c r="F13" i="58"/>
  <c r="A43" i="58"/>
  <c r="F14" i="36"/>
  <c r="A35" i="58"/>
  <c r="A37" i="58" s="1"/>
  <c r="G33" i="58" l="1"/>
  <c r="H33" i="58"/>
  <c r="G19" i="58"/>
  <c r="H19" i="58"/>
  <c r="H18" i="58"/>
  <c r="G18" i="58"/>
  <c r="H36" i="58"/>
  <c r="G36" i="58"/>
  <c r="G21" i="58"/>
  <c r="H21" i="58"/>
  <c r="G37" i="58"/>
  <c r="H37" i="58"/>
  <c r="H20" i="58"/>
  <c r="G20" i="58"/>
  <c r="H17" i="58"/>
  <c r="G17" i="58"/>
  <c r="H35" i="58"/>
  <c r="G35" i="58"/>
  <c r="G34" i="58"/>
  <c r="H34" i="58"/>
  <c r="G11" i="58"/>
  <c r="H11" i="58"/>
  <c r="H14" i="58"/>
  <c r="G14" i="58"/>
  <c r="G29" i="58"/>
  <c r="H29" i="58"/>
  <c r="H30" i="58"/>
  <c r="G30" i="58"/>
  <c r="G31" i="58"/>
  <c r="K19" i="36" s="1"/>
  <c r="H31" i="58"/>
  <c r="L19" i="36" s="1"/>
  <c r="G13" i="58"/>
  <c r="H13" i="58"/>
  <c r="G15" i="58"/>
  <c r="G19" i="36" s="1"/>
  <c r="H15" i="58"/>
  <c r="H19" i="36" s="1"/>
  <c r="H12" i="58"/>
  <c r="G12" i="58"/>
  <c r="H28" i="58"/>
  <c r="G28" i="58"/>
  <c r="G27" i="58"/>
  <c r="H27" i="58"/>
  <c r="I19" i="58"/>
  <c r="I18" i="58"/>
  <c r="I36" i="58"/>
  <c r="I21" i="58"/>
  <c r="I37" i="58"/>
  <c r="I33" i="58"/>
  <c r="I20" i="58"/>
  <c r="I17" i="58"/>
  <c r="I35" i="58"/>
  <c r="I34" i="58"/>
  <c r="F10" i="36"/>
  <c r="I29" i="58"/>
  <c r="I31" i="58"/>
  <c r="M19" i="36" s="1"/>
  <c r="I13" i="58"/>
  <c r="I15" i="58"/>
  <c r="I19" i="36" s="1"/>
  <c r="I12" i="58"/>
  <c r="I28" i="58"/>
  <c r="I11" i="58"/>
  <c r="I30" i="58"/>
  <c r="I14" i="58"/>
  <c r="I27" i="58"/>
  <c r="L15" i="36" l="1"/>
  <c r="L16" i="36"/>
  <c r="M15" i="36"/>
  <c r="I18" i="36"/>
  <c r="L18" i="36"/>
  <c r="K16" i="36"/>
  <c r="H16" i="36"/>
  <c r="M17" i="36"/>
  <c r="G18" i="36"/>
  <c r="K18" i="36"/>
  <c r="G15" i="36"/>
  <c r="I16" i="36"/>
  <c r="G17" i="36"/>
  <c r="L17" i="36"/>
  <c r="H18" i="36"/>
  <c r="I15" i="36"/>
  <c r="G16" i="36"/>
  <c r="I17" i="36"/>
  <c r="K17" i="36"/>
  <c r="K15" i="36"/>
  <c r="M18" i="36"/>
  <c r="H15" i="36"/>
  <c r="M16" i="36"/>
  <c r="H17" i="36"/>
</calcChain>
</file>

<file path=xl/sharedStrings.xml><?xml version="1.0" encoding="utf-8"?>
<sst xmlns="http://schemas.openxmlformats.org/spreadsheetml/2006/main" count="1399" uniqueCount="394">
  <si>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</si>
  <si>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</si>
  <si>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</si>
  <si>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</si>
  <si>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</si>
  <si>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</si>
  <si>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</si>
  <si>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</si>
  <si>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</si>
  <si>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</si>
  <si>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</si>
  <si>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</si>
  <si>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</si>
  <si>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</si>
  <si>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</si>
  <si>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</si>
  <si>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</si>
  <si>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</si>
  <si>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</si>
  <si>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</si>
  <si>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</si>
  <si>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</si>
  <si>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 2017 Public Health Wales NHS Trust</t>
  </si>
  <si>
    <t>Current selection</t>
  </si>
  <si>
    <t>Values for list boxes:</t>
  </si>
  <si>
    <t>Sex</t>
  </si>
  <si>
    <t>Powys</t>
  </si>
  <si>
    <t>SAA</t>
  </si>
  <si>
    <t>admissions</t>
  </si>
  <si>
    <t>SAM</t>
  </si>
  <si>
    <t>deaths</t>
  </si>
  <si>
    <t>Males</t>
  </si>
  <si>
    <t>Females</t>
  </si>
  <si>
    <t>Betsi Cadwaladr</t>
  </si>
  <si>
    <t>Betsi Cadwaladr UHB</t>
  </si>
  <si>
    <t>Hywel Dda</t>
  </si>
  <si>
    <t>Powys THB</t>
  </si>
  <si>
    <t>ABM</t>
  </si>
  <si>
    <t>Cardiff &amp; Vale</t>
  </si>
  <si>
    <t>Cwm Taf</t>
  </si>
  <si>
    <t>Aneurin Bevan</t>
  </si>
  <si>
    <t>Wales</t>
  </si>
  <si>
    <t>Current selection (for lookup)</t>
  </si>
  <si>
    <t>Area</t>
  </si>
  <si>
    <t>Chart Data</t>
  </si>
  <si>
    <t>Label</t>
  </si>
  <si>
    <t>Lookup</t>
  </si>
  <si>
    <t>All Admissions</t>
  </si>
  <si>
    <t>Attributable to smoking</t>
  </si>
  <si>
    <t xml:space="preserve">Proportion </t>
  </si>
  <si>
    <t>All Cancers</t>
  </si>
  <si>
    <t>All circulatory diseases</t>
  </si>
  <si>
    <t>Cardiff and Vale UHB</t>
  </si>
  <si>
    <t>All respiratory diseases</t>
  </si>
  <si>
    <t>All diseases of the digestive system</t>
  </si>
  <si>
    <t>Currebnt selection (lookup)</t>
  </si>
  <si>
    <t>Smoking-attributable admissions</t>
  </si>
  <si>
    <t>Smoking-attributable deaths</t>
  </si>
  <si>
    <t>For chart title:</t>
  </si>
  <si>
    <t>Number of admissions</t>
  </si>
  <si>
    <t>Number of deaths</t>
  </si>
  <si>
    <t>Measure</t>
  </si>
  <si>
    <t>Table title:</t>
  </si>
  <si>
    <t xml:space="preserve">Counts and percentages of </t>
  </si>
  <si>
    <t>Table notes:</t>
  </si>
  <si>
    <t>*Fifths of deprivation within</t>
  </si>
  <si>
    <t>Table source:</t>
  </si>
  <si>
    <t>Category</t>
  </si>
  <si>
    <t>Disease description</t>
  </si>
  <si>
    <t>attributable deaths/Admissions</t>
  </si>
  <si>
    <t>total deaths/admissions</t>
  </si>
  <si>
    <t>attributable percent</t>
  </si>
  <si>
    <t>All admissions</t>
  </si>
  <si>
    <t>All deaths</t>
  </si>
  <si>
    <t>VLookup</t>
  </si>
  <si>
    <t>All causes</t>
  </si>
  <si>
    <t>All cancers</t>
  </si>
  <si>
    <t>All circulatory disease</t>
  </si>
  <si>
    <t>All respiratory disease</t>
  </si>
  <si>
    <t>Attributable 
to smoking</t>
  </si>
  <si>
    <t>Hywel Dda UHB</t>
  </si>
  <si>
    <t>Cwm Taf UHB</t>
  </si>
  <si>
    <t>Aneurin Bevan UHB</t>
  </si>
  <si>
    <t xml:space="preserve">"-" denotes less than three </t>
  </si>
  <si>
    <t>by disease and deprivation fifth, 2014</t>
  </si>
  <si>
    <r>
      <t>The estimated number and age-standardised rate of hospital admissions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hospital admission in smokers and ex-smokers than in people who have never smoked.</t>
    </r>
  </si>
  <si>
    <r>
      <rPr>
        <b/>
        <sz val="9"/>
        <rFont val="Verdana"/>
        <family val="2"/>
      </rPr>
      <t>Non-fatal diseases</t>
    </r>
    <r>
      <rPr>
        <sz val="9"/>
        <rFont val="Verdana"/>
        <family val="2"/>
      </rPr>
      <t xml:space="preserve">
   K50 Crohn’s disease
   K05 Periodonitis
   H25 Age-related cataract (ages 45+ only)
   S72.0-S72.2 Hip fracture (aged 55+ only)
   O03 Spontaneous abortion</t>
    </r>
  </si>
  <si>
    <r>
      <t>The estimated number and age-standardised rate of deaths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death in smokers and ex-smokers than in people who have never smoked.</t>
    </r>
  </si>
  <si>
    <t>ABM UHB</t>
  </si>
  <si>
    <t>Percentage  attributable 
to smoking</t>
  </si>
  <si>
    <t>Percentage attributable to smoking</t>
  </si>
  <si>
    <t>Definition</t>
  </si>
  <si>
    <t>Demography</t>
  </si>
  <si>
    <t>Males, females and persons; all Wales residents aged 35 and over</t>
  </si>
  <si>
    <t>Period</t>
  </si>
  <si>
    <t>Data source</t>
  </si>
  <si>
    <r>
      <rPr>
        <b/>
        <sz val="9"/>
        <rFont val="Verdana"/>
        <family val="2"/>
      </rPr>
      <t>Numerator:</t>
    </r>
    <r>
      <rPr>
        <sz val="9"/>
        <rFont val="Verdana"/>
        <family val="2"/>
      </rPr>
      <t xml:space="preserve"> Patient Episode Database for Wales (PEDW), NHS Wales Informatics Service (NWIS)</t>
    </r>
    <r>
      <rPr>
        <sz val="9"/>
        <color rgb="FFFF0000"/>
        <rFont val="Verdana"/>
        <family val="2"/>
      </rPr>
      <t/>
    </r>
  </si>
  <si>
    <r>
      <rPr>
        <b/>
        <sz val="9"/>
        <rFont val="Verdana"/>
        <family val="2"/>
      </rPr>
      <t>Denominator:</t>
    </r>
    <r>
      <rPr>
        <sz val="9"/>
        <rFont val="Verdana"/>
        <family val="2"/>
      </rPr>
      <t xml:space="preserve"> Mid-year population estimates, Office for National Statistics (ONS)</t>
    </r>
  </si>
  <si>
    <r>
      <t>Smoking prevalence data for calculating smoking-attributable fractions: Welsh Health Survey 2014-15 (WG) 
Relative risks of admission, by disease, for smokers and ex-smokers compared to people who have never smoked: NHS Information Centre</t>
    </r>
    <r>
      <rPr>
        <vertAlign val="superscript"/>
        <sz val="9"/>
        <rFont val="Verdana"/>
        <family val="2"/>
      </rPr>
      <t>1</t>
    </r>
  </si>
  <si>
    <t>Geography</t>
  </si>
  <si>
    <t>Local authority, health board and Wales</t>
  </si>
  <si>
    <t>How is it calculated?</t>
  </si>
  <si>
    <r>
      <t>The fractions of hospital admissions attributable to smoking (attributable fractions), for each disease listed below by age and sex, were calculated by combining relative risk of admission with local authority smoking prevalence figures from the Welsh Health Survey 2014-15 in an equation, as outlined in appendix B of Statistics on Smoking: England, 2015</t>
    </r>
    <r>
      <rPr>
        <vertAlign val="superscript"/>
        <sz val="9"/>
        <rFont val="Verdana"/>
        <family val="2"/>
      </rPr>
      <t>1</t>
    </r>
    <r>
      <rPr>
        <sz val="9"/>
        <rFont val="Verdana"/>
        <family val="2"/>
      </rPr>
      <t>.</t>
    </r>
  </si>
  <si>
    <r>
      <rPr>
        <b/>
        <sz val="9"/>
        <color theme="1"/>
        <rFont val="Verdana"/>
        <family val="2"/>
      </rPr>
      <t>Fatal diseases</t>
    </r>
    <r>
      <rPr>
        <sz val="9"/>
        <color theme="1"/>
        <rFont val="Verdana"/>
        <family val="2"/>
      </rPr>
      <t xml:space="preserve">
</t>
    </r>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</si>
  <si>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t>These counts of hospital admissions were then multiplied by the attributable fractions, to give an estimated number of admissions attributable to smoking. For example 60% of admissions from aortic aneurysms counted in women aged 50-54 were considered to be attributable to smoking.</t>
  </si>
  <si>
    <t>Individual patients can be counted multiple times under the method employed. Therefore, this indicator is a better estimate of the burden of smoking on the health service than of the burden of smoking-attributable disease in the population.</t>
  </si>
  <si>
    <t>The accuracy of these estimates of smoking-attributable admissions is influenced by the following factors:</t>
  </si>
  <si>
    <t>References</t>
  </si>
  <si>
    <t>1. Health &amp; Social Care Information Centre. Statistics on Smoking: England, 2015. UK; 2015.</t>
  </si>
  <si>
    <t xml:space="preserve">http://content.digital.nhs.uk/catalogue/pub17526/stat-smok-eng-2015-rep.pdf </t>
  </si>
  <si>
    <t>[Accessed 16/02/2017]</t>
  </si>
  <si>
    <t>2. Dobson AJ et al. Confidence intervals for weighted sums of Poisson parameters. Stat Med 1991;10(3):457-462.</t>
  </si>
  <si>
    <r>
      <rPr>
        <b/>
        <sz val="9"/>
        <rFont val="Verdana"/>
        <family val="2"/>
      </rPr>
      <t>Numerator:</t>
    </r>
    <r>
      <rPr>
        <sz val="9"/>
        <rFont val="Verdana"/>
        <family val="2"/>
      </rPr>
      <t xml:space="preserve"> Public Health Mortality (PHM), Office for National Statistics (ONS)</t>
    </r>
    <r>
      <rPr>
        <sz val="9"/>
        <color rgb="FFFF0000"/>
        <rFont val="Verdana"/>
        <family val="2"/>
      </rPr>
      <t/>
    </r>
  </si>
  <si>
    <r>
      <t>Smoking prevalence data for calculating smoking-attributable fractions: Welsh Health Survey 2014-15 (Welsh Government) 
Relative risks of admission, by disease, for smokers and ex-smokers compared to people who have never smoked: NHS Information Centre</t>
    </r>
    <r>
      <rPr>
        <vertAlign val="superscript"/>
        <sz val="9"/>
        <rFont val="Verdana"/>
        <family val="2"/>
      </rPr>
      <t>1</t>
    </r>
  </si>
  <si>
    <r>
      <t>The fractions of deaths attributable to smoking (attributable fractions), for each disease listed below by age and sex, were calculated by combining relative risk of death with local authority smoking prevalence figures from the Welsh Health Survey 2014-15 in an equation, as outlined in appendix B of Statistics on Smoking: England, 2015</t>
    </r>
    <r>
      <rPr>
        <vertAlign val="superscript"/>
        <sz val="9"/>
        <rFont val="Verdana"/>
        <family val="2"/>
      </rPr>
      <t>1</t>
    </r>
    <r>
      <rPr>
        <sz val="9"/>
        <rFont val="Verdana"/>
        <family val="2"/>
      </rPr>
      <t>.</t>
    </r>
  </si>
  <si>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</si>
  <si>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t>The registration of death is mandatory in the UK, so the dataset should be a near complete record of mortality. Mortality counts from the PHM were based on the original underlying cause of death for which there is nearly 100 per cent coverage on the mortality register.</t>
  </si>
  <si>
    <t>Health board and Wales</t>
  </si>
  <si>
    <t>• There is known to be a degree of variation in the coding of hospital spells across Wales, but this is unlikely to systematically bias the results.</t>
  </si>
  <si>
    <t>• Smoking prevalence is estimated using survey data. Smoking status is self-reported and as such there is likely to be some responder bias. Sample sizes may also be comparatively small for some areas and age groups.</t>
  </si>
  <si>
    <t>Indicator: Smoking-attributable hospital admissions by disease</t>
  </si>
  <si>
    <t>Indicator: Smoking-attributable mortality by disease</t>
  </si>
  <si>
    <t>The accuracy of these estimates of smoking-attributable deaths is influenced by the following factors:</t>
  </si>
  <si>
    <t>• The relative risks are based on the American Cancer Prevention Society II study (1982-88) and assume that the impact of smoking on morbidity in that population is the same as its impact on the population of Wales in 2015.</t>
  </si>
  <si>
    <t>This file shows the overall number of hospital admissions due to each group of diseases, and the number (and percentage) of these that are estimated to be caused by smoking.</t>
  </si>
  <si>
    <t>This file shows the overall number of deaths due to each group of diseases, and the number (and percentage) of these that are estimated to be caused by smoking.</t>
  </si>
  <si>
    <t>These counts of deaths were then multiplied by the attributable fractions, to give an estimated number of deaths attributable to smoking. For example, 50% of deaths from stomach or duodenal ulcers counted in men aged 65-69 were considered to be attributable to smoking.</t>
  </si>
  <si>
    <r>
      <t xml:space="preserve">This is one of three interactive data files produced to update the smoking-attributable indicators from the 2012 publication </t>
    </r>
    <r>
      <rPr>
        <i/>
        <sz val="10"/>
        <color rgb="FF000000"/>
        <rFont val="Verdana"/>
        <family val="2"/>
      </rPr>
      <t>Tobacco and health in Wales</t>
    </r>
    <r>
      <rPr>
        <sz val="10"/>
        <color rgb="FF000000"/>
        <rFont val="Verdana"/>
        <family val="2"/>
      </rPr>
      <t xml:space="preserve">.  </t>
    </r>
  </si>
  <si>
    <t>Click on the tabs above to access the interactive data.</t>
  </si>
  <si>
    <r>
      <t xml:space="preserve">For more information on the data sources and methods used, click on the </t>
    </r>
    <r>
      <rPr>
        <b/>
        <sz val="10"/>
        <color rgb="FF000000"/>
        <rFont val="Verdana"/>
        <family val="2"/>
      </rPr>
      <t xml:space="preserve">Technical guide </t>
    </r>
    <r>
      <rPr>
        <sz val="10"/>
        <color rgb="FF000000"/>
        <rFont val="Verdana"/>
        <family val="2"/>
      </rPr>
      <t xml:space="preserve">tab. </t>
    </r>
  </si>
  <si>
    <r>
      <t xml:space="preserve">For guidance on how to interpret the charts and tables in this file, click on the </t>
    </r>
    <r>
      <rPr>
        <b/>
        <sz val="10"/>
        <color rgb="FF000000"/>
        <rFont val="Verdana"/>
        <family val="2"/>
      </rPr>
      <t>Interpretation guide</t>
    </r>
    <r>
      <rPr>
        <sz val="10"/>
        <color rgb="FF000000"/>
        <rFont val="Verdana"/>
        <family val="2"/>
      </rPr>
      <t xml:space="preserve"> tab. </t>
    </r>
  </si>
  <si>
    <t>All interactive files are available via the following web page:</t>
  </si>
  <si>
    <t>The content of each file is as follows:</t>
  </si>
  <si>
    <r>
      <rPr>
        <sz val="7"/>
        <color rgb="FF000000"/>
        <rFont val="Wingdings"/>
        <charset val="2"/>
      </rPr>
      <t>l</t>
    </r>
    <r>
      <rPr>
        <sz val="10"/>
        <color rgb="FF000000"/>
        <rFont val="Verdana"/>
        <family val="2"/>
      </rPr>
      <t xml:space="preserve"> Mortality and hospital admissions by health board and local authority </t>
    </r>
  </si>
  <si>
    <t xml:space="preserve">Smoking-attributable mortality and hospital admissions trend and comparison data, 2006-08 to 2013-15. Data are available at Wales, health board and local authority levels. </t>
  </si>
  <si>
    <t xml:space="preserve">Please email any comments or questions to </t>
  </si>
  <si>
    <t>publichealthwalesobservatory@wales.nhs.uk</t>
  </si>
  <si>
    <r>
      <rPr>
        <sz val="7"/>
        <color rgb="FF000000"/>
        <rFont val="Wingdings"/>
        <charset val="2"/>
      </rPr>
      <t>l</t>
    </r>
    <r>
      <rPr>
        <sz val="10"/>
        <color rgb="FF000000"/>
        <rFont val="Verdana"/>
        <family val="2"/>
      </rPr>
      <t xml:space="preserve"> This file: disease breakdown for smoking-attributable mortality and hospital admissions, 2015. Data are available at Wales and health board levels. </t>
    </r>
  </si>
  <si>
    <r>
      <rPr>
        <sz val="7"/>
        <color rgb="FF000000"/>
        <rFont val="Wingdings"/>
        <charset val="2"/>
      </rPr>
      <t>l</t>
    </r>
    <r>
      <rPr>
        <sz val="10"/>
        <color rgb="FF000000"/>
        <rFont val="Verdana"/>
        <family val="2"/>
      </rPr>
      <t xml:space="preserve"> Smoking-attributable mortality and hospital admissions trend and comparison data, 2006-08 to 2013-15 by deprivation fifth (WIMD 2014) in Wales</t>
    </r>
  </si>
  <si>
    <t xml:space="preserve">Further information on the data sources are available at: </t>
  </si>
  <si>
    <t>Patient Episode Database for Wales (PEDW)</t>
  </si>
  <si>
    <t>Mid-year population estimates (MYE)</t>
  </si>
  <si>
    <t>Welsh Health Survey</t>
  </si>
  <si>
    <r>
      <t>Counts of hospital admissions (inpatients and day cases) in 2015 were extracted from PEDW, where the primary diagnosis in the first episode of the hospital spell was in the following list of ICD-10 codes</t>
    </r>
    <r>
      <rPr>
        <vertAlign val="superscript"/>
        <sz val="9"/>
        <rFont val="Verdana"/>
        <family val="2"/>
      </rPr>
      <t>1</t>
    </r>
    <r>
      <rPr>
        <sz val="9"/>
        <rFont val="Verdana"/>
        <family val="2"/>
      </rPr>
      <t xml:space="preserve">. </t>
    </r>
  </si>
  <si>
    <r>
      <t>Counts of deaths registered in 2015 were extracted from PHM, where the underlying cause of death was in the following list of ICD-10 codes</t>
    </r>
    <r>
      <rPr>
        <vertAlign val="superscript"/>
        <sz val="9"/>
        <rFont val="Verdana"/>
        <family val="2"/>
      </rPr>
      <t>1</t>
    </r>
    <r>
      <rPr>
        <sz val="9"/>
        <rFont val="Verdana"/>
        <family val="2"/>
      </rPr>
      <t xml:space="preserve">. </t>
    </r>
  </si>
  <si>
    <r>
      <rPr>
        <b/>
        <sz val="9"/>
        <color theme="1"/>
        <rFont val="Verdana"/>
        <family val="2"/>
      </rPr>
      <t xml:space="preserve">This file shows that in 2015, an estimated 3,360 deaths in men were due to smoking.  It would be incorrect, however, to state that "an estimated 3,360 men died due to smoking in 2015."
</t>
    </r>
    <r>
      <rPr>
        <sz val="9"/>
        <color theme="1"/>
        <rFont val="Verdana"/>
        <family val="2"/>
      </rPr>
      <t xml:space="preserve">The method used did not attribute any person's death entirely to smoking;  rather, for each disease specified, a proportion of deaths was considered to be caused by smoking.  For example, as cited above, 50% of deaths from stomach or duodenal ulcers in men aged 65-69 were considered to be attributable to smoking.  If 13 men in this age group died from this condition, it would not make sense to say that 6.5 of these men died from smoking.  Rather, in this case, 6.5 deaths would be added to the overall number of smoking-attributable deaths. </t>
    </r>
  </si>
  <si>
    <r>
      <rPr>
        <b/>
        <sz val="9"/>
        <color theme="1"/>
        <rFont val="Verdana"/>
        <family val="2"/>
      </rPr>
      <t>This file shows that in 2015, an estimated 10,544 hospital admissions in women were due to smoking.  It would be incorrect, however, to state that "an estimated 10,544 women were admitted to hospital due to smoking in 2015."</t>
    </r>
    <r>
      <rPr>
        <sz val="9"/>
        <color theme="1"/>
        <rFont val="Verdana"/>
        <family val="2"/>
      </rPr>
      <t xml:space="preserve"> 
The method used did not attribute any person's admission entirely to smoking;  rather, for each disease specified, a proportion of admissions was considered to be caused by smoking.  For example, as cited above, 60% of admissions from aortic aneurysms in women aged 50-54 were considered to be attributable to smoking.  If 18 women in this age group were admitted to hospital for this condition, it would not make sense to say that 10.8 of these women were admitted due to smoking.  Rather, in this case, 10.8 admissions would be added to the overall number of smoking-attributable admissions. </t>
    </r>
  </si>
  <si>
    <t>The sum of smoking-attributable admissions from all cancers, circulatory, respiratory and digestive diseases does not match the all causes total. This is because the all causes total includes admissions from the non-fatal diseases detailed above.</t>
  </si>
  <si>
    <t>SAA_1_Wales_All admissions</t>
  </si>
  <si>
    <t>SAA_1_Wales_All circulatory diseases</t>
  </si>
  <si>
    <t>SAA_1_Wales_All diseases of the digestive system</t>
  </si>
  <si>
    <t>SAA_1_Wales_All respiratory diseases</t>
  </si>
  <si>
    <t>SAA_1_Wales_All Cancers</t>
  </si>
  <si>
    <t>SAA_2_Wales_All admissions</t>
  </si>
  <si>
    <t>SAA_2_Wales_All circulatory diseases</t>
  </si>
  <si>
    <t>SAA_2_Wales_All diseases of the digestive system</t>
  </si>
  <si>
    <t>SAA_2_Wales_All respiratory diseases</t>
  </si>
  <si>
    <t>SAA_2_Wales_All Cancers</t>
  </si>
  <si>
    <t>SAA_3_Wales_All admissions</t>
  </si>
  <si>
    <t>SAA_3_Wales_All circulatory diseases</t>
  </si>
  <si>
    <t>SAA_3_Wales_All diseases of the digestive system</t>
  </si>
  <si>
    <t>SAA_3_Wales_All respiratory diseases</t>
  </si>
  <si>
    <t>SAA_3_Wales_All Cancers</t>
  </si>
  <si>
    <t>SAA_1_ABM_All admissions</t>
  </si>
  <si>
    <t>SAA_1_ABM_All Cancers</t>
  </si>
  <si>
    <t>SAA_1_ABM_All respiratory diseases</t>
  </si>
  <si>
    <t>SAA_1_ABM_All circulatory diseases</t>
  </si>
  <si>
    <t>SAA_1_ABM_All diseases of the digestive system</t>
  </si>
  <si>
    <t>SAA_1_Aneurin Bevan_All admissions</t>
  </si>
  <si>
    <t>SAA_1_Aneurin Bevan_All Cancers</t>
  </si>
  <si>
    <t>SAA_1_Aneurin Bevan_All respiratory diseases</t>
  </si>
  <si>
    <t>SAA_1_Aneurin Bevan_All circulatory diseases</t>
  </si>
  <si>
    <t>SAA_1_Aneurin Bevan_All diseases of the digestive system</t>
  </si>
  <si>
    <t>SAA_1_Betsi Cadwaladr_All admissions</t>
  </si>
  <si>
    <t>SAA_1_Betsi Cadwaladr_All Cancers</t>
  </si>
  <si>
    <t>SAA_1_Betsi Cadwaladr_All respiratory diseases</t>
  </si>
  <si>
    <t>SAA_1_Betsi Cadwaladr_All circulatory diseases</t>
  </si>
  <si>
    <t>SAA_1_Betsi Cadwaladr_All diseases of the digestive system</t>
  </si>
  <si>
    <t>SAA_1_Cardiff &amp; Vale_All admissions</t>
  </si>
  <si>
    <t>SAA_1_Cardiff &amp; Vale_All Cancers</t>
  </si>
  <si>
    <t>SAA_1_Cardiff &amp; Vale_All respiratory diseases</t>
  </si>
  <si>
    <t>SAA_1_Cardiff &amp; Vale_All circulatory diseases</t>
  </si>
  <si>
    <t>SAA_1_Cardiff &amp; Vale_All diseases of the digestive system</t>
  </si>
  <si>
    <t>SAA_1_Cwm Taf_All admissions</t>
  </si>
  <si>
    <t>SAA_1_Cwm Taf_All Cancers</t>
  </si>
  <si>
    <t>SAA_1_Cwm Taf_All respiratory diseases</t>
  </si>
  <si>
    <t>SAA_1_Cwm Taf_All circulatory diseases</t>
  </si>
  <si>
    <t>SAA_1_Cwm Taf_All diseases of the digestive system</t>
  </si>
  <si>
    <t>SAA_1_Hywel Dda_All admissions</t>
  </si>
  <si>
    <t>SAA_1_Hywel Dda_All Cancers</t>
  </si>
  <si>
    <t>SAA_1_Hywel Dda_All respiratory diseases</t>
  </si>
  <si>
    <t>SAA_1_Hywel Dda_All circulatory diseases</t>
  </si>
  <si>
    <t>SAA_1_Hywel Dda_All diseases of the digestive system</t>
  </si>
  <si>
    <t>SAA_1_Powys_All admissions</t>
  </si>
  <si>
    <t>SAA_1_Powys_All Cancers</t>
  </si>
  <si>
    <t>SAA_1_Powys_All respiratory diseases</t>
  </si>
  <si>
    <t>SAA_1_Powys_All circulatory diseases</t>
  </si>
  <si>
    <t>SAA_1_Powys_All diseases of the digestive system</t>
  </si>
  <si>
    <t>SAA_2_ABM_All admissions</t>
  </si>
  <si>
    <t>SAA_2_ABM_All Cancers</t>
  </si>
  <si>
    <t>SAA_2_ABM_All respiratory diseases</t>
  </si>
  <si>
    <t>SAA_2_ABM_All circulatory diseases</t>
  </si>
  <si>
    <t>SAA_2_ABM_All diseases of the digestive system</t>
  </si>
  <si>
    <t>SAA_2_Aneurin Bevan_All admissions</t>
  </si>
  <si>
    <t>SAA_2_Aneurin Bevan_All Cancers</t>
  </si>
  <si>
    <t>SAA_2_Aneurin Bevan_All respiratory diseases</t>
  </si>
  <si>
    <t>SAA_2_Aneurin Bevan_All circulatory diseases</t>
  </si>
  <si>
    <t>SAA_2_Aneurin Bevan_All diseases of the digestive system</t>
  </si>
  <si>
    <t>SAA_2_Betsi Cadwaladr_All admissions</t>
  </si>
  <si>
    <t>SAA_2_Betsi Cadwaladr_All Cancers</t>
  </si>
  <si>
    <t>SAA_2_Betsi Cadwaladr_All respiratory diseases</t>
  </si>
  <si>
    <t>SAA_2_Betsi Cadwaladr_All circulatory diseases</t>
  </si>
  <si>
    <t>SAA_2_Betsi Cadwaladr_All diseases of the digestive system</t>
  </si>
  <si>
    <t>SAA_2_Cardiff &amp; Vale_All admissions</t>
  </si>
  <si>
    <t>SAA_2_Cardiff &amp; Vale_All Cancers</t>
  </si>
  <si>
    <t>SAA_2_Cardiff &amp; Vale_All respiratory diseases</t>
  </si>
  <si>
    <t>SAA_2_Cardiff &amp; Vale_All circulatory diseases</t>
  </si>
  <si>
    <t>SAA_2_Cardiff &amp; Vale_All diseases of the digestive system</t>
  </si>
  <si>
    <t>SAA_2_Cwm Taf_All admissions</t>
  </si>
  <si>
    <t>SAA_2_Cwm Taf_All Cancers</t>
  </si>
  <si>
    <t>SAA_2_Cwm Taf_All respiratory diseases</t>
  </si>
  <si>
    <t>SAA_2_Cwm Taf_All circulatory diseases</t>
  </si>
  <si>
    <t>SAA_2_Cwm Taf_All diseases of the digestive system</t>
  </si>
  <si>
    <t>SAA_2_Hywel Dda_All admissions</t>
  </si>
  <si>
    <t>SAA_2_Hywel Dda_All Cancers</t>
  </si>
  <si>
    <t>SAA_2_Hywel Dda_All respiratory diseases</t>
  </si>
  <si>
    <t>SAA_2_Hywel Dda_All circulatory diseases</t>
  </si>
  <si>
    <t>SAA_2_Hywel Dda_All diseases of the digestive system</t>
  </si>
  <si>
    <t>SAA_2_Powys_All admissions</t>
  </si>
  <si>
    <t>SAA_2_Powys_All Cancers</t>
  </si>
  <si>
    <t>SAA_2_Powys_All respiratory diseases</t>
  </si>
  <si>
    <t>SAA_2_Powys_All circulatory diseases</t>
  </si>
  <si>
    <t>SAA_2_Powys_All diseases of the digestive system</t>
  </si>
  <si>
    <t>SAA_3_ABM_All admissions</t>
  </si>
  <si>
    <t>SAA_3_ABM_All Cancers</t>
  </si>
  <si>
    <t>SAA_3_ABM_All respiratory diseases</t>
  </si>
  <si>
    <t>SAA_3_ABM_All circulatory diseases</t>
  </si>
  <si>
    <t>SAA_3_ABM_All diseases of the digestive system</t>
  </si>
  <si>
    <t>SAA_3_Aneurin Bevan_All admissions</t>
  </si>
  <si>
    <t>SAA_3_Aneurin Bevan_All Cancers</t>
  </si>
  <si>
    <t>SAA_3_Aneurin Bevan_All respiratory diseases</t>
  </si>
  <si>
    <t>SAA_3_Aneurin Bevan_All circulatory diseases</t>
  </si>
  <si>
    <t>SAA_3_Aneurin Bevan_All diseases of the digestive system</t>
  </si>
  <si>
    <t>SAA_3_Betsi Cadwaladr_All admissions</t>
  </si>
  <si>
    <t>SAA_3_Betsi Cadwaladr_All Cancers</t>
  </si>
  <si>
    <t>SAA_3_Betsi Cadwaladr_All respiratory diseases</t>
  </si>
  <si>
    <t>SAA_3_Betsi Cadwaladr_All circulatory diseases</t>
  </si>
  <si>
    <t>SAA_3_Betsi Cadwaladr_All diseases of the digestive system</t>
  </si>
  <si>
    <t>SAA_3_Cardiff &amp; Vale_All admissions</t>
  </si>
  <si>
    <t>SAA_3_Cardiff &amp; Vale_All Cancers</t>
  </si>
  <si>
    <t>SAA_3_Cardiff &amp; Vale_All respiratory diseases</t>
  </si>
  <si>
    <t>SAA_3_Cardiff &amp; Vale_All circulatory diseases</t>
  </si>
  <si>
    <t>SAA_3_Cardiff &amp; Vale_All diseases of the digestive system</t>
  </si>
  <si>
    <t>SAA_3_Cwm Taf_All admissions</t>
  </si>
  <si>
    <t>SAA_3_Cwm Taf_All Cancers</t>
  </si>
  <si>
    <t>SAA_3_Cwm Taf_All respiratory diseases</t>
  </si>
  <si>
    <t>SAA_3_Cwm Taf_All circulatory diseases</t>
  </si>
  <si>
    <t>SAA_3_Cwm Taf_All diseases of the digestive system</t>
  </si>
  <si>
    <t>SAA_3_Hywel Dda_All admissions</t>
  </si>
  <si>
    <t>SAA_3_Hywel Dda_All Cancers</t>
  </si>
  <si>
    <t>SAA_3_Hywel Dda_All respiratory diseases</t>
  </si>
  <si>
    <t>SAA_3_Hywel Dda_All circulatory diseases</t>
  </si>
  <si>
    <t>SAA_3_Hywel Dda_All diseases of the digestive system</t>
  </si>
  <si>
    <t>SAA_3_Powys_All admissions</t>
  </si>
  <si>
    <t>SAA_3_Powys_All Cancers</t>
  </si>
  <si>
    <t>SAA_3_Powys_All respiratory diseases</t>
  </si>
  <si>
    <t>SAA_3_Powys_All circulatory diseases</t>
  </si>
  <si>
    <t>SAA_3_Powys_All diseases of the digestive system</t>
  </si>
  <si>
    <t>SAM_1_Wales_All deaths</t>
  </si>
  <si>
    <t>SAM_1_Wales_All circulatory diseases</t>
  </si>
  <si>
    <t>SAM_1_Wales_All diseases of the digestive system</t>
  </si>
  <si>
    <t>SAM_1_Wales_All respiratory diseases</t>
  </si>
  <si>
    <t>SAM_1_Wales_All Cancers</t>
  </si>
  <si>
    <t>SAM_2_Wales_All deaths</t>
  </si>
  <si>
    <t>SAM_2_Wales_All circulatory diseases</t>
  </si>
  <si>
    <t>SAM_2_Wales_All diseases of the digestive system</t>
  </si>
  <si>
    <t>SAM_2_Wales_All respiratory diseases</t>
  </si>
  <si>
    <t>SAM_2_Wales_All Cancers</t>
  </si>
  <si>
    <t>SAM_3_Wales_All deaths</t>
  </si>
  <si>
    <t>SAM_3_Wales_All circulatory diseases</t>
  </si>
  <si>
    <t>SAM_3_Wales_All diseases of the digestive system</t>
  </si>
  <si>
    <t>SAM_3_Wales_All respiratory diseases</t>
  </si>
  <si>
    <t>SAM_3_Wales_All Cancers</t>
  </si>
  <si>
    <t>SAM_1_ABM_All deaths</t>
  </si>
  <si>
    <t>SAM_1_ABM_All Cancers</t>
  </si>
  <si>
    <t>SAM_1_ABM_All respiratory diseases</t>
  </si>
  <si>
    <t>SAM_1_ABM_All circulatory diseases</t>
  </si>
  <si>
    <t>SAM_1_ABM_All diseases of the digestive system</t>
  </si>
  <si>
    <t>SAM_1_Aneurin Bevan_All deaths</t>
  </si>
  <si>
    <t>SAM_1_Aneurin Bevan_All circulatory diseases</t>
  </si>
  <si>
    <t>SAM_1_Aneurin Bevan_All Cancers</t>
  </si>
  <si>
    <t>SAM_1_Aneurin Bevan_All diseases of the digestive system</t>
  </si>
  <si>
    <t>SAM_1_Aneurin Bevan_All respiratory diseases</t>
  </si>
  <si>
    <t>SAM_1_Betsi Cadwaladr_All deaths</t>
  </si>
  <si>
    <t>SAM_1_Betsi Cadwaladr_All Cancers</t>
  </si>
  <si>
    <t>SAM_1_Betsi Cadwaladr_All respiratory diseases</t>
  </si>
  <si>
    <t>SAM_1_Betsi Cadwaladr_All diseases of the digestive system</t>
  </si>
  <si>
    <t>SAM_1_Betsi Cadwaladr_All circulatory diseases</t>
  </si>
  <si>
    <t>SAM_1_Cardiff &amp; Vale_All deaths</t>
  </si>
  <si>
    <t>SAM_1_Cardiff &amp; Vale_All Cancers</t>
  </si>
  <si>
    <t>SAM_1_Cardiff &amp; Vale_All diseases of the digestive system</t>
  </si>
  <si>
    <t>SAM_1_Cardiff &amp; Vale_All respiratory diseases</t>
  </si>
  <si>
    <t>SAM_1_Cardiff &amp; Vale_All circulatory diseases</t>
  </si>
  <si>
    <t>SAM_1_Cwm Taf_All deaths</t>
  </si>
  <si>
    <t>SAM_1_Cwm Taf_All diseases of the digestive system</t>
  </si>
  <si>
    <t>SAM_1_Cwm Taf_All respiratory diseases</t>
  </si>
  <si>
    <t>SAM_1_Cwm Taf_All Cancers</t>
  </si>
  <si>
    <t>SAM_1_Cwm Taf_All circulatory diseases</t>
  </si>
  <si>
    <t>SAM_1_Hywel Dda_All deaths</t>
  </si>
  <si>
    <t>SAM_1_Hywel Dda_All circulatory diseases</t>
  </si>
  <si>
    <t>SAM_1_Hywel Dda_All Cancers</t>
  </si>
  <si>
    <t>SAM_1_Hywel Dda_All diseases of the digestive system</t>
  </si>
  <si>
    <t>SAM_1_Hywel Dda_All respiratory diseases</t>
  </si>
  <si>
    <t>SAM_1_Powys_All deaths</t>
  </si>
  <si>
    <t>SAM_1_Powys_All diseases of the digestive system</t>
  </si>
  <si>
    <t>SAM_1_Powys_All circulatory diseases</t>
  </si>
  <si>
    <t>SAM_1_Powys_All respiratory diseases</t>
  </si>
  <si>
    <t>SAM_1_Powys_All Cancers</t>
  </si>
  <si>
    <t>SAM_2_ABM_All deaths</t>
  </si>
  <si>
    <t>SAM_2_ABM_All Cancers</t>
  </si>
  <si>
    <t>SAM_2_ABM_All respiratory diseases</t>
  </si>
  <si>
    <t>SAM_2_ABM_All circulatory diseases</t>
  </si>
  <si>
    <t>SAM_2_ABM_All diseases of the digestive system</t>
  </si>
  <si>
    <t>SAM_2_Aneurin Bevan_All deaths</t>
  </si>
  <si>
    <t>SAM_2_Aneurin Bevan_All circulatory diseases</t>
  </si>
  <si>
    <t>SAM_2_Aneurin Bevan_All Cancers</t>
  </si>
  <si>
    <t>SAM_2_Aneurin Bevan_All diseases of the digestive system</t>
  </si>
  <si>
    <t>SAM_2_Aneurin Bevan_All respiratory diseases</t>
  </si>
  <si>
    <t>SAM_2_Betsi Cadwaladr_All deaths</t>
  </si>
  <si>
    <t>SAM_2_Betsi Cadwaladr_All Cancers</t>
  </si>
  <si>
    <t>SAM_2_Betsi Cadwaladr_All respiratory diseases</t>
  </si>
  <si>
    <t>SAM_2_Betsi Cadwaladr_All diseases of the digestive system</t>
  </si>
  <si>
    <t>SAM_2_Betsi Cadwaladr_All circulatory diseases</t>
  </si>
  <si>
    <t>SAM_2_Cardiff &amp; Vale_All deaths</t>
  </si>
  <si>
    <t>SAM_2_Cardiff &amp; Vale_All Cancers</t>
  </si>
  <si>
    <t>SAM_2_Cardiff &amp; Vale_All diseases of the digestive system</t>
  </si>
  <si>
    <t>SAM_2_Cardiff &amp; Vale_All respiratory diseases</t>
  </si>
  <si>
    <t>SAM_2_Cardiff &amp; Vale_All circulatory diseases</t>
  </si>
  <si>
    <t>SAM_2_Cwm Taf_All deaths</t>
  </si>
  <si>
    <t>SAM_2_Cwm Taf_All diseases of the digestive system</t>
  </si>
  <si>
    <t>SAM_2_Cwm Taf_All respiratory diseases</t>
  </si>
  <si>
    <t>SAM_2_Cwm Taf_All Cancers</t>
  </si>
  <si>
    <t>SAM_2_Cwm Taf_All circulatory diseases</t>
  </si>
  <si>
    <t>SAM_2_Hywel Dda_All deaths</t>
  </si>
  <si>
    <t>SAM_2_Hywel Dda_All circulatory diseases</t>
  </si>
  <si>
    <t>SAM_2_Hywel Dda_All Cancers</t>
  </si>
  <si>
    <t>SAM_2_Hywel Dda_All diseases of the digestive system</t>
  </si>
  <si>
    <t>SAM_2_Hywel Dda_All respiratory diseases</t>
  </si>
  <si>
    <t>SAM_2_Powys_All deaths</t>
  </si>
  <si>
    <t>SAM_2_Powys_All diseases of the digestive system</t>
  </si>
  <si>
    <t>SAM_2_Powys_All circulatory diseases</t>
  </si>
  <si>
    <t>SAM_2_Powys_All respiratory diseases</t>
  </si>
  <si>
    <t>SAM_2_Powys_All Cancers</t>
  </si>
  <si>
    <t>SAM_3_ABM_All deaths</t>
  </si>
  <si>
    <t>SAM_3_ABM_All respiratory diseases</t>
  </si>
  <si>
    <t>SAM_3_ABM_All Cancers</t>
  </si>
  <si>
    <t>SAM_3_ABM_All circulatory diseases</t>
  </si>
  <si>
    <t>SAM_3_ABM_All diseases of the digestive system</t>
  </si>
  <si>
    <t>SAM_3_Aneurin Bevan_All deaths</t>
  </si>
  <si>
    <t>SAM_3_Aneurin Bevan_All Cancers</t>
  </si>
  <si>
    <t>SAM_3_Aneurin Bevan_All circulatory diseases</t>
  </si>
  <si>
    <t>SAM_3_Aneurin Bevan_All diseases of the digestive system</t>
  </si>
  <si>
    <t>SAM_3_Aneurin Bevan_All respiratory diseases</t>
  </si>
  <si>
    <t>SAM_3_Betsi Cadwaladr_All deaths</t>
  </si>
  <si>
    <t>SAM_3_Betsi Cadwaladr_All Cancers</t>
  </si>
  <si>
    <t>SAM_3_Betsi Cadwaladr_All respiratory diseases</t>
  </si>
  <si>
    <t>SAM_3_Betsi Cadwaladr_All diseases of the digestive system</t>
  </si>
  <si>
    <t>SAM_3_Betsi Cadwaladr_All circulatory diseases</t>
  </si>
  <si>
    <t>SAM_3_Cardiff &amp; Vale_All deaths</t>
  </si>
  <si>
    <t>SAM_3_Cardiff &amp; Vale_All circulatory diseases</t>
  </si>
  <si>
    <t>SAM_3_Cardiff &amp; Vale_All Cancers</t>
  </si>
  <si>
    <t>SAM_3_Cardiff &amp; Vale_All diseases of the digestive system</t>
  </si>
  <si>
    <t>SAM_3_Cardiff &amp; Vale_All respiratory diseases</t>
  </si>
  <si>
    <t>SAM_3_Cwm Taf_All deaths</t>
  </si>
  <si>
    <t>SAM_3_Cwm Taf_All Cancers</t>
  </si>
  <si>
    <t>SAM_3_Cwm Taf_All diseases of the digestive system</t>
  </si>
  <si>
    <t>SAM_3_Cwm Taf_All respiratory diseases</t>
  </si>
  <si>
    <t>SAM_3_Cwm Taf_All circulatory diseases</t>
  </si>
  <si>
    <t>SAM_3_Hywel Dda_All deaths</t>
  </si>
  <si>
    <t>SAM_3_Hywel Dda_All Cancers</t>
  </si>
  <si>
    <t>SAM_3_Hywel Dda_All diseases of the digestive system</t>
  </si>
  <si>
    <t>SAM_3_Hywel Dda_All respiratory diseases</t>
  </si>
  <si>
    <t>SAM_3_Hywel Dda_All circulatory diseases</t>
  </si>
  <si>
    <t>SAM_3_Powys_All deaths</t>
  </si>
  <si>
    <t>SAM_3_Powys_All circulatory diseases</t>
  </si>
  <si>
    <t>SAM_3_Powys_All diseases of the digestive system</t>
  </si>
  <si>
    <t>SAM_3_Powys_All Cancers</t>
  </si>
  <si>
    <t>SAM_3_Powys_All respiratory diseases</t>
  </si>
  <si>
    <t>Produced by Public Health Wales Observatory, using PEDW (NWIS), MYE (ONS), WHS (WG)</t>
  </si>
  <si>
    <t>Produced by Public Health Wales Observatory, using PHM &amp; MYE (ONS), WHS (WG)</t>
  </si>
  <si>
    <r>
      <rPr>
        <i/>
        <sz val="9"/>
        <color theme="1"/>
        <rFont val="Verdana"/>
        <family val="2"/>
      </rPr>
      <t>Circulatory diseases</t>
    </r>
    <r>
      <rPr>
        <sz val="9"/>
        <color theme="1"/>
        <rFont val="Verdana"/>
        <family val="2"/>
      </rPr>
      <t xml:space="preserve">
   I20–I25 Ischaemic heart disease
   I00–I09, I26–I51 Other heart disease
   I60–I69 Cerebrovascular disease
   I70 Atherosclerosis
   I71 Aortic aneurysm
   I72–I78 Other arterial diseases</t>
    </r>
  </si>
  <si>
    <r>
      <rPr>
        <i/>
        <sz val="9"/>
        <rFont val="Verdana"/>
        <family val="2"/>
      </rPr>
      <t>Respiratory diseases</t>
    </r>
    <r>
      <rPr>
        <sz val="9"/>
        <rFont val="Verdana"/>
        <family val="2"/>
      </rPr>
      <t xml:space="preserve">
   J10–J18 Pneumonia, influenza
   J40–J43 Bronchitis, emphysema
   J44 Chronic airway obstruction
</t>
    </r>
    <r>
      <rPr>
        <i/>
        <sz val="9"/>
        <rFont val="Verdana"/>
        <family val="2"/>
      </rPr>
      <t>Diseases of the digestive system</t>
    </r>
    <r>
      <rPr>
        <sz val="9"/>
        <rFont val="Verdana"/>
        <family val="2"/>
      </rPr>
      <t xml:space="preserve">
   K25-K27 Stomach/duodenal ulcer</t>
    </r>
  </si>
  <si>
    <t>A file containing all of the data included in the above files is also available, allowing users to create their own outputs.</t>
  </si>
  <si>
    <t>www.publichealthwalesobservatory.wales.nhs.uk/smoking2017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</si>
</sst>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quot;£&quot;* #,##0.00_-;_-&quot;£&quot;* &quot;-&quot;??_-;_-@_-"/>
    <numFmt numFmtId="43" formatCode="_-* #,##0.00_-;\-* #,##0.00_-;_-* &quot;-&quot;??_-;_-@_-"/>
    <numFmt numFmtId="164" formatCode="_(* #,##0.00_);_(* \(#,##0.00\);_(* &quot;-&quot;??_);_(@_)"/>
    <numFmt numFmtId="165" formatCode="0.0"/>
    <numFmt numFmtId="166" formatCode="_-* #,##0_-;\-* #,##0_-;_-* &quot;-&quot;??_-;_-@_-"/>
    <numFmt numFmtId="167" formatCode="#,##0.0"/>
    <numFmt numFmtId="168" formatCode="[&gt;0.5]#,##0;[&lt;-0.5]\-#,##0;\-"/>
    <numFmt numFmtId="169" formatCode="#,##0_);;&quot;- &quot;_);@_)\ "/>
    <numFmt numFmtId="170" formatCode="_(General"/>
    <numFmt numFmtId="171" formatCode="General_)"/>
    <numFmt numFmtId="172" formatCode="0.0%"/>
  </numFmts>
  <fonts count="86">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b/>
      <sz val="9"/>
      <color theme="1"/>
      <name val="Verdana"/>
      <family val="2"/>
    </font>
    <font>
      <u/>
      <sz val="9.9"/>
      <color theme="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i/>
      <sz val="9"/>
      <color theme="1"/>
      <name val="Verdana"/>
      <family val="2"/>
    </font>
    <font>
      <b/>
      <sz val="11"/>
      <name val="Verdana"/>
      <family val="2"/>
    </font>
    <font>
      <b/>
      <i/>
      <sz val="9"/>
      <color theme="1"/>
      <name val="Verdana"/>
      <family val="2"/>
    </font>
    <font>
      <u/>
      <sz val="9"/>
      <color indexed="12"/>
      <name val="Verdana"/>
      <family val="2"/>
    </font>
    <font>
      <b/>
      <sz val="12"/>
      <name val="Verdana"/>
      <family val="2"/>
    </font>
    <font>
      <sz val="8"/>
      <color theme="1"/>
      <name val="Verdana"/>
      <family val="2"/>
    </font>
    <font>
      <u/>
      <sz val="9.9"/>
      <color theme="10"/>
      <name val="Verdana"/>
      <family val="2"/>
    </font>
    <font>
      <b/>
      <sz val="9"/>
      <name val="Verdana"/>
      <family val="2"/>
    </font>
    <font>
      <b/>
      <sz val="9"/>
      <color rgb="FF000080"/>
      <name val="Verdana"/>
      <family val="2"/>
    </font>
    <font>
      <sz val="8"/>
      <color rgb="FF000080"/>
      <name val="Verdana"/>
      <family val="2"/>
    </font>
    <font>
      <sz val="8"/>
      <name val="Verdana"/>
      <family val="2"/>
    </font>
    <font>
      <b/>
      <sz val="11"/>
      <color theme="1"/>
      <name val="Calibri"/>
      <family val="2"/>
      <scheme val="minor"/>
    </font>
    <font>
      <sz val="11"/>
      <name val="Calibri"/>
      <family val="2"/>
      <scheme val="minor"/>
    </font>
    <font>
      <i/>
      <sz val="8"/>
      <color rgb="FF000080"/>
      <name val="Verdana"/>
      <family val="2"/>
    </font>
    <font>
      <sz val="9"/>
      <name val="Verdana"/>
      <family val="2"/>
    </font>
    <font>
      <b/>
      <sz val="10"/>
      <color rgb="FF3182BD"/>
      <name val="Verdana"/>
      <family val="2"/>
    </font>
    <font>
      <vertAlign val="superscript"/>
      <sz val="9"/>
      <name val="Verdana"/>
      <family val="2"/>
    </font>
    <font>
      <sz val="9"/>
      <color rgb="FFFF0000"/>
      <name val="Verdana"/>
      <family val="2"/>
    </font>
    <font>
      <i/>
      <sz val="9"/>
      <name val="Verdana"/>
      <family val="2"/>
    </font>
    <font>
      <b/>
      <sz val="12"/>
      <color rgb="FF000080"/>
      <name val="Verdana"/>
      <family val="2"/>
    </font>
    <font>
      <sz val="9"/>
      <name val="Calibri"/>
      <family val="2"/>
      <scheme val="minor"/>
    </font>
    <font>
      <b/>
      <sz val="10"/>
      <name val="Arial"/>
      <family val="2"/>
    </font>
    <font>
      <sz val="7"/>
      <name val="Arial"/>
      <family val="2"/>
    </font>
    <font>
      <sz val="8"/>
      <name val="CG Times"/>
    </font>
    <font>
      <sz val="14"/>
      <name val="Arial"/>
      <family val="2"/>
    </font>
    <font>
      <u/>
      <sz val="10"/>
      <color indexed="12"/>
      <name val="Helvetica"/>
    </font>
    <font>
      <u/>
      <sz val="7.5"/>
      <color indexed="12"/>
      <name val="Arial"/>
      <family val="2"/>
    </font>
    <font>
      <u/>
      <sz val="10"/>
      <color indexed="12"/>
      <name val="MS Sans Serif"/>
      <family val="2"/>
    </font>
    <font>
      <u/>
      <sz val="12"/>
      <color indexed="12"/>
      <name val="Arial"/>
      <family val="2"/>
    </font>
    <font>
      <u/>
      <sz val="11"/>
      <color theme="10"/>
      <name val="Calibri"/>
      <family val="2"/>
      <scheme val="minor"/>
    </font>
    <font>
      <sz val="10"/>
      <color indexed="18"/>
      <name val="Arial"/>
      <family val="2"/>
    </font>
    <font>
      <sz val="11"/>
      <color indexed="8"/>
      <name val="Calibri"/>
      <family val="2"/>
      <scheme val="minor"/>
    </font>
    <font>
      <sz val="10"/>
      <color theme="1"/>
      <name val="Verdana"/>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sz val="8"/>
      <name val="Arial"/>
      <family val="2"/>
    </font>
    <font>
      <b/>
      <sz val="12"/>
      <color indexed="8"/>
      <name val="Arial"/>
      <family val="2"/>
    </font>
    <font>
      <u/>
      <sz val="8.8000000000000007"/>
      <color theme="10"/>
      <name val="Calibri"/>
      <family val="2"/>
    </font>
    <font>
      <u/>
      <sz val="7.7"/>
      <color theme="10"/>
      <name val="Calibri"/>
      <family val="2"/>
    </font>
    <font>
      <sz val="10"/>
      <color rgb="FF000000"/>
      <name val="Verdana"/>
      <family val="2"/>
    </font>
    <font>
      <i/>
      <sz val="10"/>
      <color rgb="FF000000"/>
      <name val="Verdana"/>
      <family val="2"/>
    </font>
    <font>
      <b/>
      <sz val="10"/>
      <color rgb="FF000000"/>
      <name val="Verdana"/>
      <family val="2"/>
    </font>
    <font>
      <sz val="7"/>
      <color rgb="FF000000"/>
      <name val="Wingdings"/>
      <charset val="2"/>
    </font>
    <font>
      <u/>
      <sz val="10"/>
      <color theme="10"/>
      <name val="Verdana"/>
      <family val="2"/>
    </font>
  </fonts>
  <fills count="43">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6" tint="0.59999389629810485"/>
        <bgColor indexed="64"/>
      </patternFill>
    </fill>
  </fills>
  <borders count="67">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right/>
      <top style="thin">
        <color rgb="FF000080"/>
      </top>
      <bottom style="thin">
        <color rgb="FF000080"/>
      </bottom>
      <diagonal/>
    </border>
    <border>
      <left/>
      <right/>
      <top/>
      <bottom style="thin">
        <color indexed="64"/>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716">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 fillId="0" borderId="0"/>
    <xf numFmtId="0" fontId="17" fillId="16" borderId="0" applyNumberFormat="0" applyBorder="0" applyAlignment="0" applyProtection="0"/>
    <xf numFmtId="0" fontId="1" fillId="4" borderId="0" applyNumberFormat="0" applyBorder="0" applyAlignment="0" applyProtection="0"/>
    <xf numFmtId="0" fontId="17" fillId="17" borderId="0" applyNumberFormat="0" applyBorder="0" applyAlignment="0" applyProtection="0"/>
    <xf numFmtId="0" fontId="1" fillId="6" borderId="0" applyNumberFormat="0" applyBorder="0" applyAlignment="0" applyProtection="0"/>
    <xf numFmtId="0" fontId="17" fillId="18" borderId="0" applyNumberFormat="0" applyBorder="0" applyAlignment="0" applyProtection="0"/>
    <xf numFmtId="0" fontId="1" fillId="8" borderId="0" applyNumberFormat="0" applyBorder="0" applyAlignment="0" applyProtection="0"/>
    <xf numFmtId="0" fontId="17" fillId="19" borderId="0" applyNumberFormat="0" applyBorder="0" applyAlignment="0" applyProtection="0"/>
    <xf numFmtId="0" fontId="1" fillId="10" borderId="0" applyNumberFormat="0" applyBorder="0" applyAlignment="0" applyProtection="0"/>
    <xf numFmtId="0" fontId="17" fillId="20" borderId="0" applyNumberFormat="0" applyBorder="0" applyAlignment="0" applyProtection="0"/>
    <xf numFmtId="0" fontId="1" fillId="12" borderId="0" applyNumberFormat="0" applyBorder="0" applyAlignment="0" applyProtection="0"/>
    <xf numFmtId="0" fontId="17" fillId="21" borderId="0" applyNumberFormat="0" applyBorder="0" applyAlignment="0" applyProtection="0"/>
    <xf numFmtId="0" fontId="1" fillId="14" borderId="0" applyNumberFormat="0" applyBorder="0" applyAlignment="0" applyProtection="0"/>
    <xf numFmtId="0" fontId="17" fillId="22" borderId="0" applyNumberFormat="0" applyBorder="0" applyAlignment="0" applyProtection="0"/>
    <xf numFmtId="0" fontId="1" fillId="5" borderId="0" applyNumberFormat="0" applyBorder="0" applyAlignment="0" applyProtection="0"/>
    <xf numFmtId="0" fontId="17" fillId="23" borderId="0" applyNumberFormat="0" applyBorder="0" applyAlignment="0" applyProtection="0"/>
    <xf numFmtId="0" fontId="1" fillId="7" borderId="0" applyNumberFormat="0" applyBorder="0" applyAlignment="0" applyProtection="0"/>
    <xf numFmtId="0" fontId="17" fillId="24" borderId="0" applyNumberFormat="0" applyBorder="0" applyAlignment="0" applyProtection="0"/>
    <xf numFmtId="0" fontId="1" fillId="9" borderId="0" applyNumberFormat="0" applyBorder="0" applyAlignment="0" applyProtection="0"/>
    <xf numFmtId="0" fontId="17" fillId="19" borderId="0" applyNumberFormat="0" applyBorder="0" applyAlignment="0" applyProtection="0"/>
    <xf numFmtId="0" fontId="1" fillId="11" borderId="0" applyNumberFormat="0" applyBorder="0" applyAlignment="0" applyProtection="0"/>
    <xf numFmtId="0" fontId="17" fillId="22" borderId="0" applyNumberFormat="0" applyBorder="0" applyAlignment="0" applyProtection="0"/>
    <xf numFmtId="0" fontId="1" fillId="13" borderId="0" applyNumberFormat="0" applyBorder="0" applyAlignment="0" applyProtection="0"/>
    <xf numFmtId="0" fontId="17" fillId="25" borderId="0" applyNumberFormat="0" applyBorder="0" applyAlignment="0" applyProtection="0"/>
    <xf numFmtId="0" fontId="1" fillId="15"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0" fontId="19" fillId="17" borderId="0" applyNumberFormat="0" applyBorder="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1" fillId="35"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9" fillId="0" borderId="7" applyNumberFormat="0" applyFill="0" applyAlignment="0" applyProtection="0"/>
    <xf numFmtId="0" fontId="30"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4"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32"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43" fontId="1" fillId="0" borderId="0" applyFont="0" applyFill="0" applyBorder="0" applyAlignment="0" applyProtection="0"/>
    <xf numFmtId="0" fontId="13" fillId="0" borderId="0"/>
    <xf numFmtId="0" fontId="4" fillId="37" borderId="18" applyNumberFormat="0" applyFont="0" applyAlignment="0" applyProtection="0"/>
    <xf numFmtId="0" fontId="20" fillId="34" borderId="22" applyNumberFormat="0" applyAlignment="0" applyProtection="0"/>
    <xf numFmtId="0" fontId="4" fillId="37" borderId="53" applyNumberFormat="0" applyFont="0" applyAlignment="0" applyProtection="0"/>
    <xf numFmtId="0" fontId="35" fillId="0" borderId="25" applyNumberFormat="0" applyFill="0" applyAlignment="0" applyProtection="0"/>
    <xf numFmtId="0" fontId="4" fillId="37" borderId="23"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20" fillId="34" borderId="52" applyNumberFormat="0" applyAlignment="0" applyProtection="0"/>
    <xf numFmtId="0" fontId="20" fillId="34" borderId="52" applyNumberFormat="0" applyAlignment="0" applyProtection="0"/>
    <xf numFmtId="0" fontId="20" fillId="34" borderId="42" applyNumberFormat="0" applyAlignment="0" applyProtection="0"/>
    <xf numFmtId="0" fontId="20" fillId="34" borderId="42" applyNumberFormat="0" applyAlignment="0" applyProtection="0"/>
    <xf numFmtId="0" fontId="20" fillId="34" borderId="42" applyNumberFormat="0" applyAlignment="0" applyProtection="0"/>
    <xf numFmtId="0" fontId="33" fillId="34" borderId="54" applyNumberFormat="0" applyAlignment="0" applyProtection="0"/>
    <xf numFmtId="0" fontId="4" fillId="37" borderId="43" applyNumberFormat="0" applyFont="0" applyAlignment="0" applyProtection="0"/>
    <xf numFmtId="0" fontId="20" fillId="34" borderId="32" applyNumberFormat="0" applyAlignment="0" applyProtection="0"/>
    <xf numFmtId="0" fontId="20" fillId="34" borderId="32" applyNumberFormat="0" applyAlignment="0" applyProtection="0"/>
    <xf numFmtId="0" fontId="20" fillId="34" borderId="32" applyNumberFormat="0" applyAlignment="0" applyProtection="0"/>
    <xf numFmtId="0" fontId="33" fillId="34" borderId="44" applyNumberFormat="0" applyAlignment="0" applyProtection="0"/>
    <xf numFmtId="0" fontId="33" fillId="34" borderId="44" applyNumberFormat="0" applyAlignment="0" applyProtection="0"/>
    <xf numFmtId="0" fontId="4" fillId="37" borderId="48" applyNumberFormat="0" applyFont="0" applyAlignment="0" applyProtection="0"/>
    <xf numFmtId="0" fontId="28" fillId="21" borderId="52" applyNumberFormat="0" applyAlignment="0" applyProtection="0"/>
    <xf numFmtId="0" fontId="28" fillId="21" borderId="52" applyNumberFormat="0" applyAlignment="0" applyProtection="0"/>
    <xf numFmtId="0" fontId="28" fillId="21" borderId="52" applyNumberFormat="0" applyAlignment="0" applyProtection="0"/>
    <xf numFmtId="0" fontId="28" fillId="21" borderId="52" applyNumberFormat="0" applyAlignment="0" applyProtection="0"/>
    <xf numFmtId="0" fontId="28" fillId="21" borderId="52" applyNumberFormat="0" applyAlignment="0" applyProtection="0"/>
    <xf numFmtId="0" fontId="28" fillId="21" borderId="47" applyNumberFormat="0" applyAlignment="0" applyProtection="0"/>
    <xf numFmtId="0" fontId="4" fillId="37" borderId="33" applyNumberFormat="0" applyFont="0" applyAlignment="0" applyProtection="0"/>
    <xf numFmtId="0" fontId="20" fillId="34" borderId="22" applyNumberFormat="0" applyAlignment="0" applyProtection="0"/>
    <xf numFmtId="0" fontId="20" fillId="34" borderId="22" applyNumberFormat="0" applyAlignment="0" applyProtection="0"/>
    <xf numFmtId="0" fontId="4" fillId="37" borderId="48" applyNumberFormat="0" applyFont="0" applyAlignment="0" applyProtection="0"/>
    <xf numFmtId="0" fontId="35" fillId="0" borderId="50" applyNumberFormat="0" applyFill="0" applyAlignment="0" applyProtection="0"/>
    <xf numFmtId="0" fontId="35" fillId="0" borderId="50" applyNumberFormat="0" applyFill="0" applyAlignment="0" applyProtection="0"/>
    <xf numFmtId="0" fontId="33" fillId="34" borderId="49" applyNumberFormat="0" applyAlignment="0" applyProtection="0"/>
    <xf numFmtId="0" fontId="20" fillId="34" borderId="52" applyNumberFormat="0" applyAlignment="0" applyProtection="0"/>
    <xf numFmtId="0" fontId="35" fillId="0" borderId="55" applyNumberFormat="0" applyFill="0" applyAlignment="0" applyProtection="0"/>
    <xf numFmtId="0" fontId="35" fillId="0" borderId="55" applyNumberFormat="0" applyFill="0" applyAlignment="0" applyProtection="0"/>
    <xf numFmtId="0" fontId="20" fillId="34" borderId="47" applyNumberFormat="0" applyAlignment="0" applyProtection="0"/>
    <xf numFmtId="0" fontId="28" fillId="21" borderId="17" applyNumberFormat="0" applyAlignment="0" applyProtection="0"/>
    <xf numFmtId="0" fontId="28" fillId="21" borderId="17" applyNumberFormat="0" applyAlignment="0" applyProtection="0"/>
    <xf numFmtId="0" fontId="33" fillId="34" borderId="24" applyNumberFormat="0" applyAlignment="0" applyProtection="0"/>
    <xf numFmtId="0" fontId="28" fillId="21" borderId="47" applyNumberFormat="0" applyAlignment="0" applyProtection="0"/>
    <xf numFmtId="0" fontId="28" fillId="21" borderId="47" applyNumberFormat="0" applyAlignment="0" applyProtection="0"/>
    <xf numFmtId="0" fontId="20" fillId="34" borderId="27" applyNumberFormat="0" applyAlignment="0" applyProtection="0"/>
    <xf numFmtId="0" fontId="28" fillId="21" borderId="32" applyNumberFormat="0" applyAlignment="0" applyProtection="0"/>
    <xf numFmtId="0" fontId="20" fillId="34" borderId="37" applyNumberFormat="0" applyAlignment="0" applyProtection="0"/>
    <xf numFmtId="0" fontId="4" fillId="37" borderId="53" applyNumberFormat="0" applyFont="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4" fillId="37" borderId="33"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33" fillId="34" borderId="19" applyNumberFormat="0" applyAlignment="0" applyProtection="0"/>
    <xf numFmtId="0" fontId="33" fillId="34" borderId="19" applyNumberFormat="0" applyAlignment="0" applyProtection="0"/>
    <xf numFmtId="0" fontId="33" fillId="34" borderId="19" applyNumberFormat="0" applyAlignment="0" applyProtection="0"/>
    <xf numFmtId="0" fontId="33" fillId="34" borderId="19" applyNumberFormat="0" applyAlignment="0" applyProtection="0"/>
    <xf numFmtId="0" fontId="33" fillId="34" borderId="19" applyNumberFormat="0" applyAlignment="0" applyProtection="0"/>
    <xf numFmtId="0" fontId="33" fillId="34" borderId="19" applyNumberFormat="0" applyAlignment="0" applyProtection="0"/>
    <xf numFmtId="0" fontId="33" fillId="34" borderId="19" applyNumberForma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1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33" fillId="34" borderId="39" applyNumberFormat="0" applyAlignment="0" applyProtection="0"/>
    <xf numFmtId="0" fontId="28" fillId="21" borderId="32" applyNumberFormat="0" applyAlignment="0" applyProtection="0"/>
    <xf numFmtId="0" fontId="28" fillId="21" borderId="52" applyNumberFormat="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35" fillId="0" borderId="45" applyNumberFormat="0" applyFill="0" applyAlignment="0" applyProtection="0"/>
    <xf numFmtId="0" fontId="20" fillId="34" borderId="37" applyNumberForma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33" fillId="34" borderId="34" applyNumberFormat="0" applyAlignment="0" applyProtection="0"/>
    <xf numFmtId="0" fontId="33" fillId="34" borderId="34" applyNumberFormat="0" applyAlignment="0" applyProtection="0"/>
    <xf numFmtId="0" fontId="33" fillId="34" borderId="34" applyNumberFormat="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4" fillId="37" borderId="43"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33" fillId="34" borderId="29" applyNumberFormat="0" applyAlignment="0" applyProtection="0"/>
    <xf numFmtId="0" fontId="4" fillId="37" borderId="28" applyNumberFormat="0" applyFont="0" applyAlignment="0" applyProtection="0"/>
    <xf numFmtId="0" fontId="28" fillId="21" borderId="22" applyNumberFormat="0" applyAlignment="0" applyProtection="0"/>
    <xf numFmtId="0" fontId="28" fillId="21" borderId="22" applyNumberFormat="0" applyAlignment="0" applyProtection="0"/>
    <xf numFmtId="0" fontId="28" fillId="21" borderId="22" applyNumberFormat="0" applyAlignment="0" applyProtection="0"/>
    <xf numFmtId="0" fontId="28" fillId="21" borderId="22" applyNumberFormat="0" applyAlignment="0" applyProtection="0"/>
    <xf numFmtId="0" fontId="28" fillId="21" borderId="22" applyNumberFormat="0" applyAlignment="0" applyProtection="0"/>
    <xf numFmtId="0" fontId="28" fillId="21" borderId="22" applyNumberFormat="0" applyAlignment="0" applyProtection="0"/>
    <xf numFmtId="0" fontId="35" fillId="0" borderId="55" applyNumberFormat="0" applyFill="0" applyAlignment="0" applyProtection="0"/>
    <xf numFmtId="0" fontId="20" fillId="34" borderId="32" applyNumberFormat="0" applyAlignment="0" applyProtection="0"/>
    <xf numFmtId="0" fontId="20" fillId="34" borderId="32" applyNumberFormat="0" applyAlignment="0" applyProtection="0"/>
    <xf numFmtId="0" fontId="33" fillId="34" borderId="54" applyNumberFormat="0" applyAlignment="0" applyProtection="0"/>
    <xf numFmtId="0" fontId="35" fillId="0" borderId="55" applyNumberFormat="0" applyFill="0" applyAlignment="0" applyProtection="0"/>
    <xf numFmtId="0" fontId="20" fillId="34" borderId="47" applyNumberForma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33" fillId="34" borderId="44" applyNumberFormat="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4" fillId="37" borderId="53"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4" fillId="37" borderId="48" applyNumberFormat="0" applyFont="0" applyAlignment="0" applyProtection="0"/>
    <xf numFmtId="0" fontId="33" fillId="34" borderId="39" applyNumberFormat="0" applyAlignment="0" applyProtection="0"/>
    <xf numFmtId="0" fontId="4" fillId="37" borderId="38" applyNumberFormat="0" applyFont="0" applyAlignment="0" applyProtection="0"/>
    <xf numFmtId="0" fontId="4" fillId="37" borderId="38" applyNumberFormat="0" applyFont="0" applyAlignment="0" applyProtection="0"/>
    <xf numFmtId="0" fontId="28" fillId="21" borderId="32" applyNumberFormat="0" applyAlignment="0" applyProtection="0"/>
    <xf numFmtId="0" fontId="28" fillId="21" borderId="32" applyNumberFormat="0" applyAlignment="0" applyProtection="0"/>
    <xf numFmtId="0" fontId="28" fillId="21" borderId="32" applyNumberFormat="0" applyAlignment="0" applyProtection="0"/>
    <xf numFmtId="0" fontId="28" fillId="21" borderId="32" applyNumberFormat="0" applyAlignment="0" applyProtection="0"/>
    <xf numFmtId="0" fontId="28" fillId="21" borderId="32" applyNumberFormat="0" applyAlignment="0" applyProtection="0"/>
    <xf numFmtId="0" fontId="20" fillId="34" borderId="42" applyNumberFormat="0" applyAlignment="0" applyProtection="0"/>
    <xf numFmtId="0" fontId="20" fillId="34" borderId="42" applyNumberForma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33" fillId="34" borderId="54" applyNumberFormat="0" applyAlignment="0" applyProtection="0"/>
    <xf numFmtId="0" fontId="33" fillId="34" borderId="54" applyNumberFormat="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4" fillId="37" borderId="48" applyNumberFormat="0" applyFont="0" applyAlignment="0" applyProtection="0"/>
    <xf numFmtId="0" fontId="4" fillId="37" borderId="48" applyNumberFormat="0" applyFont="0" applyAlignment="0" applyProtection="0"/>
    <xf numFmtId="0" fontId="28" fillId="21" borderId="42" applyNumberFormat="0" applyAlignment="0" applyProtection="0"/>
    <xf numFmtId="0" fontId="28" fillId="21" borderId="42" applyNumberFormat="0" applyAlignment="0" applyProtection="0"/>
    <xf numFmtId="0" fontId="28" fillId="21" borderId="42" applyNumberFormat="0" applyAlignment="0" applyProtection="0"/>
    <xf numFmtId="0" fontId="28" fillId="21" borderId="42" applyNumberFormat="0" applyAlignment="0" applyProtection="0"/>
    <xf numFmtId="0" fontId="28" fillId="21" borderId="42" applyNumberFormat="0" applyAlignment="0" applyProtection="0"/>
    <xf numFmtId="0" fontId="20" fillId="34" borderId="52" applyNumberFormat="0" applyAlignment="0" applyProtection="0"/>
    <xf numFmtId="0" fontId="28" fillId="21" borderId="52" applyNumberFormat="0" applyAlignment="0" applyProtection="0"/>
    <xf numFmtId="0" fontId="28" fillId="21" borderId="47" applyNumberFormat="0" applyAlignment="0" applyProtection="0"/>
    <xf numFmtId="0" fontId="28" fillId="21" borderId="47" applyNumberFormat="0" applyAlignment="0" applyProtection="0"/>
    <xf numFmtId="0" fontId="28" fillId="21" borderId="47" applyNumberFormat="0" applyAlignment="0" applyProtection="0"/>
    <xf numFmtId="0" fontId="20" fillId="34" borderId="47" applyNumberFormat="0" applyAlignment="0" applyProtection="0"/>
    <xf numFmtId="0" fontId="20" fillId="34" borderId="47" applyNumberFormat="0" applyAlignment="0" applyProtection="0"/>
    <xf numFmtId="0" fontId="28" fillId="21" borderId="37" applyNumberFormat="0" applyAlignment="0" applyProtection="0"/>
    <xf numFmtId="0" fontId="28" fillId="21" borderId="37" applyNumberFormat="0" applyAlignment="0" applyProtection="0"/>
    <xf numFmtId="0" fontId="28" fillId="21" borderId="37" applyNumberFormat="0" applyAlignment="0" applyProtection="0"/>
    <xf numFmtId="0" fontId="28" fillId="21" borderId="37" applyNumberFormat="0" applyAlignment="0" applyProtection="0"/>
    <xf numFmtId="0" fontId="28" fillId="21" borderId="37" applyNumberFormat="0" applyAlignment="0" applyProtection="0"/>
    <xf numFmtId="0" fontId="28" fillId="21" borderId="37" applyNumberForma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4" fillId="37" borderId="53" applyNumberFormat="0" applyFont="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3" fillId="34" borderId="49" applyNumberFormat="0" applyAlignment="0" applyProtection="0"/>
    <xf numFmtId="0" fontId="33" fillId="34" borderId="49" applyNumberFormat="0" applyAlignment="0" applyProtection="0"/>
    <xf numFmtId="0" fontId="33" fillId="34" borderId="49" applyNumberFormat="0" applyAlignment="0" applyProtection="0"/>
    <xf numFmtId="0" fontId="33" fillId="34" borderId="49" applyNumberFormat="0" applyAlignment="0" applyProtection="0"/>
    <xf numFmtId="0" fontId="4" fillId="37" borderId="48" applyNumberFormat="0" applyFont="0" applyAlignment="0" applyProtection="0"/>
    <xf numFmtId="0" fontId="4" fillId="37" borderId="48" applyNumberFormat="0" applyFont="0" applyAlignment="0" applyProtection="0"/>
    <xf numFmtId="0" fontId="20" fillId="34" borderId="52" applyNumberFormat="0" applyAlignment="0" applyProtection="0"/>
    <xf numFmtId="0" fontId="20" fillId="34" borderId="37" applyNumberFormat="0" applyAlignment="0" applyProtection="0"/>
    <xf numFmtId="0" fontId="20" fillId="34" borderId="37" applyNumberFormat="0" applyAlignment="0" applyProtection="0"/>
    <xf numFmtId="0" fontId="20" fillId="34" borderId="37" applyNumberFormat="0" applyAlignment="0" applyProtection="0"/>
    <xf numFmtId="0" fontId="33" fillId="34" borderId="54" applyNumberFormat="0" applyAlignment="0" applyProtection="0"/>
    <xf numFmtId="0" fontId="28" fillId="21" borderId="27" applyNumberFormat="0" applyAlignment="0" applyProtection="0"/>
    <xf numFmtId="0" fontId="28" fillId="21" borderId="27" applyNumberFormat="0" applyAlignment="0" applyProtection="0"/>
    <xf numFmtId="0" fontId="28" fillId="21" borderId="27" applyNumberFormat="0" applyAlignment="0" applyProtection="0"/>
    <xf numFmtId="0" fontId="28" fillId="21" borderId="27" applyNumberFormat="0" applyAlignment="0" applyProtection="0"/>
    <xf numFmtId="0" fontId="28" fillId="21" borderId="27" applyNumberFormat="0" applyAlignment="0" applyProtection="0"/>
    <xf numFmtId="0" fontId="28" fillId="21" borderId="27" applyNumberForma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3" applyNumberFormat="0" applyFont="0" applyAlignment="0" applyProtection="0"/>
    <xf numFmtId="0" fontId="4" fillId="37" borderId="48" applyNumberFormat="0" applyFont="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3" fillId="34" borderId="39" applyNumberFormat="0" applyAlignment="0" applyProtection="0"/>
    <xf numFmtId="0" fontId="33" fillId="34" borderId="39" applyNumberFormat="0" applyAlignment="0" applyProtection="0"/>
    <xf numFmtId="0" fontId="33" fillId="34" borderId="39" applyNumberFormat="0" applyAlignment="0" applyProtection="0"/>
    <xf numFmtId="0" fontId="33" fillId="34" borderId="39" applyNumberForma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38" applyNumberFormat="0" applyFont="0" applyAlignment="0" applyProtection="0"/>
    <xf numFmtId="0" fontId="20" fillId="34" borderId="42" applyNumberFormat="0" applyAlignment="0" applyProtection="0"/>
    <xf numFmtId="0" fontId="20" fillId="34" borderId="27" applyNumberFormat="0" applyAlignment="0" applyProtection="0"/>
    <xf numFmtId="0" fontId="20" fillId="34" borderId="27" applyNumberFormat="0" applyAlignment="0" applyProtection="0"/>
    <xf numFmtId="0" fontId="28" fillId="21" borderId="37" applyNumberFormat="0" applyAlignment="0" applyProtection="0"/>
    <xf numFmtId="0" fontId="33" fillId="34" borderId="44" applyNumberFormat="0" applyAlignment="0" applyProtection="0"/>
    <xf numFmtId="0" fontId="4" fillId="37" borderId="53" applyNumberFormat="0" applyFont="0" applyAlignment="0" applyProtection="0"/>
    <xf numFmtId="0" fontId="4" fillId="37" borderId="53" applyNumberFormat="0" applyFont="0" applyAlignment="0" applyProtection="0"/>
    <xf numFmtId="0" fontId="28" fillId="21" borderId="17" applyNumberFormat="0" applyAlignment="0" applyProtection="0"/>
    <xf numFmtId="0" fontId="28" fillId="21" borderId="17" applyNumberFormat="0" applyAlignment="0" applyProtection="0"/>
    <xf numFmtId="0" fontId="28" fillId="21" borderId="17" applyNumberFormat="0" applyAlignment="0" applyProtection="0"/>
    <xf numFmtId="0" fontId="28" fillId="21" borderId="17" applyNumberFormat="0" applyAlignment="0" applyProtection="0"/>
    <xf numFmtId="0" fontId="28" fillId="21" borderId="17" applyNumberFormat="0" applyAlignment="0" applyProtection="0"/>
    <xf numFmtId="0" fontId="4" fillId="37" borderId="23" applyNumberFormat="0" applyFont="0" applyAlignment="0" applyProtection="0"/>
    <xf numFmtId="0" fontId="4" fillId="37" borderId="23" applyNumberFormat="0" applyFont="0" applyAlignment="0" applyProtection="0"/>
    <xf numFmtId="0" fontId="33" fillId="34" borderId="24" applyNumberForma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3" applyNumberFormat="0" applyFont="0" applyAlignment="0" applyProtection="0"/>
    <xf numFmtId="0" fontId="4" fillId="37" borderId="38" applyNumberFormat="0" applyFont="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3" fillId="34" borderId="29" applyNumberFormat="0" applyAlignment="0" applyProtection="0"/>
    <xf numFmtId="0" fontId="33" fillId="34" borderId="29" applyNumberFormat="0" applyAlignment="0" applyProtection="0"/>
    <xf numFmtId="0" fontId="33" fillId="34" borderId="29" applyNumberFormat="0" applyAlignment="0" applyProtection="0"/>
    <xf numFmtId="0" fontId="33" fillId="34" borderId="29" applyNumberForma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4" fillId="37" borderId="28" applyNumberFormat="0" applyFont="0" applyAlignment="0" applyProtection="0"/>
    <xf numFmtId="0" fontId="20" fillId="34" borderId="32" applyNumberFormat="0" applyAlignment="0" applyProtection="0"/>
    <xf numFmtId="0" fontId="20" fillId="34" borderId="17" applyNumberFormat="0" applyAlignment="0" applyProtection="0"/>
    <xf numFmtId="0" fontId="20" fillId="34" borderId="17" applyNumberFormat="0" applyAlignment="0" applyProtection="0"/>
    <xf numFmtId="0" fontId="20" fillId="34" borderId="17" applyNumberFormat="0" applyAlignment="0" applyProtection="0"/>
    <xf numFmtId="0" fontId="20" fillId="34" borderId="17" applyNumberFormat="0" applyAlignment="0" applyProtection="0"/>
    <xf numFmtId="0" fontId="20" fillId="34" borderId="17" applyNumberFormat="0" applyAlignment="0" applyProtection="0"/>
    <xf numFmtId="0" fontId="20" fillId="34" borderId="17" applyNumberFormat="0" applyAlignment="0" applyProtection="0"/>
    <xf numFmtId="0" fontId="20" fillId="34" borderId="17" applyNumberFormat="0" applyAlignment="0" applyProtection="0"/>
    <xf numFmtId="0" fontId="28" fillId="21" borderId="27" applyNumberFormat="0" applyAlignment="0" applyProtection="0"/>
    <xf numFmtId="0" fontId="33" fillId="34" borderId="34" applyNumberFormat="0" applyAlignment="0" applyProtection="0"/>
    <xf numFmtId="0" fontId="4" fillId="37" borderId="43" applyNumberFormat="0" applyFont="0" applyAlignment="0" applyProtection="0"/>
    <xf numFmtId="0" fontId="4" fillId="37" borderId="43" applyNumberFormat="0" applyFont="0" applyAlignment="0" applyProtection="0"/>
    <xf numFmtId="0" fontId="33" fillId="34" borderId="54" applyNumberFormat="0" applyAlignment="0" applyProtection="0"/>
    <xf numFmtId="0" fontId="4" fillId="37" borderId="48" applyNumberFormat="0" applyFont="0" applyAlignment="0" applyProtection="0"/>
    <xf numFmtId="0" fontId="35" fillId="0" borderId="40" applyNumberFormat="0" applyFill="0" applyAlignment="0" applyProtection="0"/>
    <xf numFmtId="0" fontId="33" fillId="34" borderId="44" applyNumberFormat="0" applyAlignment="0" applyProtection="0"/>
    <xf numFmtId="0" fontId="4" fillId="37" borderId="28" applyNumberFormat="0" applyFont="0" applyAlignment="0" applyProtection="0"/>
    <xf numFmtId="0" fontId="35" fillId="0" borderId="50" applyNumberFormat="0" applyFill="0" applyAlignment="0" applyProtection="0"/>
    <xf numFmtId="0" fontId="28" fillId="21" borderId="47" applyNumberFormat="0" applyAlignment="0" applyProtection="0"/>
    <xf numFmtId="0" fontId="4" fillId="37" borderId="53" applyNumberFormat="0" applyFont="0" applyAlignment="0" applyProtection="0"/>
    <xf numFmtId="0" fontId="35" fillId="0" borderId="55" applyNumberFormat="0" applyFill="0" applyAlignment="0" applyProtection="0"/>
    <xf numFmtId="0" fontId="35" fillId="0" borderId="55" applyNumberFormat="0" applyFill="0" applyAlignment="0" applyProtection="0"/>
    <xf numFmtId="0" fontId="4" fillId="37" borderId="53" applyNumberFormat="0" applyFont="0" applyAlignment="0" applyProtection="0"/>
    <xf numFmtId="0" fontId="33" fillId="34" borderId="34" applyNumberFormat="0" applyAlignment="0" applyProtection="0"/>
    <xf numFmtId="0" fontId="35" fillId="0" borderId="35" applyNumberFormat="0" applyFill="0" applyAlignment="0" applyProtection="0"/>
    <xf numFmtId="0" fontId="20" fillId="34" borderId="27" applyNumberFormat="0" applyAlignment="0" applyProtection="0"/>
    <xf numFmtId="0" fontId="20" fillId="34" borderId="27" applyNumberFormat="0" applyAlignment="0" applyProtection="0"/>
    <xf numFmtId="0" fontId="33" fillId="34" borderId="44" applyNumberFormat="0" applyAlignment="0" applyProtection="0"/>
    <xf numFmtId="0" fontId="35" fillId="0" borderId="45" applyNumberFormat="0" applyFill="0" applyAlignment="0" applyProtection="0"/>
    <xf numFmtId="0" fontId="20" fillId="34" borderId="37" applyNumberFormat="0" applyAlignment="0" applyProtection="0"/>
    <xf numFmtId="0" fontId="28" fillId="21" borderId="42" applyNumberFormat="0" applyAlignment="0" applyProtection="0"/>
    <xf numFmtId="0" fontId="35" fillId="0" borderId="55" applyNumberFormat="0" applyFill="0" applyAlignment="0" applyProtection="0"/>
    <xf numFmtId="0" fontId="20" fillId="34" borderId="47" applyNumberFormat="0" applyAlignment="0" applyProtection="0"/>
    <xf numFmtId="0" fontId="20" fillId="34" borderId="47" applyNumberForma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8" applyNumberFormat="0" applyFont="0" applyAlignment="0" applyProtection="0"/>
    <xf numFmtId="0" fontId="20" fillId="34" borderId="52" applyNumberFormat="0" applyAlignment="0" applyProtection="0"/>
    <xf numFmtId="0" fontId="35" fillId="0" borderId="30" applyNumberFormat="0" applyFill="0" applyAlignment="0" applyProtection="0"/>
    <xf numFmtId="0" fontId="4" fillId="37" borderId="23" applyNumberFormat="0" applyFont="0" applyAlignment="0" applyProtection="0"/>
    <xf numFmtId="0" fontId="4" fillId="37" borderId="18" applyNumberFormat="0" applyFont="0" applyAlignment="0" applyProtection="0"/>
    <xf numFmtId="0" fontId="60" fillId="0" borderId="0" applyNumberFormat="0" applyFill="0" applyBorder="0" applyAlignment="0" applyProtection="0"/>
    <xf numFmtId="44" fontId="4" fillId="0" borderId="0" applyFont="0" applyFill="0" applyBorder="0" applyAlignment="0" applyProtection="0"/>
    <xf numFmtId="0" fontId="59" fillId="0" borderId="0"/>
    <xf numFmtId="0" fontId="61" fillId="0" borderId="0"/>
    <xf numFmtId="168" fontId="62" fillId="0" borderId="0">
      <alignment horizontal="left" vertical="center"/>
    </xf>
    <xf numFmtId="168" fontId="62" fillId="0" borderId="0">
      <alignment horizontal="left" vertical="center"/>
    </xf>
    <xf numFmtId="0" fontId="59" fillId="0" borderId="0"/>
    <xf numFmtId="0" fontId="59" fillId="0" borderId="0"/>
    <xf numFmtId="0" fontId="59" fillId="0" borderId="0"/>
    <xf numFmtId="0" fontId="59" fillId="0" borderId="0" applyNumberFormat="0" applyFon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xf numFmtId="0" fontId="66" fillId="0" borderId="0" applyNumberFormat="0" applyFill="0" applyBorder="0" applyAlignment="0" applyProtection="0">
      <alignment vertical="top"/>
      <protection locked="0"/>
    </xf>
    <xf numFmtId="0" fontId="68" fillId="0" borderId="0" applyAlignment="0"/>
    <xf numFmtId="0" fontId="68" fillId="0" borderId="0" applyAlignment="0"/>
    <xf numFmtId="0" fontId="13" fillId="0" borderId="0"/>
    <xf numFmtId="0" fontId="2" fillId="0" borderId="0"/>
    <xf numFmtId="0" fontId="2" fillId="0" borderId="0"/>
    <xf numFmtId="0" fontId="13" fillId="0" borderId="0"/>
    <xf numFmtId="0" fontId="2" fillId="0" borderId="0"/>
    <xf numFmtId="0" fontId="13" fillId="0" borderId="0"/>
    <xf numFmtId="0" fontId="13" fillId="0" borderId="0"/>
    <xf numFmtId="0" fontId="4" fillId="0" borderId="0"/>
    <xf numFmtId="0" fontId="13" fillId="0" borderId="0"/>
    <xf numFmtId="0" fontId="4" fillId="0" borderId="0"/>
    <xf numFmtId="0" fontId="69" fillId="0" borderId="0"/>
    <xf numFmtId="0" fontId="4" fillId="0" borderId="0"/>
    <xf numFmtId="0" fontId="70" fillId="0" borderId="0"/>
    <xf numFmtId="0" fontId="70" fillId="0" borderId="0"/>
    <xf numFmtId="0" fontId="9"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4" fillId="0" borderId="0"/>
    <xf numFmtId="0" fontId="1"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168" fontId="71" fillId="0" borderId="0" applyFill="0" applyBorder="0" applyAlignment="0" applyProtection="0"/>
    <xf numFmtId="0" fontId="4" fillId="0" borderId="0"/>
    <xf numFmtId="0" fontId="4" fillId="0" borderId="0"/>
    <xf numFmtId="0" fontId="4" fillId="0" borderId="0">
      <alignment textRotation="90"/>
    </xf>
    <xf numFmtId="0" fontId="4" fillId="0" borderId="0"/>
    <xf numFmtId="0" fontId="4" fillId="0" borderId="0"/>
    <xf numFmtId="169" fontId="72" fillId="0" borderId="16" applyFill="0" applyBorder="0" applyProtection="0">
      <alignment horizontal="right"/>
    </xf>
    <xf numFmtId="0" fontId="73" fillId="0" borderId="0" applyNumberFormat="0" applyFill="0" applyBorder="0" applyProtection="0">
      <alignment horizontal="center" vertical="center" wrapText="1"/>
    </xf>
    <xf numFmtId="1" fontId="74" fillId="0" borderId="0" applyNumberFormat="0" applyFill="0" applyBorder="0" applyProtection="0">
      <alignment horizontal="right" vertical="top"/>
    </xf>
    <xf numFmtId="170" fontId="72" fillId="0" borderId="0" applyNumberFormat="0" applyFill="0" applyBorder="0" applyProtection="0">
      <alignment horizontal="left"/>
    </xf>
    <xf numFmtId="0" fontId="74" fillId="0" borderId="0" applyNumberFormat="0" applyFill="0" applyBorder="0" applyProtection="0">
      <alignment horizontal="left" vertical="top"/>
    </xf>
    <xf numFmtId="0" fontId="75" fillId="0" borderId="0"/>
    <xf numFmtId="0" fontId="4" fillId="0" borderId="0"/>
    <xf numFmtId="0" fontId="76" fillId="0" borderId="0"/>
    <xf numFmtId="165" fontId="77" fillId="0" borderId="0"/>
    <xf numFmtId="0" fontId="59" fillId="0" borderId="0" applyFont="0"/>
    <xf numFmtId="171" fontId="78" fillId="0" borderId="0"/>
    <xf numFmtId="0" fontId="59" fillId="0" borderId="0"/>
    <xf numFmtId="0" fontId="59" fillId="0" borderId="0"/>
    <xf numFmtId="0" fontId="59" fillId="0" borderId="0"/>
    <xf numFmtId="0" fontId="4" fillId="0" borderId="0"/>
    <xf numFmtId="0" fontId="4" fillId="0" borderId="0"/>
    <xf numFmtId="0" fontId="7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169" fontId="72" fillId="0" borderId="16" applyFill="0" applyBorder="0" applyProtection="0">
      <alignment horizontal="right"/>
    </xf>
    <xf numFmtId="0" fontId="80" fillId="0" borderId="0" applyNumberFormat="0" applyFill="0" applyBorder="0" applyAlignment="0" applyProtection="0">
      <alignment vertical="top"/>
      <protection locked="0"/>
    </xf>
    <xf numFmtId="0" fontId="70" fillId="0" borderId="0"/>
    <xf numFmtId="0" fontId="1" fillId="0" borderId="0"/>
    <xf numFmtId="43" fontId="1"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3" fillId="0" borderId="0"/>
    <xf numFmtId="0" fontId="1" fillId="0" borderId="0"/>
    <xf numFmtId="0" fontId="1" fillId="0" borderId="0"/>
    <xf numFmtId="0" fontId="4" fillId="0" borderId="0"/>
    <xf numFmtId="0" fontId="13" fillId="0" borderId="0"/>
    <xf numFmtId="0" fontId="1" fillId="0" borderId="0"/>
    <xf numFmtId="0" fontId="4" fillId="0" borderId="0"/>
    <xf numFmtId="0" fontId="4" fillId="0" borderId="0"/>
    <xf numFmtId="0" fontId="33" fillId="34" borderId="24" applyNumberFormat="0" applyAlignment="0" applyProtection="0"/>
    <xf numFmtId="0" fontId="33" fillId="34" borderId="24" applyNumberFormat="0" applyAlignment="0" applyProtection="0"/>
    <xf numFmtId="0" fontId="33" fillId="34" borderId="24" applyNumberFormat="0" applyAlignment="0" applyProtection="0"/>
    <xf numFmtId="0" fontId="33" fillId="34" borderId="24" applyNumberForma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4" fillId="37" borderId="23" applyNumberFormat="0" applyFont="0" applyAlignment="0" applyProtection="0"/>
    <xf numFmtId="0" fontId="20" fillId="34" borderId="27" applyNumberFormat="0" applyAlignment="0" applyProtection="0"/>
    <xf numFmtId="0" fontId="35" fillId="0" borderId="35" applyNumberFormat="0" applyFill="0" applyAlignment="0" applyProtection="0"/>
    <xf numFmtId="0" fontId="33" fillId="34" borderId="34" applyNumberFormat="0" applyAlignment="0" applyProtection="0"/>
    <xf numFmtId="0" fontId="28" fillId="21" borderId="42" applyNumberFormat="0" applyAlignment="0" applyProtection="0"/>
    <xf numFmtId="0" fontId="33" fillId="34" borderId="49" applyNumberFormat="0" applyAlignment="0" applyProtection="0"/>
    <xf numFmtId="0" fontId="28" fillId="21" borderId="22" applyNumberFormat="0" applyAlignment="0" applyProtection="0"/>
    <xf numFmtId="0" fontId="33" fillId="34" borderId="29" applyNumberFormat="0" applyAlignment="0" applyProtection="0"/>
    <xf numFmtId="0" fontId="4" fillId="37" borderId="38" applyNumberFormat="0" applyFont="0" applyAlignment="0" applyProtection="0"/>
    <xf numFmtId="0" fontId="4" fillId="37" borderId="38" applyNumberFormat="0" applyFont="0" applyAlignment="0" applyProtection="0"/>
    <xf numFmtId="0" fontId="4" fillId="37" borderId="48" applyNumberFormat="0" applyFont="0" applyAlignment="0" applyProtection="0"/>
    <xf numFmtId="169" fontId="72" fillId="0" borderId="21" applyFill="0" applyBorder="0" applyProtection="0">
      <alignment horizontal="right"/>
    </xf>
    <xf numFmtId="0" fontId="4" fillId="37" borderId="53" applyNumberFormat="0" applyFont="0" applyAlignment="0" applyProtection="0"/>
    <xf numFmtId="0" fontId="4" fillId="37" borderId="28" applyNumberFormat="0" applyFont="0" applyAlignment="0" applyProtection="0"/>
    <xf numFmtId="0" fontId="4" fillId="37" borderId="23" applyNumberFormat="0" applyFont="0" applyAlignment="0" applyProtection="0"/>
    <xf numFmtId="169" fontId="72" fillId="0" borderId="21" applyFill="0" applyBorder="0" applyProtection="0">
      <alignment horizontal="right"/>
    </xf>
    <xf numFmtId="0" fontId="33" fillId="34" borderId="24" applyNumberFormat="0" applyAlignment="0" applyProtection="0"/>
    <xf numFmtId="0" fontId="4" fillId="37" borderId="48" applyNumberFormat="0" applyFont="0" applyAlignment="0" applyProtection="0"/>
    <xf numFmtId="0" fontId="4" fillId="37" borderId="53" applyNumberFormat="0" applyFont="0" applyAlignment="0" applyProtection="0"/>
    <xf numFmtId="0" fontId="20" fillId="34" borderId="22" applyNumberFormat="0" applyAlignment="0" applyProtection="0"/>
    <xf numFmtId="169" fontId="72" fillId="0" borderId="26" applyFill="0" applyBorder="0" applyProtection="0">
      <alignment horizontal="right"/>
    </xf>
    <xf numFmtId="0" fontId="4" fillId="37" borderId="33" applyNumberFormat="0" applyFont="0" applyAlignment="0" applyProtection="0"/>
    <xf numFmtId="0" fontId="4" fillId="37" borderId="28" applyNumberFormat="0" applyFont="0" applyAlignment="0" applyProtection="0"/>
    <xf numFmtId="169" fontId="72" fillId="0" borderId="26" applyFill="0" applyBorder="0" applyProtection="0">
      <alignment horizontal="right"/>
    </xf>
    <xf numFmtId="0" fontId="33" fillId="34" borderId="29" applyNumberFormat="0" applyAlignment="0" applyProtection="0"/>
    <xf numFmtId="0" fontId="20" fillId="34" borderId="27" applyNumberFormat="0" applyAlignment="0" applyProtection="0"/>
    <xf numFmtId="169" fontId="72" fillId="0" borderId="31" applyFill="0" applyBorder="0" applyProtection="0">
      <alignment horizontal="right"/>
    </xf>
    <xf numFmtId="0" fontId="4" fillId="37" borderId="38" applyNumberFormat="0" applyFont="0" applyAlignment="0" applyProtection="0"/>
    <xf numFmtId="0" fontId="4" fillId="37" borderId="33" applyNumberFormat="0" applyFont="0" applyAlignment="0" applyProtection="0"/>
    <xf numFmtId="169" fontId="72" fillId="0" borderId="31" applyFill="0" applyBorder="0" applyProtection="0">
      <alignment horizontal="right"/>
    </xf>
    <xf numFmtId="0" fontId="33" fillId="34" borderId="34" applyNumberFormat="0" applyAlignment="0" applyProtection="0"/>
    <xf numFmtId="0" fontId="20" fillId="34" borderId="32" applyNumberFormat="0" applyAlignment="0" applyProtection="0"/>
    <xf numFmtId="169" fontId="72" fillId="0" borderId="36" applyFill="0" applyBorder="0" applyProtection="0">
      <alignment horizontal="right"/>
    </xf>
    <xf numFmtId="0" fontId="4" fillId="37" borderId="43" applyNumberFormat="0" applyFont="0" applyAlignment="0" applyProtection="0"/>
    <xf numFmtId="0" fontId="4" fillId="37" borderId="38" applyNumberFormat="0" applyFont="0" applyAlignment="0" applyProtection="0"/>
    <xf numFmtId="169" fontId="72" fillId="0" borderId="36" applyFill="0" applyBorder="0" applyProtection="0">
      <alignment horizontal="right"/>
    </xf>
    <xf numFmtId="0" fontId="33" fillId="34" borderId="39" applyNumberFormat="0" applyAlignment="0" applyProtection="0"/>
    <xf numFmtId="0" fontId="20" fillId="34" borderId="37" applyNumberFormat="0" applyAlignment="0" applyProtection="0"/>
    <xf numFmtId="169" fontId="72" fillId="0" borderId="41" applyFill="0" applyBorder="0" applyProtection="0">
      <alignment horizontal="right"/>
    </xf>
    <xf numFmtId="0" fontId="4" fillId="37" borderId="48" applyNumberFormat="0" applyFont="0" applyAlignment="0" applyProtection="0"/>
    <xf numFmtId="0" fontId="4" fillId="37" borderId="43" applyNumberFormat="0" applyFont="0" applyAlignment="0" applyProtection="0"/>
    <xf numFmtId="169" fontId="72" fillId="0" borderId="41" applyFill="0" applyBorder="0" applyProtection="0">
      <alignment horizontal="right"/>
    </xf>
    <xf numFmtId="0" fontId="33" fillId="34" borderId="44" applyNumberFormat="0" applyAlignment="0" applyProtection="0"/>
    <xf numFmtId="0" fontId="20" fillId="34" borderId="42" applyNumberFormat="0" applyAlignment="0" applyProtection="0"/>
    <xf numFmtId="169" fontId="72" fillId="0" borderId="46" applyFill="0" applyBorder="0" applyProtection="0">
      <alignment horizontal="right"/>
    </xf>
    <xf numFmtId="0" fontId="4" fillId="37" borderId="53" applyNumberFormat="0" applyFont="0" applyAlignment="0" applyProtection="0"/>
    <xf numFmtId="0" fontId="4" fillId="37" borderId="48" applyNumberFormat="0" applyFont="0" applyAlignment="0" applyProtection="0"/>
    <xf numFmtId="169" fontId="72" fillId="0" borderId="46" applyFill="0" applyBorder="0" applyProtection="0">
      <alignment horizontal="right"/>
    </xf>
    <xf numFmtId="0" fontId="33" fillId="34" borderId="49" applyNumberFormat="0" applyAlignment="0" applyProtection="0"/>
    <xf numFmtId="0" fontId="20" fillId="34" borderId="47" applyNumberFormat="0" applyAlignment="0" applyProtection="0"/>
    <xf numFmtId="169" fontId="72" fillId="0" borderId="51" applyFill="0" applyBorder="0" applyProtection="0">
      <alignment horizontal="right"/>
    </xf>
    <xf numFmtId="0" fontId="4" fillId="37" borderId="53" applyNumberFormat="0" applyFont="0" applyAlignment="0" applyProtection="0"/>
    <xf numFmtId="169" fontId="72" fillId="0" borderId="51" applyFill="0" applyBorder="0" applyProtection="0">
      <alignment horizontal="right"/>
    </xf>
    <xf numFmtId="0" fontId="33" fillId="34" borderId="54" applyNumberFormat="0" applyAlignment="0" applyProtection="0"/>
    <xf numFmtId="0" fontId="20" fillId="34" borderId="52" applyNumberFormat="0" applyAlignment="0" applyProtection="0"/>
    <xf numFmtId="169" fontId="72" fillId="0" borderId="56" applyFill="0" applyBorder="0" applyProtection="0">
      <alignment horizontal="right"/>
    </xf>
    <xf numFmtId="169" fontId="72" fillId="0" borderId="56" applyFill="0" applyBorder="0" applyProtection="0">
      <alignment horizontal="right"/>
    </xf>
    <xf numFmtId="9" fontId="1" fillId="0" borderId="0" applyFont="0" applyFill="0" applyBorder="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35" fillId="0" borderId="66" applyNumberFormat="0" applyFill="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8" fillId="21" borderId="63" applyNumberFormat="0" applyAlignment="0" applyProtection="0"/>
    <xf numFmtId="0" fontId="28" fillId="21" borderId="63"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4" fillId="37" borderId="64" applyNumberFormat="0" applyFont="0" applyAlignment="0" applyProtection="0"/>
    <xf numFmtId="0" fontId="20" fillId="34" borderId="63" applyNumberFormat="0" applyAlignment="0" applyProtection="0"/>
    <xf numFmtId="0" fontId="28" fillId="21" borderId="63" applyNumberFormat="0" applyAlignment="0" applyProtection="0"/>
    <xf numFmtId="0" fontId="20" fillId="34" borderId="63" applyNumberFormat="0" applyAlignment="0" applyProtection="0"/>
    <xf numFmtId="0" fontId="28" fillId="21" borderId="63" applyNumberFormat="0" applyAlignment="0" applyProtection="0"/>
    <xf numFmtId="0" fontId="28" fillId="21" borderId="63" applyNumberFormat="0" applyAlignment="0" applyProtection="0"/>
    <xf numFmtId="0" fontId="33" fillId="34" borderId="65" applyNumberFormat="0" applyAlignment="0" applyProtection="0"/>
    <xf numFmtId="0" fontId="28" fillId="21" borderId="63" applyNumberFormat="0" applyAlignment="0" applyProtection="0"/>
    <xf numFmtId="0" fontId="28" fillId="21" borderId="63" applyNumberFormat="0" applyAlignment="0" applyProtection="0"/>
    <xf numFmtId="0" fontId="20" fillId="34" borderId="63"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20" fillId="34" borderId="63"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4" fillId="37" borderId="64" applyNumberFormat="0" applyFont="0" applyAlignment="0" applyProtection="0"/>
    <xf numFmtId="0" fontId="20" fillId="34" borderId="63" applyNumberFormat="0" applyAlignment="0" applyProtection="0"/>
    <xf numFmtId="0" fontId="20" fillId="34" borderId="63" applyNumberFormat="0" applyAlignment="0" applyProtection="0"/>
    <xf numFmtId="0" fontId="4" fillId="37" borderId="64" applyNumberFormat="0" applyFon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4" fillId="37" borderId="64" applyNumberFormat="0" applyFont="0" applyAlignment="0" applyProtection="0"/>
    <xf numFmtId="0" fontId="33" fillId="34" borderId="65" applyNumberFormat="0" applyAlignment="0" applyProtection="0"/>
    <xf numFmtId="0" fontId="33" fillId="34" borderId="65"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4" fillId="37" borderId="64" applyNumberFormat="0" applyFont="0" applyAlignment="0" applyProtection="0"/>
    <xf numFmtId="0" fontId="33" fillId="34" borderId="65" applyNumberFormat="0" applyAlignment="0" applyProtection="0"/>
    <xf numFmtId="0" fontId="20" fillId="34"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4" fillId="37" borderId="64" applyNumberFormat="0" applyFont="0" applyAlignment="0" applyProtection="0"/>
    <xf numFmtId="0" fontId="20" fillId="34"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33" fillId="34" borderId="60" applyNumberForma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33" fillId="34" borderId="60" applyNumberFormat="0" applyAlignment="0" applyProtection="0"/>
    <xf numFmtId="0" fontId="20" fillId="34" borderId="58" applyNumberFormat="0" applyAlignment="0" applyProtection="0"/>
    <xf numFmtId="0" fontId="35" fillId="0" borderId="61" applyNumberFormat="0" applyFill="0" applyAlignment="0" applyProtection="0"/>
    <xf numFmtId="0" fontId="35" fillId="0" borderId="61" applyNumberFormat="0" applyFill="0" applyAlignment="0" applyProtection="0"/>
    <xf numFmtId="0" fontId="20" fillId="34" borderId="58" applyNumberFormat="0" applyAlignment="0" applyProtection="0"/>
    <xf numFmtId="0" fontId="28" fillId="21" borderId="58" applyNumberFormat="0" applyAlignment="0" applyProtection="0"/>
    <xf numFmtId="0" fontId="28" fillId="21" borderId="58" applyNumberFormat="0" applyAlignment="0" applyProtection="0"/>
    <xf numFmtId="0" fontId="33" fillId="34" borderId="60" applyNumberFormat="0" applyAlignment="0" applyProtection="0"/>
    <xf numFmtId="0" fontId="28" fillId="21" borderId="58" applyNumberFormat="0" applyAlignment="0" applyProtection="0"/>
    <xf numFmtId="0" fontId="28" fillId="21" borderId="58" applyNumberFormat="0" applyAlignment="0" applyProtection="0"/>
    <xf numFmtId="0" fontId="20" fillId="34" borderId="58" applyNumberFormat="0" applyAlignment="0" applyProtection="0"/>
    <xf numFmtId="0" fontId="28" fillId="21" borderId="58" applyNumberFormat="0" applyAlignment="0" applyProtection="0"/>
    <xf numFmtId="0" fontId="20" fillId="34" borderId="58"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28" fillId="21" borderId="58" applyNumberFormat="0" applyAlignment="0" applyProtection="0"/>
    <xf numFmtId="0" fontId="28" fillId="21"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35" fillId="0" borderId="61" applyNumberFormat="0" applyFill="0" applyAlignment="0" applyProtection="0"/>
    <xf numFmtId="0" fontId="20" fillId="34"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4" fillId="37" borderId="59" applyNumberFormat="0" applyFon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35" fillId="0" borderId="61" applyNumberFormat="0" applyFill="0" applyAlignment="0" applyProtection="0"/>
    <xf numFmtId="0" fontId="20" fillId="34" borderId="58" applyNumberFormat="0" applyAlignment="0" applyProtection="0"/>
    <xf numFmtId="0" fontId="20" fillId="34" borderId="58" applyNumberFormat="0" applyAlignment="0" applyProtection="0"/>
    <xf numFmtId="0" fontId="33" fillId="34" borderId="60" applyNumberFormat="0" applyAlignment="0" applyProtection="0"/>
    <xf numFmtId="0" fontId="35" fillId="0" borderId="61" applyNumberFormat="0" applyFill="0" applyAlignment="0" applyProtection="0"/>
    <xf numFmtId="0" fontId="20" fillId="34"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0" fillId="34" borderId="58" applyNumberFormat="0" applyAlignment="0" applyProtection="0"/>
    <xf numFmtId="0" fontId="20" fillId="34"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33" fillId="34" borderId="60" applyNumberForma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0" fillId="34"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0" fillId="34" borderId="58" applyNumberFormat="0" applyAlignment="0" applyProtection="0"/>
    <xf numFmtId="0" fontId="20" fillId="34"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33" fillId="34" borderId="60"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8" fillId="21" borderId="58"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28" fillId="21"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5" fillId="0" borderId="61" applyNumberFormat="0" applyFill="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0" fillId="34" borderId="58" applyNumberFormat="0" applyAlignment="0" applyProtection="0"/>
    <xf numFmtId="0" fontId="28" fillId="21" borderId="58"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33" fillId="34" borderId="60"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33" fillId="34" borderId="60"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28" fillId="21" borderId="58" applyNumberFormat="0" applyAlignment="0" applyProtection="0"/>
    <xf numFmtId="0" fontId="4" fillId="37" borderId="59" applyNumberFormat="0" applyFont="0" applyAlignment="0" applyProtection="0"/>
    <xf numFmtId="0" fontId="35" fillId="0" borderId="61" applyNumberFormat="0" applyFill="0" applyAlignment="0" applyProtection="0"/>
    <xf numFmtId="0" fontId="35" fillId="0" borderId="61" applyNumberFormat="0" applyFill="0" applyAlignment="0" applyProtection="0"/>
    <xf numFmtId="0" fontId="4" fillId="37" borderId="59" applyNumberFormat="0" applyFont="0" applyAlignment="0" applyProtection="0"/>
    <xf numFmtId="0" fontId="33" fillId="34" borderId="60" applyNumberFormat="0" applyAlignment="0" applyProtection="0"/>
    <xf numFmtId="0" fontId="35" fillId="0" borderId="61" applyNumberFormat="0" applyFill="0" applyAlignment="0" applyProtection="0"/>
    <xf numFmtId="0" fontId="20" fillId="34" borderId="58" applyNumberFormat="0" applyAlignment="0" applyProtection="0"/>
    <xf numFmtId="0" fontId="20" fillId="34" borderId="58" applyNumberFormat="0" applyAlignment="0" applyProtection="0"/>
    <xf numFmtId="0" fontId="33" fillId="34" borderId="60" applyNumberFormat="0" applyAlignment="0" applyProtection="0"/>
    <xf numFmtId="0" fontId="35" fillId="0" borderId="61" applyNumberFormat="0" applyFill="0" applyAlignment="0" applyProtection="0"/>
    <xf numFmtId="0" fontId="20" fillId="34" borderId="58" applyNumberFormat="0" applyAlignment="0" applyProtection="0"/>
    <xf numFmtId="0" fontId="28" fillId="21" borderId="58" applyNumberFormat="0" applyAlignment="0" applyProtection="0"/>
    <xf numFmtId="0" fontId="35" fillId="0" borderId="61" applyNumberFormat="0" applyFill="0" applyAlignment="0" applyProtection="0"/>
    <xf numFmtId="0" fontId="20" fillId="34" borderId="58" applyNumberFormat="0" applyAlignment="0" applyProtection="0"/>
    <xf numFmtId="0" fontId="20" fillId="34" borderId="58"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35" fillId="0" borderId="61" applyNumberFormat="0" applyFill="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4" fillId="37" borderId="64" applyNumberFormat="0" applyFont="0" applyAlignment="0" applyProtection="0"/>
    <xf numFmtId="169" fontId="72" fillId="0" borderId="57" applyFill="0" applyBorder="0" applyProtection="0">
      <alignment horizontal="right"/>
    </xf>
    <xf numFmtId="169" fontId="72" fillId="0" borderId="57" applyFill="0" applyBorder="0" applyProtection="0">
      <alignment horizontal="right"/>
    </xf>
    <xf numFmtId="0" fontId="20" fillId="34" borderId="63"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0" fontId="35" fillId="0" borderId="61" applyNumberFormat="0" applyFill="0" applyAlignment="0" applyProtection="0"/>
    <xf numFmtId="0" fontId="33" fillId="34" borderId="60" applyNumberFormat="0" applyAlignment="0" applyProtection="0"/>
    <xf numFmtId="0" fontId="28" fillId="21" borderId="58" applyNumberFormat="0" applyAlignment="0" applyProtection="0"/>
    <xf numFmtId="0" fontId="33" fillId="34" borderId="60" applyNumberFormat="0" applyAlignment="0" applyProtection="0"/>
    <xf numFmtId="0" fontId="28" fillId="21" borderId="58" applyNumberFormat="0" applyAlignment="0" applyProtection="0"/>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4" fillId="37" borderId="59" applyNumberFormat="0" applyFont="0" applyAlignment="0" applyProtection="0"/>
    <xf numFmtId="0" fontId="4" fillId="37" borderId="59" applyNumberFormat="0" applyFon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0" fontId="4" fillId="37" borderId="59" applyNumberFormat="0" applyFont="0" applyAlignment="0" applyProtection="0"/>
    <xf numFmtId="169" fontId="72" fillId="0" borderId="57" applyFill="0" applyBorder="0" applyProtection="0">
      <alignment horizontal="right"/>
    </xf>
    <xf numFmtId="0" fontId="33" fillId="34" borderId="60" applyNumberFormat="0" applyAlignment="0" applyProtection="0"/>
    <xf numFmtId="0" fontId="20" fillId="34" borderId="58" applyNumberFormat="0" applyAlignment="0" applyProtection="0"/>
    <xf numFmtId="169" fontId="72" fillId="0" borderId="57" applyFill="0" applyBorder="0" applyProtection="0">
      <alignment horizontal="right"/>
    </xf>
    <xf numFmtId="169" fontId="72" fillId="0" borderId="57"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4" fillId="37" borderId="64" applyNumberFormat="0" applyFon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35" fillId="0" borderId="66" applyNumberFormat="0" applyFill="0" applyAlignment="0" applyProtection="0"/>
    <xf numFmtId="0" fontId="20" fillId="34" borderId="63" applyNumberFormat="0" applyAlignment="0" applyProtection="0"/>
    <xf numFmtId="0" fontId="20" fillId="34" borderId="63" applyNumberFormat="0" applyAlignment="0" applyProtection="0"/>
    <xf numFmtId="0" fontId="33" fillId="34" borderId="65" applyNumberFormat="0" applyAlignment="0" applyProtection="0"/>
    <xf numFmtId="0" fontId="35" fillId="0" borderId="66" applyNumberFormat="0" applyFill="0" applyAlignment="0" applyProtection="0"/>
    <xf numFmtId="0" fontId="20" fillId="34"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0" fillId="34" borderId="63" applyNumberFormat="0" applyAlignment="0" applyProtection="0"/>
    <xf numFmtId="0" fontId="20" fillId="34"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33" fillId="34" borderId="65" applyNumberForma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4" fillId="37" borderId="64" applyNumberFormat="0" applyFont="0" applyAlignment="0" applyProtection="0"/>
    <xf numFmtId="0" fontId="4" fillId="37" borderId="64" applyNumberFormat="0" applyFon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0" fillId="34"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0" fillId="34" borderId="63" applyNumberFormat="0" applyAlignment="0" applyProtection="0"/>
    <xf numFmtId="0" fontId="20" fillId="34"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33" fillId="34" borderId="65"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8" fillId="21" borderId="63"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28" fillId="21"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5" fillId="0" borderId="66" applyNumberFormat="0" applyFill="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0" fillId="34" borderId="63" applyNumberFormat="0" applyAlignment="0" applyProtection="0"/>
    <xf numFmtId="0" fontId="28" fillId="21" borderId="63"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33" fillId="34" borderId="65" applyNumberFormat="0" applyAlignment="0" applyProtection="0"/>
    <xf numFmtId="0" fontId="4" fillId="37" borderId="64" applyNumberFormat="0" applyFont="0" applyAlignment="0" applyProtection="0"/>
    <xf numFmtId="0" fontId="35" fillId="0" borderId="66" applyNumberFormat="0" applyFill="0" applyAlignment="0" applyProtection="0"/>
    <xf numFmtId="0" fontId="33" fillId="34" borderId="65" applyNumberFormat="0" applyAlignment="0" applyProtection="0"/>
    <xf numFmtId="0" fontId="4" fillId="37" borderId="64" applyNumberFormat="0" applyFont="0" applyAlignment="0" applyProtection="0"/>
    <xf numFmtId="0" fontId="35" fillId="0" borderId="66" applyNumberFormat="0" applyFill="0" applyAlignment="0" applyProtection="0"/>
    <xf numFmtId="0" fontId="28" fillId="21" borderId="63" applyNumberFormat="0" applyAlignment="0" applyProtection="0"/>
    <xf numFmtId="0" fontId="4" fillId="37" borderId="64" applyNumberFormat="0" applyFont="0" applyAlignment="0" applyProtection="0"/>
    <xf numFmtId="0" fontId="35" fillId="0" borderId="66" applyNumberFormat="0" applyFill="0" applyAlignment="0" applyProtection="0"/>
    <xf numFmtId="0" fontId="35" fillId="0" borderId="66" applyNumberFormat="0" applyFill="0" applyAlignment="0" applyProtection="0"/>
    <xf numFmtId="0" fontId="4" fillId="37" borderId="64" applyNumberFormat="0" applyFont="0" applyAlignment="0" applyProtection="0"/>
    <xf numFmtId="0" fontId="33" fillId="34" borderId="65" applyNumberFormat="0" applyAlignment="0" applyProtection="0"/>
    <xf numFmtId="0" fontId="35" fillId="0" borderId="66" applyNumberFormat="0" applyFill="0" applyAlignment="0" applyProtection="0"/>
    <xf numFmtId="0" fontId="20" fillId="34" borderId="63" applyNumberFormat="0" applyAlignment="0" applyProtection="0"/>
    <xf numFmtId="0" fontId="20" fillId="34" borderId="63" applyNumberFormat="0" applyAlignment="0" applyProtection="0"/>
    <xf numFmtId="0" fontId="33" fillId="34" borderId="65" applyNumberFormat="0" applyAlignment="0" applyProtection="0"/>
    <xf numFmtId="0" fontId="35" fillId="0" borderId="66" applyNumberFormat="0" applyFill="0" applyAlignment="0" applyProtection="0"/>
    <xf numFmtId="0" fontId="20" fillId="34" borderId="63" applyNumberFormat="0" applyAlignment="0" applyProtection="0"/>
    <xf numFmtId="0" fontId="28" fillId="21" borderId="63" applyNumberFormat="0" applyAlignment="0" applyProtection="0"/>
    <xf numFmtId="0" fontId="35" fillId="0" borderId="66" applyNumberFormat="0" applyFill="0" applyAlignment="0" applyProtection="0"/>
    <xf numFmtId="0" fontId="20" fillId="34" borderId="63" applyNumberFormat="0" applyAlignment="0" applyProtection="0"/>
    <xf numFmtId="0" fontId="20" fillId="34" borderId="63"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35" fillId="0" borderId="66" applyNumberFormat="0" applyFill="0" applyAlignment="0" applyProtection="0"/>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169" fontId="72" fillId="0" borderId="62" applyFill="0" applyBorder="0" applyProtection="0">
      <alignment horizontal="right"/>
    </xf>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0" fontId="35" fillId="0" borderId="66" applyNumberFormat="0" applyFill="0" applyAlignment="0" applyProtection="0"/>
    <xf numFmtId="0" fontId="33" fillId="34" borderId="65" applyNumberFormat="0" applyAlignment="0" applyProtection="0"/>
    <xf numFmtId="0" fontId="28" fillId="21" borderId="63" applyNumberFormat="0" applyAlignment="0" applyProtection="0"/>
    <xf numFmtId="0" fontId="33" fillId="34" borderId="65" applyNumberFormat="0" applyAlignment="0" applyProtection="0"/>
    <xf numFmtId="0" fontId="28" fillId="21" borderId="63" applyNumberFormat="0" applyAlignment="0" applyProtection="0"/>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4" fillId="37" borderId="64" applyNumberFormat="0" applyFont="0" applyAlignment="0" applyProtection="0"/>
    <xf numFmtId="0" fontId="4" fillId="37" borderId="64" applyNumberFormat="0" applyFon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0" fontId="4" fillId="37" borderId="64" applyNumberFormat="0" applyFont="0" applyAlignment="0" applyProtection="0"/>
    <xf numFmtId="169" fontId="72" fillId="0" borderId="62" applyFill="0" applyBorder="0" applyProtection="0">
      <alignment horizontal="right"/>
    </xf>
    <xf numFmtId="0" fontId="33" fillId="34" borderId="65" applyNumberFormat="0" applyAlignment="0" applyProtection="0"/>
    <xf numFmtId="0" fontId="20" fillId="34" borderId="63" applyNumberFormat="0" applyAlignment="0" applyProtection="0"/>
    <xf numFmtId="169" fontId="72" fillId="0" borderId="62" applyFill="0" applyBorder="0" applyProtection="0">
      <alignment horizontal="right"/>
    </xf>
    <xf numFmtId="169" fontId="72" fillId="0" borderId="62" applyFill="0" applyBorder="0" applyProtection="0">
      <alignment horizontal="right"/>
    </xf>
  </cellStyleXfs>
  <cellXfs count="139">
    <xf numFmtId="0" fontId="0" fillId="0" borderId="0" xfId="0"/>
    <xf numFmtId="0" fontId="8" fillId="0" borderId="0" xfId="0" applyFont="1"/>
    <xf numFmtId="0" fontId="0" fillId="38" borderId="0" xfId="0" applyFill="1"/>
    <xf numFmtId="0" fontId="0" fillId="0" borderId="0" xfId="0"/>
    <xf numFmtId="0" fontId="0" fillId="0" borderId="0" xfId="0"/>
    <xf numFmtId="0" fontId="45" fillId="0" borderId="0" xfId="360" applyFont="1"/>
    <xf numFmtId="0" fontId="15" fillId="0" borderId="0" xfId="0" applyFont="1"/>
    <xf numFmtId="0" fontId="45" fillId="0" borderId="0" xfId="2363" applyFont="1"/>
    <xf numFmtId="0" fontId="40" fillId="0" borderId="0" xfId="0" applyFont="1"/>
    <xf numFmtId="0" fontId="8" fillId="0" borderId="0" xfId="0" applyFont="1" applyAlignment="1">
      <alignment horizontal="left" vertical="top"/>
    </xf>
    <xf numFmtId="0" fontId="8" fillId="0" borderId="0" xfId="0" applyFont="1" applyBorder="1"/>
    <xf numFmtId="0" fontId="8" fillId="0" borderId="0" xfId="0" quotePrefix="1" applyFont="1"/>
    <xf numFmtId="0" fontId="49" fillId="0" borderId="0" xfId="0" applyFont="1" applyAlignment="1">
      <alignment wrapText="1"/>
    </xf>
    <xf numFmtId="0" fontId="50" fillId="0" borderId="0" xfId="0" applyFont="1" applyFill="1"/>
    <xf numFmtId="0" fontId="8" fillId="0" borderId="0" xfId="0" applyFont="1"/>
    <xf numFmtId="0" fontId="8" fillId="39" borderId="0" xfId="0" applyFont="1" applyFill="1"/>
    <xf numFmtId="0" fontId="15" fillId="40" borderId="0" xfId="0" applyFont="1" applyFill="1"/>
    <xf numFmtId="0" fontId="8" fillId="40" borderId="0" xfId="0" applyFont="1" applyFill="1"/>
    <xf numFmtId="0" fontId="15" fillId="41" borderId="0" xfId="0" applyFont="1" applyFill="1"/>
    <xf numFmtId="0" fontId="8" fillId="41" borderId="0" xfId="0" applyFont="1" applyFill="1"/>
    <xf numFmtId="0" fontId="15" fillId="42" borderId="0" xfId="0" applyFont="1" applyFill="1"/>
    <xf numFmtId="0" fontId="8" fillId="42" borderId="0" xfId="0" applyFont="1" applyFill="1"/>
    <xf numFmtId="0" fontId="52" fillId="40" borderId="0" xfId="0" applyFont="1" applyFill="1"/>
    <xf numFmtId="0" fontId="52" fillId="42" borderId="0" xfId="0" applyFont="1" applyFill="1"/>
    <xf numFmtId="0" fontId="52" fillId="0" borderId="0" xfId="0" applyFont="1"/>
    <xf numFmtId="0" fontId="53" fillId="0" borderId="0" xfId="524" applyFont="1" applyFill="1" applyBorder="1" applyAlignment="1" applyProtection="1">
      <alignment vertical="top"/>
      <protection hidden="1"/>
    </xf>
    <xf numFmtId="0" fontId="42" fillId="0" borderId="0" xfId="524" applyFont="1" applyFill="1" applyBorder="1" applyAlignment="1" applyProtection="1">
      <alignment vertical="top"/>
      <protection hidden="1"/>
    </xf>
    <xf numFmtId="0" fontId="52" fillId="0" borderId="14" xfId="524" applyFont="1" applyFill="1" applyBorder="1" applyAlignment="1" applyProtection="1">
      <alignment vertical="top"/>
      <protection hidden="1"/>
    </xf>
    <xf numFmtId="0" fontId="52" fillId="0" borderId="15" xfId="524" applyFont="1" applyFill="1" applyBorder="1" applyAlignment="1" applyProtection="1">
      <alignment vertical="top"/>
      <protection hidden="1"/>
    </xf>
    <xf numFmtId="0" fontId="52" fillId="0" borderId="14" xfId="524" applyFont="1" applyFill="1" applyBorder="1" applyAlignment="1" applyProtection="1">
      <alignment vertical="center" wrapText="1"/>
      <protection hidden="1"/>
    </xf>
    <xf numFmtId="0" fontId="52" fillId="0" borderId="14" xfId="524" applyFont="1" applyFill="1" applyBorder="1" applyAlignment="1" applyProtection="1">
      <alignment vertical="top" wrapText="1"/>
      <protection hidden="1"/>
    </xf>
    <xf numFmtId="0" fontId="52" fillId="0" borderId="15" xfId="524" applyFont="1" applyFill="1" applyBorder="1" applyAlignment="1" applyProtection="1">
      <alignment vertical="center" wrapText="1"/>
      <protection hidden="1"/>
    </xf>
    <xf numFmtId="0" fontId="52" fillId="0" borderId="0" xfId="524" applyFont="1" applyFill="1" applyBorder="1" applyAlignment="1" applyProtection="1">
      <alignment wrapText="1"/>
      <protection hidden="1"/>
    </xf>
    <xf numFmtId="0" fontId="52" fillId="0" borderId="14" xfId="524" applyFont="1" applyFill="1" applyBorder="1" applyAlignment="1" applyProtection="1">
      <alignment horizontal="left" vertical="top" wrapText="1"/>
      <protection hidden="1"/>
    </xf>
    <xf numFmtId="0" fontId="52" fillId="0" borderId="0" xfId="524" applyFont="1" applyFill="1" applyBorder="1" applyAlignment="1" applyProtection="1">
      <alignment vertical="top"/>
      <protection hidden="1"/>
    </xf>
    <xf numFmtId="0" fontId="57" fillId="0" borderId="0" xfId="524" applyFont="1" applyFill="1" applyBorder="1" applyAlignment="1" applyProtection="1">
      <alignment vertical="top"/>
      <protection hidden="1"/>
    </xf>
    <xf numFmtId="0" fontId="52" fillId="0" borderId="15" xfId="524" applyFont="1" applyFill="1" applyBorder="1" applyAlignment="1" applyProtection="1">
      <alignment vertical="top" wrapText="1"/>
      <protection hidden="1"/>
    </xf>
    <xf numFmtId="0" fontId="52" fillId="0" borderId="0" xfId="524" applyNumberFormat="1" applyFont="1" applyFill="1" applyBorder="1" applyAlignment="1" applyProtection="1">
      <alignment vertical="top" wrapText="1"/>
      <protection hidden="1"/>
    </xf>
    <xf numFmtId="0" fontId="53" fillId="0" borderId="14" xfId="524" applyFont="1" applyFill="1" applyBorder="1" applyAlignment="1" applyProtection="1">
      <alignment vertical="top"/>
      <protection hidden="1"/>
    </xf>
    <xf numFmtId="0" fontId="52" fillId="0" borderId="14" xfId="524" applyFont="1" applyFill="1" applyBorder="1" applyAlignment="1" applyProtection="1">
      <alignment horizontal="left" vertical="center" wrapText="1"/>
      <protection hidden="1"/>
    </xf>
    <xf numFmtId="0" fontId="52" fillId="0" borderId="0" xfId="524" applyFont="1" applyFill="1" applyBorder="1" applyAlignment="1" applyProtection="1">
      <alignment horizontal="left" vertical="top" wrapText="1"/>
      <protection hidden="1"/>
    </xf>
    <xf numFmtId="0" fontId="52" fillId="0" borderId="15" xfId="524" applyFont="1" applyFill="1" applyBorder="1" applyAlignment="1" applyProtection="1">
      <alignment horizontal="left" vertical="top" wrapText="1"/>
      <protection hidden="1"/>
    </xf>
    <xf numFmtId="0" fontId="52" fillId="0" borderId="14" xfId="524" applyNumberFormat="1" applyFont="1" applyFill="1" applyBorder="1" applyAlignment="1" applyProtection="1">
      <alignment vertical="top" wrapText="1"/>
      <protection hidden="1"/>
    </xf>
    <xf numFmtId="0" fontId="52" fillId="0" borderId="0" xfId="524" applyFont="1" applyFill="1" applyBorder="1" applyAlignment="1" applyProtection="1">
      <alignment vertical="top" wrapText="1"/>
      <protection hidden="1"/>
    </xf>
    <xf numFmtId="0" fontId="8" fillId="0" borderId="0" xfId="524" applyFont="1" applyAlignment="1" applyProtection="1">
      <alignment vertical="top"/>
      <protection hidden="1"/>
    </xf>
    <xf numFmtId="0" fontId="85" fillId="0" borderId="0" xfId="397" applyFont="1" applyFill="1" applyBorder="1" applyAlignment="1" applyProtection="1">
      <alignment vertical="top" wrapText="1"/>
      <protection hidden="1"/>
    </xf>
    <xf numFmtId="0" fontId="52" fillId="0" borderId="0" xfId="524" applyFont="1" applyFill="1" applyBorder="1" applyAlignment="1" applyProtection="1">
      <protection hidden="1"/>
    </xf>
    <xf numFmtId="0" fontId="44" fillId="0" borderId="14" xfId="397" applyFont="1" applyFill="1" applyBorder="1" applyAlignment="1" applyProtection="1">
      <alignment vertical="top" wrapText="1"/>
      <protection hidden="1"/>
    </xf>
    <xf numFmtId="0" fontId="44" fillId="0" borderId="0" xfId="397" applyFont="1" applyFill="1" applyBorder="1" applyAlignment="1" applyProtection="1">
      <alignment vertical="top" wrapText="1"/>
      <protection hidden="1"/>
    </xf>
    <xf numFmtId="0" fontId="0" fillId="0" borderId="0" xfId="0" applyProtection="1">
      <protection hidden="1"/>
    </xf>
    <xf numFmtId="0" fontId="81" fillId="0" borderId="0" xfId="0" applyFont="1" applyProtection="1">
      <protection hidden="1"/>
    </xf>
    <xf numFmtId="0" fontId="0" fillId="0" borderId="0" xfId="0" applyAlignment="1" applyProtection="1">
      <protection hidden="1"/>
    </xf>
    <xf numFmtId="0" fontId="43" fillId="0" borderId="0" xfId="0" applyFont="1" applyAlignment="1" applyProtection="1">
      <alignment horizontal="left"/>
      <protection hidden="1"/>
    </xf>
    <xf numFmtId="0" fontId="43" fillId="0" borderId="0" xfId="0" applyFont="1" applyAlignment="1" applyProtection="1">
      <alignment horizontal="left" indent="1"/>
      <protection hidden="1"/>
    </xf>
    <xf numFmtId="0" fontId="16" fillId="0" borderId="0" xfId="397" applyAlignment="1" applyProtection="1">
      <protection hidden="1"/>
    </xf>
    <xf numFmtId="0" fontId="11" fillId="0" borderId="0" xfId="0" applyFont="1" applyBorder="1" applyAlignment="1" applyProtection="1">
      <alignment vertical="top" wrapText="1"/>
      <protection hidden="1"/>
    </xf>
    <xf numFmtId="0" fontId="46" fillId="0" borderId="0" xfId="0" applyFont="1" applyFill="1" applyBorder="1" applyAlignment="1" applyProtection="1">
      <protection hidden="1"/>
    </xf>
    <xf numFmtId="0" fontId="10" fillId="0" borderId="0" xfId="0" applyFont="1" applyFill="1" applyBorder="1" applyProtection="1">
      <protection hidden="1"/>
    </xf>
    <xf numFmtId="0" fontId="46" fillId="0" borderId="0" xfId="0" applyFont="1" applyFill="1" applyBorder="1" applyAlignment="1" applyProtection="1">
      <alignment vertical="center"/>
      <protection hidden="1"/>
    </xf>
    <xf numFmtId="0" fontId="0" fillId="0" borderId="0" xfId="0" applyAlignment="1" applyProtection="1">
      <alignment vertical="center"/>
      <protection hidden="1"/>
    </xf>
    <xf numFmtId="0" fontId="46" fillId="0" borderId="0" xfId="0" applyFont="1" applyFill="1" applyBorder="1" applyProtection="1">
      <protection hidden="1"/>
    </xf>
    <xf numFmtId="3" fontId="10" fillId="0" borderId="0" xfId="0" applyNumberFormat="1" applyFont="1" applyBorder="1" applyAlignment="1" applyProtection="1">
      <alignment horizontal="right" indent="3"/>
      <protection hidden="1"/>
    </xf>
    <xf numFmtId="3" fontId="10" fillId="0" borderId="0" xfId="0" applyNumberFormat="1" applyFont="1" applyBorder="1" applyAlignment="1" applyProtection="1">
      <alignment horizontal="right"/>
      <protection hidden="1"/>
    </xf>
    <xf numFmtId="0" fontId="47" fillId="0" borderId="0" xfId="0" applyFont="1" applyBorder="1" applyAlignment="1" applyProtection="1">
      <alignment horizontal="right"/>
      <protection hidden="1"/>
    </xf>
    <xf numFmtId="3" fontId="10" fillId="0" borderId="0" xfId="2362" applyNumberFormat="1" applyFont="1" applyBorder="1" applyAlignment="1" applyProtection="1">
      <alignment horizontal="left" indent="4"/>
      <protection hidden="1"/>
    </xf>
    <xf numFmtId="3" fontId="10" fillId="0" borderId="0" xfId="2362" applyNumberFormat="1" applyFont="1" applyBorder="1" applyAlignment="1" applyProtection="1">
      <protection hidden="1"/>
    </xf>
    <xf numFmtId="3" fontId="8" fillId="0" borderId="0" xfId="2362" applyNumberFormat="1" applyFont="1" applyBorder="1" applyAlignment="1" applyProtection="1">
      <protection hidden="1"/>
    </xf>
    <xf numFmtId="0" fontId="43" fillId="0" borderId="0" xfId="0" applyFont="1" applyBorder="1" applyAlignment="1" applyProtection="1">
      <alignment horizontal="right"/>
      <protection hidden="1"/>
    </xf>
    <xf numFmtId="165" fontId="8" fillId="0" borderId="0" xfId="0" applyNumberFormat="1" applyFont="1" applyFill="1" applyBorder="1" applyProtection="1">
      <protection hidden="1"/>
    </xf>
    <xf numFmtId="0" fontId="43" fillId="0" borderId="0" xfId="0" applyFont="1" applyBorder="1" applyAlignment="1" applyProtection="1">
      <alignment horizontal="right" indent="3"/>
      <protection hidden="1"/>
    </xf>
    <xf numFmtId="0" fontId="10" fillId="0" borderId="0" xfId="0" applyFont="1" applyProtection="1">
      <protection hidden="1"/>
    </xf>
    <xf numFmtId="3" fontId="52" fillId="0" borderId="0" xfId="0" applyNumberFormat="1" applyFont="1" applyBorder="1" applyAlignment="1" applyProtection="1">
      <alignment horizontal="right" indent="2"/>
      <protection hidden="1"/>
    </xf>
    <xf numFmtId="3" fontId="52" fillId="0" borderId="0" xfId="0" applyNumberFormat="1" applyFont="1" applyBorder="1" applyAlignment="1" applyProtection="1">
      <alignment horizontal="right" indent="3"/>
      <protection hidden="1"/>
    </xf>
    <xf numFmtId="167" fontId="52" fillId="0" borderId="0" xfId="0" applyNumberFormat="1" applyFont="1" applyBorder="1" applyAlignment="1" applyProtection="1">
      <alignment horizontal="right" indent="3"/>
      <protection hidden="1"/>
    </xf>
    <xf numFmtId="3" fontId="52" fillId="0" borderId="0" xfId="2362" applyNumberFormat="1" applyFont="1" applyBorder="1" applyAlignment="1" applyProtection="1">
      <alignment horizontal="left" indent="4"/>
      <protection hidden="1"/>
    </xf>
    <xf numFmtId="0" fontId="10" fillId="0" borderId="11" xfId="0" applyFont="1" applyFill="1" applyBorder="1" applyProtection="1">
      <protection hidden="1"/>
    </xf>
    <xf numFmtId="3" fontId="8" fillId="0" borderId="11" xfId="0" applyNumberFormat="1" applyFont="1" applyBorder="1" applyAlignment="1" applyProtection="1">
      <alignment horizontal="right" indent="3"/>
      <protection hidden="1"/>
    </xf>
    <xf numFmtId="3" fontId="8" fillId="0" borderId="11" xfId="0" applyNumberFormat="1" applyFont="1" applyBorder="1" applyAlignment="1" applyProtection="1">
      <alignment horizontal="right"/>
      <protection hidden="1"/>
    </xf>
    <xf numFmtId="0" fontId="43" fillId="0" borderId="11" xfId="0" applyFont="1" applyBorder="1" applyAlignment="1" applyProtection="1">
      <alignment horizontal="right"/>
      <protection hidden="1"/>
    </xf>
    <xf numFmtId="3" fontId="8" fillId="0" borderId="11" xfId="2362" applyNumberFormat="1" applyFont="1" applyBorder="1" applyAlignment="1" applyProtection="1">
      <alignment horizontal="left" indent="4"/>
      <protection hidden="1"/>
    </xf>
    <xf numFmtId="3" fontId="8" fillId="0" borderId="11" xfId="2362" applyNumberFormat="1" applyFont="1" applyBorder="1" applyAlignment="1" applyProtection="1">
      <protection hidden="1"/>
    </xf>
    <xf numFmtId="3" fontId="47" fillId="0" borderId="0" xfId="2362" applyNumberFormat="1" applyFont="1" applyBorder="1" applyAlignment="1" applyProtection="1">
      <protection hidden="1"/>
    </xf>
    <xf numFmtId="166" fontId="47" fillId="0" borderId="0" xfId="2362" applyNumberFormat="1" applyFont="1" applyFill="1" applyBorder="1" applyProtection="1">
      <protection hidden="1"/>
    </xf>
    <xf numFmtId="0" fontId="47" fillId="0" borderId="0" xfId="0" applyFont="1" applyFill="1" applyBorder="1" applyProtection="1">
      <protection hidden="1"/>
    </xf>
    <xf numFmtId="0" fontId="8" fillId="0" borderId="0" xfId="0" applyFont="1" applyFill="1" applyBorder="1" applyProtection="1">
      <protection hidden="1"/>
    </xf>
    <xf numFmtId="0" fontId="8" fillId="0" borderId="0" xfId="0" applyFont="1" applyBorder="1" applyProtection="1">
      <protection hidden="1"/>
    </xf>
    <xf numFmtId="0" fontId="47" fillId="0" borderId="0" xfId="0" applyFont="1" applyBorder="1" applyAlignment="1" applyProtection="1">
      <alignment vertical="center"/>
      <protection hidden="1"/>
    </xf>
    <xf numFmtId="172" fontId="47" fillId="0" borderId="0" xfId="2895" applyNumberFormat="1" applyFont="1" applyBorder="1" applyAlignment="1" applyProtection="1">
      <alignment vertical="center"/>
      <protection hidden="1"/>
    </xf>
    <xf numFmtId="0" fontId="51" fillId="0" borderId="0" xfId="0" applyFont="1" applyAlignment="1" applyProtection="1">
      <protection hidden="1"/>
    </xf>
    <xf numFmtId="0" fontId="47" fillId="0" borderId="0" xfId="0" applyFont="1" applyBorder="1" applyProtection="1">
      <protection hidden="1"/>
    </xf>
    <xf numFmtId="0" fontId="47" fillId="0" borderId="0" xfId="0" applyFont="1" applyProtection="1">
      <protection hidden="1"/>
    </xf>
    <xf numFmtId="0" fontId="8" fillId="0" borderId="0" xfId="0" applyFont="1" applyProtection="1">
      <protection hidden="1"/>
    </xf>
    <xf numFmtId="0" fontId="11" fillId="0" borderId="0" xfId="0" applyFont="1" applyBorder="1" applyAlignment="1" applyProtection="1">
      <alignment wrapText="1"/>
      <protection hidden="1"/>
    </xf>
    <xf numFmtId="0" fontId="48" fillId="0" borderId="0" xfId="0" applyFont="1" applyBorder="1" applyAlignment="1" applyProtection="1">
      <alignment vertical="center"/>
      <protection hidden="1"/>
    </xf>
    <xf numFmtId="0" fontId="10" fillId="0" borderId="0" xfId="0" applyFont="1" applyFill="1" applyProtection="1">
      <protection hidden="1"/>
    </xf>
    <xf numFmtId="0" fontId="37" fillId="0" borderId="0" xfId="0" applyFont="1" applyBorder="1" applyProtection="1">
      <protection hidden="1"/>
    </xf>
    <xf numFmtId="0" fontId="52" fillId="0" borderId="14" xfId="0" applyNumberFormat="1" applyFont="1" applyBorder="1" applyAlignment="1" applyProtection="1">
      <alignment horizontal="left" vertical="top" wrapText="1"/>
      <protection hidden="1"/>
    </xf>
    <xf numFmtId="0" fontId="52" fillId="0" borderId="15" xfId="0" applyFont="1" applyBorder="1" applyAlignment="1" applyProtection="1">
      <alignment vertical="top" wrapText="1"/>
      <protection hidden="1"/>
    </xf>
    <xf numFmtId="0" fontId="52" fillId="0" borderId="0" xfId="0" applyFont="1" applyAlignment="1" applyProtection="1">
      <alignment horizontal="left" vertical="top" wrapText="1"/>
      <protection hidden="1"/>
    </xf>
    <xf numFmtId="0" fontId="52" fillId="0" borderId="0" xfId="0" applyNumberFormat="1" applyFont="1" applyAlignment="1" applyProtection="1">
      <alignment horizontal="left" vertical="top" wrapText="1"/>
      <protection hidden="1"/>
    </xf>
    <xf numFmtId="0" fontId="52" fillId="0" borderId="15" xfId="0" applyFont="1" applyBorder="1" applyAlignment="1" applyProtection="1">
      <alignment vertical="center" wrapText="1"/>
      <protection hidden="1"/>
    </xf>
    <xf numFmtId="0" fontId="52" fillId="0" borderId="0" xfId="12" applyNumberFormat="1" applyFont="1" applyFill="1" applyBorder="1" applyAlignment="1" applyProtection="1">
      <alignment vertical="top" wrapText="1"/>
      <protection hidden="1"/>
    </xf>
    <xf numFmtId="0" fontId="8" fillId="0" borderId="0" xfId="0" applyNumberFormat="1" applyFont="1" applyAlignment="1" applyProtection="1">
      <alignment vertical="top" wrapText="1"/>
      <protection hidden="1"/>
    </xf>
    <xf numFmtId="0" fontId="58" fillId="0" borderId="0" xfId="0" applyFont="1" applyProtection="1">
      <protection hidden="1"/>
    </xf>
    <xf numFmtId="0" fontId="52" fillId="0" borderId="0" xfId="0" applyFont="1" applyAlignment="1" applyProtection="1">
      <alignment vertical="top" wrapText="1"/>
      <protection hidden="1"/>
    </xf>
    <xf numFmtId="0" fontId="52" fillId="0" borderId="0" xfId="0" applyFont="1" applyAlignment="1" applyProtection="1">
      <alignment wrapText="1"/>
      <protection hidden="1"/>
    </xf>
    <xf numFmtId="0" fontId="8" fillId="0" borderId="14" xfId="0" applyNumberFormat="1" applyFont="1" applyFill="1" applyBorder="1" applyAlignment="1" applyProtection="1">
      <alignment vertical="top" wrapText="1"/>
      <protection hidden="1"/>
    </xf>
    <xf numFmtId="0" fontId="8" fillId="0" borderId="0" xfId="0" applyFont="1" applyFill="1" applyAlignment="1" applyProtection="1">
      <alignment vertical="top" wrapText="1"/>
      <protection hidden="1"/>
    </xf>
    <xf numFmtId="0" fontId="52" fillId="0" borderId="0" xfId="0" applyFont="1" applyAlignment="1" applyProtection="1">
      <alignment vertical="top"/>
      <protection hidden="1"/>
    </xf>
    <xf numFmtId="0" fontId="41" fillId="2" borderId="0" xfId="3" applyFont="1" applyFill="1" applyBorder="1" applyAlignment="1" applyProtection="1">
      <alignment vertical="top" wrapText="1"/>
      <protection hidden="1"/>
    </xf>
    <xf numFmtId="0" fontId="52" fillId="0" borderId="14" xfId="0" applyFont="1" applyBorder="1" applyAlignment="1" applyProtection="1">
      <alignment vertical="top" wrapText="1"/>
      <protection hidden="1"/>
    </xf>
    <xf numFmtId="0" fontId="52" fillId="0" borderId="0" xfId="0" applyFont="1" applyBorder="1" applyAlignment="1" applyProtection="1">
      <alignment vertical="top" wrapText="1"/>
      <protection hidden="1"/>
    </xf>
    <xf numFmtId="0" fontId="0" fillId="0" borderId="0" xfId="0" applyBorder="1" applyProtection="1">
      <protection hidden="1"/>
    </xf>
    <xf numFmtId="0" fontId="52" fillId="0" borderId="14" xfId="0" applyFont="1" applyBorder="1" applyAlignment="1" applyProtection="1">
      <alignment horizontal="left" vertical="top" wrapText="1"/>
      <protection hidden="1"/>
    </xf>
    <xf numFmtId="0" fontId="58" fillId="0" borderId="14" xfId="0" applyFont="1" applyBorder="1" applyProtection="1">
      <protection hidden="1"/>
    </xf>
    <xf numFmtId="0" fontId="52" fillId="0" borderId="0" xfId="0" applyFont="1" applyAlignment="1" applyProtection="1">
      <protection hidden="1"/>
    </xf>
    <xf numFmtId="0" fontId="39" fillId="0" borderId="0" xfId="1" applyFont="1"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46" fillId="0" borderId="0" xfId="0" applyFont="1" applyFill="1" applyBorder="1" applyAlignment="1" applyProtection="1">
      <alignment horizontal="center" wrapText="1"/>
      <protection hidden="1"/>
    </xf>
    <xf numFmtId="0" fontId="12" fillId="0" borderId="0" xfId="397" applyFont="1" applyAlignment="1" applyProtection="1">
      <protection hidden="1"/>
    </xf>
    <xf numFmtId="0" fontId="44" fillId="0" borderId="0" xfId="397" applyFont="1" applyAlignment="1" applyProtection="1">
      <protection hidden="1"/>
    </xf>
    <xf numFmtId="0" fontId="43" fillId="0" borderId="0" xfId="0" applyFont="1" applyAlignment="1" applyProtection="1">
      <alignment horizontal="left" wrapText="1" indent="1"/>
      <protection hidden="1"/>
    </xf>
    <xf numFmtId="0" fontId="81" fillId="0" borderId="0" xfId="0" applyFont="1" applyAlignment="1" applyProtection="1">
      <alignment horizontal="left" vertical="top" wrapText="1"/>
      <protection hidden="1"/>
    </xf>
    <xf numFmtId="0" fontId="81" fillId="0" borderId="0" xfId="0" applyFont="1" applyAlignment="1" applyProtection="1">
      <alignment horizontal="left" wrapText="1"/>
      <protection hidden="1"/>
    </xf>
    <xf numFmtId="0" fontId="43" fillId="0" borderId="0" xfId="0" applyFont="1" applyAlignment="1" applyProtection="1">
      <alignment horizontal="left" wrapText="1"/>
      <protection hidden="1"/>
    </xf>
    <xf numFmtId="0" fontId="85" fillId="0" borderId="0" xfId="397" applyFont="1" applyAlignment="1" applyProtection="1">
      <alignment horizontal="left"/>
      <protection hidden="1"/>
    </xf>
    <xf numFmtId="0" fontId="47" fillId="0" borderId="12" xfId="0" applyFont="1" applyFill="1" applyBorder="1" applyAlignment="1" applyProtection="1">
      <alignment horizontal="left"/>
      <protection hidden="1"/>
    </xf>
    <xf numFmtId="0" fontId="47" fillId="0" borderId="0" xfId="0" applyFont="1" applyFill="1" applyBorder="1" applyAlignment="1" applyProtection="1">
      <alignment horizontal="left"/>
      <protection hidden="1"/>
    </xf>
    <xf numFmtId="0" fontId="46" fillId="0" borderId="13" xfId="0" applyFont="1" applyFill="1" applyBorder="1" applyAlignment="1" applyProtection="1">
      <alignment horizontal="center"/>
      <protection hidden="1"/>
    </xf>
    <xf numFmtId="0" fontId="46" fillId="0" borderId="13" xfId="0" applyFont="1" applyFill="1" applyBorder="1" applyAlignment="1" applyProtection="1">
      <alignment horizontal="center" vertical="center"/>
      <protection hidden="1"/>
    </xf>
    <xf numFmtId="0" fontId="11" fillId="0" borderId="11" xfId="0" applyFont="1" applyBorder="1" applyAlignment="1" applyProtection="1">
      <alignment horizontal="left" vertical="top" wrapText="1"/>
      <protection hidden="1"/>
    </xf>
    <xf numFmtId="0" fontId="16" fillId="0" borderId="0" xfId="397" applyBorder="1" applyAlignment="1" applyProtection="1">
      <alignment horizontal="center" vertical="top" wrapText="1"/>
      <protection hidden="1"/>
    </xf>
    <xf numFmtId="0" fontId="46" fillId="0" borderId="0" xfId="0" applyFont="1" applyFill="1" applyBorder="1" applyAlignment="1" applyProtection="1">
      <alignment horizontal="center" wrapText="1"/>
      <protection hidden="1"/>
    </xf>
    <xf numFmtId="0" fontId="46" fillId="0" borderId="0" xfId="0" applyFont="1" applyFill="1" applyBorder="1" applyAlignment="1" applyProtection="1">
      <alignment horizontal="center"/>
      <protection hidden="1"/>
    </xf>
  </cellXfs>
  <cellStyles count="3716">
    <cellStyle name="20% - Accent1 2" xfId="400"/>
    <cellStyle name="20% - Accent1 3" xfId="401"/>
    <cellStyle name="20% - Accent2 2" xfId="402"/>
    <cellStyle name="20% - Accent2 3" xfId="403"/>
    <cellStyle name="20% - Accent3 2" xfId="404"/>
    <cellStyle name="20% - Accent3 3" xfId="405"/>
    <cellStyle name="20% - Accent4 2" xfId="406"/>
    <cellStyle name="20% - Accent4 3" xfId="407"/>
    <cellStyle name="20% - Accent5 2" xfId="408"/>
    <cellStyle name="20% - Accent5 3" xfId="409"/>
    <cellStyle name="20% - Accent6 2" xfId="410"/>
    <cellStyle name="20% - Accent6 3" xfId="411"/>
    <cellStyle name="40% - Accent1 2" xfId="412"/>
    <cellStyle name="40% - Accent1 3" xfId="413"/>
    <cellStyle name="40% - Accent2 2" xfId="414"/>
    <cellStyle name="40% - Accent2 3" xfId="415"/>
    <cellStyle name="40% - Accent3 2" xfId="416"/>
    <cellStyle name="40% - Accent3 3" xfId="417"/>
    <cellStyle name="40% - Accent4 2" xfId="418"/>
    <cellStyle name="40% - Accent4 3" xfId="419"/>
    <cellStyle name="40% - Accent5 2" xfId="420"/>
    <cellStyle name="40% - Accent5 3" xfId="421"/>
    <cellStyle name="40% - Accent6 2" xfId="422"/>
    <cellStyle name="40% - Accent6 3" xfId="423"/>
    <cellStyle name="60% - Accent1 2" xfId="424"/>
    <cellStyle name="60% - Accent2 2" xfId="425"/>
    <cellStyle name="60% - Accent3 2" xfId="426"/>
    <cellStyle name="60% - Accent4 2" xfId="427"/>
    <cellStyle name="60% - Accent5 2" xfId="428"/>
    <cellStyle name="60% - Accent6 2" xfId="429"/>
    <cellStyle name="Accent1 2" xfId="430"/>
    <cellStyle name="Accent2 2" xfId="431"/>
    <cellStyle name="Accent3 2" xfId="432"/>
    <cellStyle name="Accent4 2" xfId="433"/>
    <cellStyle name="Accent5 2" xfId="434"/>
    <cellStyle name="Accent6 2" xfId="435"/>
    <cellStyle name="ANCLAS,REZONES Y SUS PARTES,DE FUNDICION,DE HIERRO O DE ACERO" xfId="2707"/>
    <cellStyle name="Bad 2" xfId="436"/>
    <cellStyle name="Calculation 2" xfId="437"/>
    <cellStyle name="Calculation 2 10" xfId="2618"/>
    <cellStyle name="Calculation 2 10 2" xfId="3266"/>
    <cellStyle name="Calculation 2 10 3" xfId="3560"/>
    <cellStyle name="Calculation 2 11" xfId="2497"/>
    <cellStyle name="Calculation 2 11 2" xfId="3145"/>
    <cellStyle name="Calculation 2 11 3" xfId="3439"/>
    <cellStyle name="Calculation 2 12" xfId="2583"/>
    <cellStyle name="Calculation 2 12 2" xfId="3231"/>
    <cellStyle name="Calculation 2 12 3" xfId="3525"/>
    <cellStyle name="Calculation 2 13" xfId="2529"/>
    <cellStyle name="Calculation 2 13 2" xfId="3177"/>
    <cellStyle name="Calculation 2 13 3" xfId="3471"/>
    <cellStyle name="Calculation 2 14" xfId="2553"/>
    <cellStyle name="Calculation 2 14 2" xfId="3201"/>
    <cellStyle name="Calculation 2 14 3" xfId="3495"/>
    <cellStyle name="Calculation 2 15" xfId="2397"/>
    <cellStyle name="Calculation 2 15 2" xfId="3045"/>
    <cellStyle name="Calculation 2 15 3" xfId="2983"/>
    <cellStyle name="Calculation 2 2" xfId="438"/>
    <cellStyle name="Calculation 2 2 2" xfId="2663"/>
    <cellStyle name="Calculation 2 2 2 2" xfId="3311"/>
    <cellStyle name="Calculation 2 2 2 3" xfId="3605"/>
    <cellStyle name="Calculation 2 2 3" xfId="2460"/>
    <cellStyle name="Calculation 2 2 3 2" xfId="3108"/>
    <cellStyle name="Calculation 2 2 3 3" xfId="2926"/>
    <cellStyle name="Calculation 2 2 4" xfId="2617"/>
    <cellStyle name="Calculation 2 2 4 2" xfId="3265"/>
    <cellStyle name="Calculation 2 2 4 3" xfId="3559"/>
    <cellStyle name="Calculation 2 2 5" xfId="2378"/>
    <cellStyle name="Calculation 2 2 5 2" xfId="3026"/>
    <cellStyle name="Calculation 2 2 5 3" xfId="3001"/>
    <cellStyle name="Calculation 2 2 6" xfId="2582"/>
    <cellStyle name="Calculation 2 2 6 2" xfId="3230"/>
    <cellStyle name="Calculation 2 2 6 3" xfId="3524"/>
    <cellStyle name="Calculation 2 2 7" xfId="2373"/>
    <cellStyle name="Calculation 2 2 7 2" xfId="3021"/>
    <cellStyle name="Calculation 2 2 7 3" xfId="3356"/>
    <cellStyle name="Calculation 2 2 8" xfId="2552"/>
    <cellStyle name="Calculation 2 2 8 2" xfId="3200"/>
    <cellStyle name="Calculation 2 2 8 3" xfId="3494"/>
    <cellStyle name="Calculation 2 2 9" xfId="2547"/>
    <cellStyle name="Calculation 2 2 9 2" xfId="3195"/>
    <cellStyle name="Calculation 2 2 9 3" xfId="3489"/>
    <cellStyle name="Calculation 2 3" xfId="439"/>
    <cellStyle name="Calculation 2 3 2" xfId="2662"/>
    <cellStyle name="Calculation 2 3 2 2" xfId="3310"/>
    <cellStyle name="Calculation 2 3 2 3" xfId="3604"/>
    <cellStyle name="Calculation 2 3 3" xfId="2461"/>
    <cellStyle name="Calculation 2 3 3 2" xfId="3109"/>
    <cellStyle name="Calculation 2 3 3 3" xfId="2925"/>
    <cellStyle name="Calculation 2 3 4" xfId="2683"/>
    <cellStyle name="Calculation 2 3 4 2" xfId="3331"/>
    <cellStyle name="Calculation 2 3 4 3" xfId="3625"/>
    <cellStyle name="Calculation 2 3 5" xfId="2379"/>
    <cellStyle name="Calculation 2 3 5 2" xfId="3027"/>
    <cellStyle name="Calculation 2 3 5 3" xfId="3000"/>
    <cellStyle name="Calculation 2 3 6" xfId="2581"/>
    <cellStyle name="Calculation 2 3 6 2" xfId="3229"/>
    <cellStyle name="Calculation 2 3 6 3" xfId="3523"/>
    <cellStyle name="Calculation 2 3 7" xfId="2374"/>
    <cellStyle name="Calculation 2 3 7 2" xfId="3022"/>
    <cellStyle name="Calculation 2 3 7 3" xfId="3362"/>
    <cellStyle name="Calculation 2 3 8" xfId="2400"/>
    <cellStyle name="Calculation 2 3 8 2" xfId="3048"/>
    <cellStyle name="Calculation 2 3 8 3" xfId="2980"/>
    <cellStyle name="Calculation 2 3 9" xfId="2703"/>
    <cellStyle name="Calculation 2 3 9 2" xfId="3351"/>
    <cellStyle name="Calculation 2 3 9 3" xfId="3645"/>
    <cellStyle name="Calculation 2 4" xfId="440"/>
    <cellStyle name="Calculation 2 4 2" xfId="2661"/>
    <cellStyle name="Calculation 2 4 2 2" xfId="3309"/>
    <cellStyle name="Calculation 2 4 2 3" xfId="3603"/>
    <cellStyle name="Calculation 2 4 3" xfId="2365"/>
    <cellStyle name="Calculation 2 4 3 2" xfId="3013"/>
    <cellStyle name="Calculation 2 4 3 3" xfId="3009"/>
    <cellStyle name="Calculation 2 4 4" xfId="2682"/>
    <cellStyle name="Calculation 2 4 4 2" xfId="3330"/>
    <cellStyle name="Calculation 2 4 4 3" xfId="3624"/>
    <cellStyle name="Calculation 2 4 5" xfId="2657"/>
    <cellStyle name="Calculation 2 4 5 2" xfId="3305"/>
    <cellStyle name="Calculation 2 4 5 3" xfId="3599"/>
    <cellStyle name="Calculation 2 4 6" xfId="2686"/>
    <cellStyle name="Calculation 2 4 6 2" xfId="3334"/>
    <cellStyle name="Calculation 2 4 6 3" xfId="3628"/>
    <cellStyle name="Calculation 2 4 7" xfId="2616"/>
    <cellStyle name="Calculation 2 4 7 2" xfId="3264"/>
    <cellStyle name="Calculation 2 4 7 3" xfId="3558"/>
    <cellStyle name="Calculation 2 4 8" xfId="2690"/>
    <cellStyle name="Calculation 2 4 8 2" xfId="3338"/>
    <cellStyle name="Calculation 2 4 8 3" xfId="3632"/>
    <cellStyle name="Calculation 2 4 9" xfId="2371"/>
    <cellStyle name="Calculation 2 4 9 2" xfId="3019"/>
    <cellStyle name="Calculation 2 4 9 3" xfId="3358"/>
    <cellStyle name="Calculation 2 5" xfId="441"/>
    <cellStyle name="Calculation 2 5 2" xfId="2660"/>
    <cellStyle name="Calculation 2 5 2 2" xfId="3308"/>
    <cellStyle name="Calculation 2 5 2 3" xfId="3602"/>
    <cellStyle name="Calculation 2 5 3" xfId="2391"/>
    <cellStyle name="Calculation 2 5 3 2" xfId="3039"/>
    <cellStyle name="Calculation 2 5 3 3" xfId="2988"/>
    <cellStyle name="Calculation 2 5 4" xfId="2839"/>
    <cellStyle name="Calculation 2 5 4 2" xfId="3372"/>
    <cellStyle name="Calculation 2 5 4 3" xfId="3660"/>
    <cellStyle name="Calculation 2 5 5" xfId="2380"/>
    <cellStyle name="Calculation 2 5 5 2" xfId="3028"/>
    <cellStyle name="Calculation 2 5 5 3" xfId="2999"/>
    <cellStyle name="Calculation 2 5 6" xfId="2408"/>
    <cellStyle name="Calculation 2 5 6 2" xfId="3056"/>
    <cellStyle name="Calculation 2 5 6 3" xfId="2972"/>
    <cellStyle name="Calculation 2 5 7" xfId="2375"/>
    <cellStyle name="Calculation 2 5 7 2" xfId="3023"/>
    <cellStyle name="Calculation 2 5 7 3" xfId="3004"/>
    <cellStyle name="Calculation 2 5 8" xfId="2689"/>
    <cellStyle name="Calculation 2 5 8 2" xfId="3337"/>
    <cellStyle name="Calculation 2 5 8 3" xfId="3631"/>
    <cellStyle name="Calculation 2 5 9" xfId="2580"/>
    <cellStyle name="Calculation 2 5 9 2" xfId="3228"/>
    <cellStyle name="Calculation 2 5 9 3" xfId="3522"/>
    <cellStyle name="Calculation 2 6" xfId="442"/>
    <cellStyle name="Calculation 2 6 2" xfId="2659"/>
    <cellStyle name="Calculation 2 6 2 2" xfId="3307"/>
    <cellStyle name="Calculation 2 6 2 3" xfId="3601"/>
    <cellStyle name="Calculation 2 6 3" xfId="2392"/>
    <cellStyle name="Calculation 2 6 3 2" xfId="3040"/>
    <cellStyle name="Calculation 2 6 3 3" xfId="2987"/>
    <cellStyle name="Calculation 2 6 4" xfId="2406"/>
    <cellStyle name="Calculation 2 6 4 2" xfId="3054"/>
    <cellStyle name="Calculation 2 6 4 3" xfId="2974"/>
    <cellStyle name="Calculation 2 6 5" xfId="2869"/>
    <cellStyle name="Calculation 2 6 5 2" xfId="3402"/>
    <cellStyle name="Calculation 2 6 5 3" xfId="3690"/>
    <cellStyle name="Calculation 2 6 6" xfId="2463"/>
    <cellStyle name="Calculation 2 6 6 2" xfId="3111"/>
    <cellStyle name="Calculation 2 6 6 3" xfId="2923"/>
    <cellStyle name="Calculation 2 6 7" xfId="2881"/>
    <cellStyle name="Calculation 2 6 7 2" xfId="3414"/>
    <cellStyle name="Calculation 2 6 7 3" xfId="3702"/>
    <cellStyle name="Calculation 2 6 8" xfId="2501"/>
    <cellStyle name="Calculation 2 6 8 2" xfId="3149"/>
    <cellStyle name="Calculation 2 6 8 3" xfId="3443"/>
    <cellStyle name="Calculation 2 6 9" xfId="2372"/>
    <cellStyle name="Calculation 2 6 9 2" xfId="3020"/>
    <cellStyle name="Calculation 2 6 9 3" xfId="3357"/>
    <cellStyle name="Calculation 2 7" xfId="443"/>
    <cellStyle name="Calculation 2 7 2" xfId="2658"/>
    <cellStyle name="Calculation 2 7 2 2" xfId="3306"/>
    <cellStyle name="Calculation 2 7 2 3" xfId="3600"/>
    <cellStyle name="Calculation 2 7 3" xfId="2857"/>
    <cellStyle name="Calculation 2 7 3 2" xfId="3390"/>
    <cellStyle name="Calculation 2 7 3 3" xfId="3678"/>
    <cellStyle name="Calculation 2 7 4" xfId="2863"/>
    <cellStyle name="Calculation 2 7 4 2" xfId="3396"/>
    <cellStyle name="Calculation 2 7 4 3" xfId="3684"/>
    <cellStyle name="Calculation 2 7 5" xfId="2498"/>
    <cellStyle name="Calculation 2 7 5 2" xfId="3146"/>
    <cellStyle name="Calculation 2 7 5 3" xfId="3440"/>
    <cellStyle name="Calculation 2 7 6" xfId="2875"/>
    <cellStyle name="Calculation 2 7 6 2" xfId="3408"/>
    <cellStyle name="Calculation 2 7 6 3" xfId="3696"/>
    <cellStyle name="Calculation 2 7 7" xfId="2530"/>
    <cellStyle name="Calculation 2 7 7 2" xfId="3178"/>
    <cellStyle name="Calculation 2 7 7 3" xfId="3472"/>
    <cellStyle name="Calculation 2 7 8" xfId="2887"/>
    <cellStyle name="Calculation 2 7 8 2" xfId="3420"/>
    <cellStyle name="Calculation 2 7 8 3" xfId="3708"/>
    <cellStyle name="Calculation 2 7 9" xfId="2892"/>
    <cellStyle name="Calculation 2 7 9 2" xfId="3425"/>
    <cellStyle name="Calculation 2 7 9 3" xfId="3713"/>
    <cellStyle name="Calculation 2 8" xfId="2664"/>
    <cellStyle name="Calculation 2 8 2" xfId="3312"/>
    <cellStyle name="Calculation 2 8 3" xfId="3606"/>
    <cellStyle name="Calculation 2 9" xfId="2459"/>
    <cellStyle name="Calculation 2 9 2" xfId="3107"/>
    <cellStyle name="Calculation 2 9 3" xfId="2927"/>
    <cellStyle name="Check Cell 2" xfId="444"/>
    <cellStyle name="Comma" xfId="2362" builtinId="3"/>
    <cellStyle name="Comma 2" xfId="2"/>
    <cellStyle name="Comma 2 10" xfId="445"/>
    <cellStyle name="Comma 2 11" xfId="446"/>
    <cellStyle name="Comma 2 12" xfId="447"/>
    <cellStyle name="Comma 2 13" xfId="448"/>
    <cellStyle name="Comma 2 14" xfId="449"/>
    <cellStyle name="Comma 2 15" xfId="450"/>
    <cellStyle name="Comma 2 16" xfId="451"/>
    <cellStyle name="Comma 2 17" xfId="452"/>
    <cellStyle name="Comma 2 18" xfId="453"/>
    <cellStyle name="Comma 2 19" xfId="454"/>
    <cellStyle name="Comma 2 2" xfId="30"/>
    <cellStyle name="Comma 2 2 2" xfId="31"/>
    <cellStyle name="Comma 2 20" xfId="455"/>
    <cellStyle name="Comma 2 21" xfId="456"/>
    <cellStyle name="Comma 2 3" xfId="457"/>
    <cellStyle name="Comma 2 4" xfId="458"/>
    <cellStyle name="Comma 2 5" xfId="459"/>
    <cellStyle name="Comma 2 6" xfId="460"/>
    <cellStyle name="Comma 2 7" xfId="461"/>
    <cellStyle name="Comma 2 8" xfId="462"/>
    <cellStyle name="Comma 2 9" xfId="463"/>
    <cellStyle name="Comma 3" xfId="32"/>
    <cellStyle name="Comma 3 10" xfId="464"/>
    <cellStyle name="Comma 3 11" xfId="465"/>
    <cellStyle name="Comma 3 12" xfId="466"/>
    <cellStyle name="Comma 3 13" xfId="467"/>
    <cellStyle name="Comma 3 14" xfId="468"/>
    <cellStyle name="Comma 3 15" xfId="469"/>
    <cellStyle name="Comma 3 16" xfId="470"/>
    <cellStyle name="Comma 3 17" xfId="471"/>
    <cellStyle name="Comma 3 18" xfId="472"/>
    <cellStyle name="Comma 3 19" xfId="473"/>
    <cellStyle name="Comma 3 2" xfId="474"/>
    <cellStyle name="Comma 3 20" xfId="475"/>
    <cellStyle name="Comma 3 3" xfId="476"/>
    <cellStyle name="Comma 3 4" xfId="477"/>
    <cellStyle name="Comma 3 5" xfId="478"/>
    <cellStyle name="Comma 3 6" xfId="479"/>
    <cellStyle name="Comma 3 7" xfId="480"/>
    <cellStyle name="Comma 3 8" xfId="481"/>
    <cellStyle name="Comma 3 9" xfId="482"/>
    <cellStyle name="Comma 4" xfId="33"/>
    <cellStyle name="Comma 4 10" xfId="483"/>
    <cellStyle name="Comma 4 11" xfId="484"/>
    <cellStyle name="Comma 4 12" xfId="485"/>
    <cellStyle name="Comma 4 13" xfId="486"/>
    <cellStyle name="Comma 4 14" xfId="487"/>
    <cellStyle name="Comma 4 15" xfId="488"/>
    <cellStyle name="Comma 4 16" xfId="489"/>
    <cellStyle name="Comma 4 17" xfId="490"/>
    <cellStyle name="Comma 4 18" xfId="491"/>
    <cellStyle name="Comma 4 19" xfId="492"/>
    <cellStyle name="Comma 4 2" xfId="493"/>
    <cellStyle name="Comma 4 20" xfId="494"/>
    <cellStyle name="Comma 4 3" xfId="495"/>
    <cellStyle name="Comma 4 4" xfId="496"/>
    <cellStyle name="Comma 4 5" xfId="497"/>
    <cellStyle name="Comma 4 6" xfId="498"/>
    <cellStyle name="Comma 4 7" xfId="499"/>
    <cellStyle name="Comma 4 8" xfId="500"/>
    <cellStyle name="Comma 4 9" xfId="501"/>
    <cellStyle name="Comma 5" xfId="502"/>
    <cellStyle name="Comma 6" xfId="503"/>
    <cellStyle name="Comma 7" xfId="2809"/>
    <cellStyle name="Currency 2" xfId="2708"/>
    <cellStyle name="Data_Total" xfId="2709"/>
    <cellStyle name="dave1" xfId="2710"/>
    <cellStyle name="Explanatory Text 2" xfId="504"/>
    <cellStyle name="Good 2" xfId="505"/>
    <cellStyle name="Heading" xfId="2711"/>
    <cellStyle name="Heading 1 2" xfId="506"/>
    <cellStyle name="Heading 2 2" xfId="507"/>
    <cellStyle name="Heading 3 2" xfId="508"/>
    <cellStyle name="Heading 4 2" xfId="509"/>
    <cellStyle name="Heading 5" xfId="2712"/>
    <cellStyle name="Headings" xfId="2713"/>
    <cellStyle name="Headings 2" xfId="2714"/>
    <cellStyle name="Headings 3" xfId="2715"/>
    <cellStyle name="Headings_total and female claimant count sept 08" xfId="2716"/>
    <cellStyle name="Hyperlink" xfId="397" builtinId="8"/>
    <cellStyle name="Hyperlink 10" xfId="2803"/>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0"/>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 2" xfId="271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 2" xfId="27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1"/>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 2" xfId="2720"/>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721"/>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 2" xfId="2722"/>
    <cellStyle name="Hyperlink 3 60" xfId="237"/>
    <cellStyle name="Hyperlink 3 61" xfId="238"/>
    <cellStyle name="Hyperlink 3 62" xfId="239"/>
    <cellStyle name="Hyperlink 3 63" xfId="2810"/>
    <cellStyle name="Hyperlink 3 64" xfId="2719"/>
    <cellStyle name="Hyperlink 3 7" xfId="240"/>
    <cellStyle name="Hyperlink 3 8" xfId="241"/>
    <cellStyle name="Hyperlink 3 9" xfId="242"/>
    <cellStyle name="Hyperlink 31" xfId="512"/>
    <cellStyle name="Hyperlink 4" xfId="8"/>
    <cellStyle name="Hyperlink 4 2" xfId="243"/>
    <cellStyle name="Hyperlink 4 2 2" xfId="244"/>
    <cellStyle name="Hyperlink 4 3" xfId="2723"/>
    <cellStyle name="Hyperlink 5" xfId="9"/>
    <cellStyle name="Hyperlink 5 2" xfId="398"/>
    <cellStyle name="Hyperlink 5 3" xfId="2811"/>
    <cellStyle name="Hyperlink 5 4" xfId="2724"/>
    <cellStyle name="Hyperlink 6" xfId="245"/>
    <cellStyle name="Hyperlink 6 2" xfId="2726"/>
    <cellStyle name="Hyperlink 6 3" xfId="2725"/>
    <cellStyle name="Hyperlink 7" xfId="513"/>
    <cellStyle name="Hyperlink 7 2" xfId="514"/>
    <cellStyle name="Hyperlink 7 3" xfId="2806"/>
    <cellStyle name="Hyperlink 8" xfId="2804"/>
    <cellStyle name="Hyperlink 9" xfId="2812"/>
    <cellStyle name="Input 2" xfId="515"/>
    <cellStyle name="Input 2 10" xfId="2590"/>
    <cellStyle name="Input 2 10 2" xfId="3238"/>
    <cellStyle name="Input 2 10 3" xfId="3532"/>
    <cellStyle name="Input 2 11" xfId="2524"/>
    <cellStyle name="Input 2 11 2" xfId="3172"/>
    <cellStyle name="Input 2 11 3" xfId="3466"/>
    <cellStyle name="Input 2 12" xfId="2559"/>
    <cellStyle name="Input 2 12 2" xfId="3207"/>
    <cellStyle name="Input 2 12 3" xfId="3501"/>
    <cellStyle name="Input 2 13" xfId="2542"/>
    <cellStyle name="Input 2 13 2" xfId="3190"/>
    <cellStyle name="Input 2 13 3" xfId="3484"/>
    <cellStyle name="Input 2 14" xfId="2405"/>
    <cellStyle name="Input 2 14 2" xfId="3053"/>
    <cellStyle name="Input 2 14 3" xfId="2975"/>
    <cellStyle name="Input 2 15" xfId="2548"/>
    <cellStyle name="Input 2 15 2" xfId="3196"/>
    <cellStyle name="Input 2 15 3" xfId="3490"/>
    <cellStyle name="Input 2 2" xfId="516"/>
    <cellStyle name="Input 2 2 2" xfId="2626"/>
    <cellStyle name="Input 2 2 2 2" xfId="3274"/>
    <cellStyle name="Input 2 2 2 3" xfId="3568"/>
    <cellStyle name="Input 2 2 3" xfId="2491"/>
    <cellStyle name="Input 2 2 3 2" xfId="3139"/>
    <cellStyle name="Input 2 2 3 3" xfId="3433"/>
    <cellStyle name="Input 2 2 4" xfId="2589"/>
    <cellStyle name="Input 2 2 4 2" xfId="3237"/>
    <cellStyle name="Input 2 2 4 3" xfId="3531"/>
    <cellStyle name="Input 2 2 5" xfId="2525"/>
    <cellStyle name="Input 2 2 5 2" xfId="3173"/>
    <cellStyle name="Input 2 2 5 3" xfId="3467"/>
    <cellStyle name="Input 2 2 6" xfId="2558"/>
    <cellStyle name="Input 2 2 6 2" xfId="3206"/>
    <cellStyle name="Input 2 2 6 3" xfId="3500"/>
    <cellStyle name="Input 2 2 7" xfId="2543"/>
    <cellStyle name="Input 2 2 7 2" xfId="3191"/>
    <cellStyle name="Input 2 2 7 3" xfId="3485"/>
    <cellStyle name="Input 2 2 8" xfId="2404"/>
    <cellStyle name="Input 2 2 8 2" xfId="3052"/>
    <cellStyle name="Input 2 2 8 3" xfId="2976"/>
    <cellStyle name="Input 2 2 9" xfId="2384"/>
    <cellStyle name="Input 2 2 9 2" xfId="3032"/>
    <cellStyle name="Input 2 2 9 3" xfId="2995"/>
    <cellStyle name="Input 2 3" xfId="517"/>
    <cellStyle name="Input 2 3 2" xfId="2625"/>
    <cellStyle name="Input 2 3 2 2" xfId="3273"/>
    <cellStyle name="Input 2 3 2 3" xfId="3567"/>
    <cellStyle name="Input 2 3 3" xfId="2492"/>
    <cellStyle name="Input 2 3 3 2" xfId="3140"/>
    <cellStyle name="Input 2 3 3 3" xfId="3434"/>
    <cellStyle name="Input 2 3 4" xfId="2588"/>
    <cellStyle name="Input 2 3 4 2" xfId="3236"/>
    <cellStyle name="Input 2 3 4 3" xfId="3530"/>
    <cellStyle name="Input 2 3 5" xfId="2526"/>
    <cellStyle name="Input 2 3 5 2" xfId="3174"/>
    <cellStyle name="Input 2 3 5 3" xfId="3468"/>
    <cellStyle name="Input 2 3 6" xfId="2557"/>
    <cellStyle name="Input 2 3 6 2" xfId="3205"/>
    <cellStyle name="Input 2 3 6 3" xfId="3499"/>
    <cellStyle name="Input 2 3 7" xfId="2544"/>
    <cellStyle name="Input 2 3 7 2" xfId="3192"/>
    <cellStyle name="Input 2 3 7 3" xfId="3486"/>
    <cellStyle name="Input 2 3 8" xfId="2551"/>
    <cellStyle name="Input 2 3 8 2" xfId="3199"/>
    <cellStyle name="Input 2 3 8 3" xfId="3493"/>
    <cellStyle name="Input 2 3 9" xfId="2385"/>
    <cellStyle name="Input 2 3 9 2" xfId="3033"/>
    <cellStyle name="Input 2 3 9 3" xfId="2994"/>
    <cellStyle name="Input 2 4" xfId="518"/>
    <cellStyle name="Input 2 4 2" xfId="2402"/>
    <cellStyle name="Input 2 4 2 2" xfId="3050"/>
    <cellStyle name="Input 2 4 2 3" xfId="2978"/>
    <cellStyle name="Input 2 4 3" xfId="2493"/>
    <cellStyle name="Input 2 4 3 2" xfId="3141"/>
    <cellStyle name="Input 2 4 3 3" xfId="3435"/>
    <cellStyle name="Input 2 4 4" xfId="2587"/>
    <cellStyle name="Input 2 4 4 2" xfId="3235"/>
    <cellStyle name="Input 2 4 4 3" xfId="3529"/>
    <cellStyle name="Input 2 4 5" xfId="2527"/>
    <cellStyle name="Input 2 4 5 2" xfId="3175"/>
    <cellStyle name="Input 2 4 5 3" xfId="3469"/>
    <cellStyle name="Input 2 4 6" xfId="2556"/>
    <cellStyle name="Input 2 4 6 2" xfId="3204"/>
    <cellStyle name="Input 2 4 6 3" xfId="3498"/>
    <cellStyle name="Input 2 4 7" xfId="2545"/>
    <cellStyle name="Input 2 4 7 2" xfId="3193"/>
    <cellStyle name="Input 2 4 7 3" xfId="3487"/>
    <cellStyle name="Input 2 4 8" xfId="2550"/>
    <cellStyle name="Input 2 4 8 2" xfId="3198"/>
    <cellStyle name="Input 2 4 8 3" xfId="3492"/>
    <cellStyle name="Input 2 4 9" xfId="2386"/>
    <cellStyle name="Input 2 4 9 2" xfId="3034"/>
    <cellStyle name="Input 2 4 9 3" xfId="2993"/>
    <cellStyle name="Input 2 5" xfId="519"/>
    <cellStyle name="Input 2 5 2" xfId="2401"/>
    <cellStyle name="Input 2 5 2 2" xfId="3049"/>
    <cellStyle name="Input 2 5 2 3" xfId="2979"/>
    <cellStyle name="Input 2 5 3" xfId="2494"/>
    <cellStyle name="Input 2 5 3 2" xfId="3142"/>
    <cellStyle name="Input 2 5 3 3" xfId="3436"/>
    <cellStyle name="Input 2 5 4" xfId="2586"/>
    <cellStyle name="Input 2 5 4 2" xfId="3234"/>
    <cellStyle name="Input 2 5 4 3" xfId="3528"/>
    <cellStyle name="Input 2 5 5" xfId="2528"/>
    <cellStyle name="Input 2 5 5 2" xfId="3176"/>
    <cellStyle name="Input 2 5 5 3" xfId="3470"/>
    <cellStyle name="Input 2 5 6" xfId="2555"/>
    <cellStyle name="Input 2 5 6 2" xfId="3203"/>
    <cellStyle name="Input 2 5 6 3" xfId="3497"/>
    <cellStyle name="Input 2 5 7" xfId="2546"/>
    <cellStyle name="Input 2 5 7 2" xfId="3194"/>
    <cellStyle name="Input 2 5 7 3" xfId="3488"/>
    <cellStyle name="Input 2 5 8" xfId="2549"/>
    <cellStyle name="Input 2 5 8 2" xfId="3197"/>
    <cellStyle name="Input 2 5 8 3" xfId="3491"/>
    <cellStyle name="Input 2 5 9" xfId="2387"/>
    <cellStyle name="Input 2 5 9 2" xfId="3035"/>
    <cellStyle name="Input 2 5 9 3" xfId="2992"/>
    <cellStyle name="Input 2 6" xfId="520"/>
    <cellStyle name="Input 2 6 2" xfId="2624"/>
    <cellStyle name="Input 2 6 2 2" xfId="3272"/>
    <cellStyle name="Input 2 6 2 3" xfId="3566"/>
    <cellStyle name="Input 2 6 3" xfId="2495"/>
    <cellStyle name="Input 2 6 3 2" xfId="3143"/>
    <cellStyle name="Input 2 6 3 3" xfId="3437"/>
    <cellStyle name="Input 2 6 4" xfId="2585"/>
    <cellStyle name="Input 2 6 4 2" xfId="3233"/>
    <cellStyle name="Input 2 6 4 3" xfId="3527"/>
    <cellStyle name="Input 2 6 5" xfId="2457"/>
    <cellStyle name="Input 2 6 5 2" xfId="3105"/>
    <cellStyle name="Input 2 6 5 3" xfId="2929"/>
    <cellStyle name="Input 2 6 6" xfId="2554"/>
    <cellStyle name="Input 2 6 6 2" xfId="3202"/>
    <cellStyle name="Input 2 6 6 3" xfId="3496"/>
    <cellStyle name="Input 2 6 7" xfId="2842"/>
    <cellStyle name="Input 2 6 7 2" xfId="3375"/>
    <cellStyle name="Input 2 6 7 3" xfId="3663"/>
    <cellStyle name="Input 2 6 8" xfId="2675"/>
    <cellStyle name="Input 2 6 8 2" xfId="3323"/>
    <cellStyle name="Input 2 6 8 3" xfId="3617"/>
    <cellStyle name="Input 2 6 9" xfId="2388"/>
    <cellStyle name="Input 2 6 9 2" xfId="3036"/>
    <cellStyle name="Input 2 6 9 3" xfId="2991"/>
    <cellStyle name="Input 2 7" xfId="521"/>
    <cellStyle name="Input 2 7 2" xfId="2623"/>
    <cellStyle name="Input 2 7 2 2" xfId="3271"/>
    <cellStyle name="Input 2 7 2 3" xfId="3565"/>
    <cellStyle name="Input 2 7 3" xfId="2844"/>
    <cellStyle name="Input 2 7 3 2" xfId="3377"/>
    <cellStyle name="Input 2 7 3 3" xfId="3665"/>
    <cellStyle name="Input 2 7 4" xfId="2665"/>
    <cellStyle name="Input 2 7 4 2" xfId="3313"/>
    <cellStyle name="Input 2 7 4 3" xfId="3607"/>
    <cellStyle name="Input 2 7 5" xfId="2407"/>
    <cellStyle name="Input 2 7 5 2" xfId="3055"/>
    <cellStyle name="Input 2 7 5 3" xfId="2973"/>
    <cellStyle name="Input 2 7 6" xfId="2619"/>
    <cellStyle name="Input 2 7 6 2" xfId="3267"/>
    <cellStyle name="Input 2 7 6 3" xfId="3561"/>
    <cellStyle name="Input 2 7 7" xfId="2687"/>
    <cellStyle name="Input 2 7 7 2" xfId="3335"/>
    <cellStyle name="Input 2 7 7 3" xfId="3629"/>
    <cellStyle name="Input 2 7 8" xfId="2389"/>
    <cellStyle name="Input 2 7 8 2" xfId="3037"/>
    <cellStyle name="Input 2 7 8 3" xfId="2990"/>
    <cellStyle name="Input 2 7 9" xfId="2458"/>
    <cellStyle name="Input 2 7 9 2" xfId="3106"/>
    <cellStyle name="Input 2 7 9 3" xfId="2928"/>
    <cellStyle name="Input 2 8" xfId="2627"/>
    <cellStyle name="Input 2 8 2" xfId="3275"/>
    <cellStyle name="Input 2 8 3" xfId="3569"/>
    <cellStyle name="Input 2 9" xfId="2490"/>
    <cellStyle name="Input 2 9 2" xfId="3138"/>
    <cellStyle name="Input 2 9 3" xfId="3432"/>
    <cellStyle name="Inscode" xfId="2727"/>
    <cellStyle name="Inscode 2" xfId="2728"/>
    <cellStyle name="Linked Cell 2" xfId="522"/>
    <cellStyle name="Neutral 2" xfId="523"/>
    <cellStyle name="Normal" xfId="0" builtinId="0"/>
    <cellStyle name="Normal 10" xfId="10"/>
    <cellStyle name="Normal 10 10" xfId="524"/>
    <cellStyle name="Normal 10 10 2" xfId="525"/>
    <cellStyle name="Normal 10 10 3" xfId="526"/>
    <cellStyle name="Normal 10 11" xfId="527"/>
    <cellStyle name="Normal 10 11 2" xfId="528"/>
    <cellStyle name="Normal 10 11 3" xfId="529"/>
    <cellStyle name="Normal 10 12" xfId="530"/>
    <cellStyle name="Normal 10 12 2" xfId="531"/>
    <cellStyle name="Normal 10 12 3" xfId="532"/>
    <cellStyle name="Normal 10 13" xfId="533"/>
    <cellStyle name="Normal 10 13 2" xfId="534"/>
    <cellStyle name="Normal 10 13 3" xfId="535"/>
    <cellStyle name="Normal 10 14" xfId="536"/>
    <cellStyle name="Normal 10 14 2" xfId="537"/>
    <cellStyle name="Normal 10 14 3" xfId="538"/>
    <cellStyle name="Normal 10 15" xfId="539"/>
    <cellStyle name="Normal 10 15 2" xfId="540"/>
    <cellStyle name="Normal 10 15 3" xfId="541"/>
    <cellStyle name="Normal 10 16" xfId="542"/>
    <cellStyle name="Normal 10 16 2" xfId="543"/>
    <cellStyle name="Normal 10 16 3" xfId="544"/>
    <cellStyle name="Normal 10 17" xfId="545"/>
    <cellStyle name="Normal 10 18" xfId="546"/>
    <cellStyle name="Normal 10 19" xfId="399"/>
    <cellStyle name="Normal 10 2" xfId="246"/>
    <cellStyle name="Normal 10 2 2" xfId="247"/>
    <cellStyle name="Normal 10 2 3" xfId="547"/>
    <cellStyle name="Normal 10 3" xfId="248"/>
    <cellStyle name="Normal 10 3 2" xfId="249"/>
    <cellStyle name="Normal 10 3 3" xfId="250"/>
    <cellStyle name="Normal 10 4" xfId="251"/>
    <cellStyle name="Normal 10 4 2" xfId="548"/>
    <cellStyle name="Normal 10 4 3" xfId="549"/>
    <cellStyle name="Normal 10 5" xfId="550"/>
    <cellStyle name="Normal 10 5 2" xfId="551"/>
    <cellStyle name="Normal 10 5 3" xfId="552"/>
    <cellStyle name="Normal 10 6" xfId="553"/>
    <cellStyle name="Normal 10 6 2" xfId="554"/>
    <cellStyle name="Normal 10 6 3" xfId="555"/>
    <cellStyle name="Normal 10 7" xfId="556"/>
    <cellStyle name="Normal 10 7 2" xfId="557"/>
    <cellStyle name="Normal 10 7 3" xfId="558"/>
    <cellStyle name="Normal 10 8" xfId="559"/>
    <cellStyle name="Normal 10 8 2" xfId="560"/>
    <cellStyle name="Normal 10 8 3" xfId="561"/>
    <cellStyle name="Normal 10 9" xfId="562"/>
    <cellStyle name="Normal 10 9 2" xfId="563"/>
    <cellStyle name="Normal 10 9 3" xfId="564"/>
    <cellStyle name="Normal 11" xfId="11"/>
    <cellStyle name="Normal 11 2" xfId="252"/>
    <cellStyle name="Normal 11 2 2" xfId="2730"/>
    <cellStyle name="Normal 11 3" xfId="253"/>
    <cellStyle name="Normal 11 4" xfId="565"/>
    <cellStyle name="Normal 11 5" xfId="2729"/>
    <cellStyle name="Normal 12" xfId="254"/>
    <cellStyle name="Normal 12 10" xfId="566"/>
    <cellStyle name="Normal 12 10 2" xfId="567"/>
    <cellStyle name="Normal 12 10 3" xfId="568"/>
    <cellStyle name="Normal 12 11" xfId="569"/>
    <cellStyle name="Normal 12 11 2" xfId="570"/>
    <cellStyle name="Normal 12 11 3" xfId="571"/>
    <cellStyle name="Normal 12 12" xfId="572"/>
    <cellStyle name="Normal 12 12 2" xfId="573"/>
    <cellStyle name="Normal 12 12 3" xfId="574"/>
    <cellStyle name="Normal 12 13" xfId="575"/>
    <cellStyle name="Normal 12 13 2" xfId="576"/>
    <cellStyle name="Normal 12 13 3" xfId="577"/>
    <cellStyle name="Normal 12 14" xfId="578"/>
    <cellStyle name="Normal 12 14 2" xfId="579"/>
    <cellStyle name="Normal 12 14 3" xfId="580"/>
    <cellStyle name="Normal 12 15" xfId="581"/>
    <cellStyle name="Normal 12 15 2" xfId="582"/>
    <cellStyle name="Normal 12 15 3" xfId="583"/>
    <cellStyle name="Normal 12 16" xfId="584"/>
    <cellStyle name="Normal 12 16 2" xfId="585"/>
    <cellStyle name="Normal 12 16 3" xfId="586"/>
    <cellStyle name="Normal 12 17" xfId="587"/>
    <cellStyle name="Normal 12 18" xfId="588"/>
    <cellStyle name="Normal 12 19" xfId="589"/>
    <cellStyle name="Normal 12 2" xfId="255"/>
    <cellStyle name="Normal 12 2 2" xfId="590"/>
    <cellStyle name="Normal 12 2 3" xfId="591"/>
    <cellStyle name="Normal 12 20" xfId="2807"/>
    <cellStyle name="Normal 12 3" xfId="592"/>
    <cellStyle name="Normal 12 3 2" xfId="593"/>
    <cellStyle name="Normal 12 3 3" xfId="594"/>
    <cellStyle name="Normal 12 4" xfId="595"/>
    <cellStyle name="Normal 12 4 2" xfId="596"/>
    <cellStyle name="Normal 12 4 3" xfId="59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256"/>
    <cellStyle name="Normal 13 2" xfId="257"/>
    <cellStyle name="Normal 13 3" xfId="2731"/>
    <cellStyle name="Normal 14" xfId="258"/>
    <cellStyle name="Normal 14 10" xfId="613"/>
    <cellStyle name="Normal 14 10 2" xfId="614"/>
    <cellStyle name="Normal 14 10 3" xfId="615"/>
    <cellStyle name="Normal 14 11" xfId="616"/>
    <cellStyle name="Normal 14 11 2" xfId="617"/>
    <cellStyle name="Normal 14 11 3" xfId="618"/>
    <cellStyle name="Normal 14 12" xfId="619"/>
    <cellStyle name="Normal 14 12 2" xfId="620"/>
    <cellStyle name="Normal 14 12 3" xfId="621"/>
    <cellStyle name="Normal 14 13" xfId="622"/>
    <cellStyle name="Normal 14 13 2" xfId="623"/>
    <cellStyle name="Normal 14 13 3" xfId="624"/>
    <cellStyle name="Normal 14 14" xfId="625"/>
    <cellStyle name="Normal 14 14 2" xfId="626"/>
    <cellStyle name="Normal 14 14 3" xfId="627"/>
    <cellStyle name="Normal 14 15" xfId="628"/>
    <cellStyle name="Normal 14 15 2" xfId="629"/>
    <cellStyle name="Normal 14 15 3" xfId="630"/>
    <cellStyle name="Normal 14 16" xfId="631"/>
    <cellStyle name="Normal 14 16 2" xfId="632"/>
    <cellStyle name="Normal 14 16 3" xfId="633"/>
    <cellStyle name="Normal 14 17" xfId="634"/>
    <cellStyle name="Normal 14 18" xfId="635"/>
    <cellStyle name="Normal 14 19" xfId="636"/>
    <cellStyle name="Normal 14 2" xfId="259"/>
    <cellStyle name="Normal 14 2 2" xfId="260"/>
    <cellStyle name="Normal 14 2 3" xfId="637"/>
    <cellStyle name="Normal 14 20" xfId="2732"/>
    <cellStyle name="Normal 14 3" xfId="261"/>
    <cellStyle name="Normal 14 3 2" xfId="638"/>
    <cellStyle name="Normal 14 3 3" xfId="639"/>
    <cellStyle name="Normal 14 4" xfId="640"/>
    <cellStyle name="Normal 14 4 2" xfId="641"/>
    <cellStyle name="Normal 14 4 3" xfId="642"/>
    <cellStyle name="Normal 14 5" xfId="643"/>
    <cellStyle name="Normal 14 5 2" xfId="644"/>
    <cellStyle name="Normal 14 5 3" xfId="645"/>
    <cellStyle name="Normal 14 6" xfId="646"/>
    <cellStyle name="Normal 14 6 2" xfId="647"/>
    <cellStyle name="Normal 14 6 3" xfId="648"/>
    <cellStyle name="Normal 14 7" xfId="649"/>
    <cellStyle name="Normal 14 7 2" xfId="650"/>
    <cellStyle name="Normal 14 7 3" xfId="651"/>
    <cellStyle name="Normal 14 8" xfId="652"/>
    <cellStyle name="Normal 14 8 2" xfId="653"/>
    <cellStyle name="Normal 14 8 3" xfId="654"/>
    <cellStyle name="Normal 14 9" xfId="655"/>
    <cellStyle name="Normal 14 9 2" xfId="656"/>
    <cellStyle name="Normal 14 9 3" xfId="657"/>
    <cellStyle name="Normal 15" xfId="262"/>
    <cellStyle name="Normal 15 2" xfId="263"/>
    <cellStyle name="Normal 15 3" xfId="264"/>
    <cellStyle name="Normal 15 4" xfId="265"/>
    <cellStyle name="Normal 15 5" xfId="2733"/>
    <cellStyle name="Normal 16" xfId="266"/>
    <cellStyle name="Normal 16 10" xfId="658"/>
    <cellStyle name="Normal 16 10 2" xfId="659"/>
    <cellStyle name="Normal 16 10 3" xfId="660"/>
    <cellStyle name="Normal 16 11" xfId="661"/>
    <cellStyle name="Normal 16 11 2" xfId="662"/>
    <cellStyle name="Normal 16 11 3" xfId="663"/>
    <cellStyle name="Normal 16 12" xfId="664"/>
    <cellStyle name="Normal 16 12 2" xfId="665"/>
    <cellStyle name="Normal 16 12 3" xfId="666"/>
    <cellStyle name="Normal 16 13" xfId="667"/>
    <cellStyle name="Normal 16 13 2" xfId="668"/>
    <cellStyle name="Normal 16 13 3" xfId="669"/>
    <cellStyle name="Normal 16 14" xfId="670"/>
    <cellStyle name="Normal 16 14 2" xfId="671"/>
    <cellStyle name="Normal 16 14 3" xfId="672"/>
    <cellStyle name="Normal 16 15" xfId="673"/>
    <cellStyle name="Normal 16 15 2" xfId="674"/>
    <cellStyle name="Normal 16 15 3" xfId="675"/>
    <cellStyle name="Normal 16 16" xfId="676"/>
    <cellStyle name="Normal 16 16 2" xfId="677"/>
    <cellStyle name="Normal 16 16 3" xfId="678"/>
    <cellStyle name="Normal 16 17" xfId="679"/>
    <cellStyle name="Normal 16 18" xfId="680"/>
    <cellStyle name="Normal 16 19" xfId="681"/>
    <cellStyle name="Normal 16 2" xfId="682"/>
    <cellStyle name="Normal 16 2 2" xfId="683"/>
    <cellStyle name="Normal 16 2 3" xfId="684"/>
    <cellStyle name="Normal 16 2 4" xfId="2735"/>
    <cellStyle name="Normal 16 20" xfId="2734"/>
    <cellStyle name="Normal 16 3" xfId="685"/>
    <cellStyle name="Normal 16 3 2" xfId="686"/>
    <cellStyle name="Normal 16 3 3" xfId="687"/>
    <cellStyle name="Normal 16 4" xfId="688"/>
    <cellStyle name="Normal 16 4 2" xfId="689"/>
    <cellStyle name="Normal 16 4 3" xfId="690"/>
    <cellStyle name="Normal 16 5" xfId="691"/>
    <cellStyle name="Normal 16 5 2" xfId="692"/>
    <cellStyle name="Normal 16 5 3" xfId="693"/>
    <cellStyle name="Normal 16 6" xfId="694"/>
    <cellStyle name="Normal 16 6 2" xfId="695"/>
    <cellStyle name="Normal 16 6 3" xfId="696"/>
    <cellStyle name="Normal 16 7" xfId="697"/>
    <cellStyle name="Normal 16 7 2" xfId="698"/>
    <cellStyle name="Normal 16 7 3" xfId="699"/>
    <cellStyle name="Normal 16 8" xfId="700"/>
    <cellStyle name="Normal 16 8 2" xfId="701"/>
    <cellStyle name="Normal 16 8 3" xfId="702"/>
    <cellStyle name="Normal 16 9" xfId="703"/>
    <cellStyle name="Normal 16 9 2" xfId="704"/>
    <cellStyle name="Normal 16 9 3" xfId="705"/>
    <cellStyle name="Normal 17" xfId="267"/>
    <cellStyle name="Normal 17 2" xfId="2736"/>
    <cellStyle name="Normal 18" xfId="268"/>
    <cellStyle name="Normal 18 10" xfId="706"/>
    <cellStyle name="Normal 18 10 2" xfId="707"/>
    <cellStyle name="Normal 18 10 3" xfId="708"/>
    <cellStyle name="Normal 18 11" xfId="709"/>
    <cellStyle name="Normal 18 11 2" xfId="710"/>
    <cellStyle name="Normal 18 11 3" xfId="711"/>
    <cellStyle name="Normal 18 12" xfId="712"/>
    <cellStyle name="Normal 18 12 2" xfId="713"/>
    <cellStyle name="Normal 18 12 3" xfId="714"/>
    <cellStyle name="Normal 18 13" xfId="715"/>
    <cellStyle name="Normal 18 13 2" xfId="716"/>
    <cellStyle name="Normal 18 13 3" xfId="717"/>
    <cellStyle name="Normal 18 14" xfId="718"/>
    <cellStyle name="Normal 18 14 2" xfId="719"/>
    <cellStyle name="Normal 18 14 3" xfId="720"/>
    <cellStyle name="Normal 18 15" xfId="721"/>
    <cellStyle name="Normal 18 15 2" xfId="722"/>
    <cellStyle name="Normal 18 15 3" xfId="723"/>
    <cellStyle name="Normal 18 16" xfId="724"/>
    <cellStyle name="Normal 18 16 2" xfId="725"/>
    <cellStyle name="Normal 18 16 3" xfId="726"/>
    <cellStyle name="Normal 18 17" xfId="727"/>
    <cellStyle name="Normal 18 18" xfId="728"/>
    <cellStyle name="Normal 18 19" xfId="729"/>
    <cellStyle name="Normal 18 2" xfId="730"/>
    <cellStyle name="Normal 18 2 2" xfId="731"/>
    <cellStyle name="Normal 18 2 3" xfId="732"/>
    <cellStyle name="Normal 18 20" xfId="2813"/>
    <cellStyle name="Normal 18 3" xfId="733"/>
    <cellStyle name="Normal 18 3 2" xfId="734"/>
    <cellStyle name="Normal 18 3 3" xfId="735"/>
    <cellStyle name="Normal 18 4" xfId="736"/>
    <cellStyle name="Normal 18 4 2" xfId="737"/>
    <cellStyle name="Normal 18 4 3" xfId="738"/>
    <cellStyle name="Normal 18 5" xfId="739"/>
    <cellStyle name="Normal 18 5 2" xfId="740"/>
    <cellStyle name="Normal 18 5 3" xfId="741"/>
    <cellStyle name="Normal 18 6" xfId="742"/>
    <cellStyle name="Normal 18 6 2" xfId="743"/>
    <cellStyle name="Normal 18 6 3" xfId="744"/>
    <cellStyle name="Normal 18 7" xfId="745"/>
    <cellStyle name="Normal 18 7 2" xfId="746"/>
    <cellStyle name="Normal 18 7 3" xfId="747"/>
    <cellStyle name="Normal 18 8" xfId="748"/>
    <cellStyle name="Normal 18 8 2" xfId="749"/>
    <cellStyle name="Normal 18 8 3" xfId="750"/>
    <cellStyle name="Normal 18 9" xfId="751"/>
    <cellStyle name="Normal 18 9 2" xfId="752"/>
    <cellStyle name="Normal 18 9 3" xfId="753"/>
    <cellStyle name="Normal 19" xfId="269"/>
    <cellStyle name="Normal 19 2" xfId="2814"/>
    <cellStyle name="Normal 2" xfId="12"/>
    <cellStyle name="Normal 2 10" xfId="754"/>
    <cellStyle name="Normal 2 10 2" xfId="755"/>
    <cellStyle name="Normal 2 10 3" xfId="756"/>
    <cellStyle name="Normal 2 11" xfId="757"/>
    <cellStyle name="Normal 2 11 2" xfId="758"/>
    <cellStyle name="Normal 2 11 3" xfId="759"/>
    <cellStyle name="Normal 2 12" xfId="760"/>
    <cellStyle name="Normal 2 12 2" xfId="761"/>
    <cellStyle name="Normal 2 12 3" xfId="762"/>
    <cellStyle name="Normal 2 13" xfId="763"/>
    <cellStyle name="Normal 2 13 2" xfId="764"/>
    <cellStyle name="Normal 2 13 3" xfId="765"/>
    <cellStyle name="Normal 2 14" xfId="766"/>
    <cellStyle name="Normal 2 14 2" xfId="767"/>
    <cellStyle name="Normal 2 14 3" xfId="768"/>
    <cellStyle name="Normal 2 15" xfId="769"/>
    <cellStyle name="Normal 2 15 2" xfId="770"/>
    <cellStyle name="Normal 2 15 3" xfId="771"/>
    <cellStyle name="Normal 2 16" xfId="772"/>
    <cellStyle name="Normal 2 16 2" xfId="773"/>
    <cellStyle name="Normal 2 16 3" xfId="774"/>
    <cellStyle name="Normal 2 17" xfId="775"/>
    <cellStyle name="Normal 2 17 2" xfId="776"/>
    <cellStyle name="Normal 2 17 3" xfId="777"/>
    <cellStyle name="Normal 2 18" xfId="778"/>
    <cellStyle name="Normal 2 18 2" xfId="779"/>
    <cellStyle name="Normal 2 18 3" xfId="780"/>
    <cellStyle name="Normal 2 19" xfId="781"/>
    <cellStyle name="Normal 2 19 2" xfId="782"/>
    <cellStyle name="Normal 2 19 3" xfId="783"/>
    <cellStyle name="Normal 2 2" xfId="13"/>
    <cellStyle name="Normal 2 2 10" xfId="270"/>
    <cellStyle name="Normal 2 2 11" xfId="271"/>
    <cellStyle name="Normal 2 2 2" xfId="14"/>
    <cellStyle name="Normal 2 2 2 10" xfId="784"/>
    <cellStyle name="Normal 2 2 2 11" xfId="785"/>
    <cellStyle name="Normal 2 2 2 12" xfId="786"/>
    <cellStyle name="Normal 2 2 2 13" xfId="787"/>
    <cellStyle name="Normal 2 2 2 14" xfId="788"/>
    <cellStyle name="Normal 2 2 2 15" xfId="789"/>
    <cellStyle name="Normal 2 2 2 16" xfId="790"/>
    <cellStyle name="Normal 2 2 2 17" xfId="791"/>
    <cellStyle name="Normal 2 2 2 18" xfId="792"/>
    <cellStyle name="Normal 2 2 2 19" xfId="793"/>
    <cellStyle name="Normal 2 2 2 2" xfId="272"/>
    <cellStyle name="Normal 2 2 2 2 2" xfId="273"/>
    <cellStyle name="Normal 2 2 2 20" xfId="794"/>
    <cellStyle name="Normal 2 2 2 21" xfId="795"/>
    <cellStyle name="Normal 2 2 2 22" xfId="796"/>
    <cellStyle name="Normal 2 2 2 23" xfId="797"/>
    <cellStyle name="Normal 2 2 2 3" xfId="798"/>
    <cellStyle name="Normal 2 2 2 4" xfId="799"/>
    <cellStyle name="Normal 2 2 2 5" xfId="800"/>
    <cellStyle name="Normal 2 2 2 6" xfId="801"/>
    <cellStyle name="Normal 2 2 2 7" xfId="802"/>
    <cellStyle name="Normal 2 2 2 8" xfId="803"/>
    <cellStyle name="Normal 2 2 2 9" xfId="804"/>
    <cellStyle name="Normal 2 2 3" xfId="274"/>
    <cellStyle name="Normal 2 2 3 10" xfId="805"/>
    <cellStyle name="Normal 2 2 3 11" xfId="806"/>
    <cellStyle name="Normal 2 2 3 12" xfId="807"/>
    <cellStyle name="Normal 2 2 3 13" xfId="808"/>
    <cellStyle name="Normal 2 2 3 14" xfId="809"/>
    <cellStyle name="Normal 2 2 3 15" xfId="810"/>
    <cellStyle name="Normal 2 2 3 16" xfId="811"/>
    <cellStyle name="Normal 2 2 3 17" xfId="812"/>
    <cellStyle name="Normal 2 2 3 17 2" xfId="813"/>
    <cellStyle name="Normal 2 2 3 17 3" xfId="814"/>
    <cellStyle name="Normal 2 2 3 18" xfId="815"/>
    <cellStyle name="Normal 2 2 3 18 2" xfId="816"/>
    <cellStyle name="Normal 2 2 3 18 3" xfId="817"/>
    <cellStyle name="Normal 2 2 3 19" xfId="818"/>
    <cellStyle name="Normal 2 2 3 2" xfId="275"/>
    <cellStyle name="Normal 2 2 3 2 2" xfId="276"/>
    <cellStyle name="Normal 2 2 3 20" xfId="819"/>
    <cellStyle name="Normal 2 2 3 21" xfId="820"/>
    <cellStyle name="Normal 2 2 3 22" xfId="821"/>
    <cellStyle name="Normal 2 2 3 23" xfId="2815"/>
    <cellStyle name="Normal 2 2 3 3" xfId="277"/>
    <cellStyle name="Normal 2 2 3 3 2" xfId="278"/>
    <cellStyle name="Normal 2 2 3 4" xfId="279"/>
    <cellStyle name="Normal 2 2 3 4 2" xfId="280"/>
    <cellStyle name="Normal 2 2 3 5" xfId="281"/>
    <cellStyle name="Normal 2 2 3 5 2" xfId="822"/>
    <cellStyle name="Normal 2 2 3 6" xfId="282"/>
    <cellStyle name="Normal 2 2 3 6 2" xfId="823"/>
    <cellStyle name="Normal 2 2 3 7" xfId="283"/>
    <cellStyle name="Normal 2 2 3 7 2" xfId="824"/>
    <cellStyle name="Normal 2 2 3 8" xfId="825"/>
    <cellStyle name="Normal 2 2 3 9" xfId="826"/>
    <cellStyle name="Normal 2 2 4" xfId="284"/>
    <cellStyle name="Normal 2 2 4 10" xfId="827"/>
    <cellStyle name="Normal 2 2 4 11" xfId="828"/>
    <cellStyle name="Normal 2 2 4 12" xfId="829"/>
    <cellStyle name="Normal 2 2 4 13" xfId="830"/>
    <cellStyle name="Normal 2 2 4 14" xfId="831"/>
    <cellStyle name="Normal 2 2 4 15" xfId="832"/>
    <cellStyle name="Normal 2 2 4 16" xfId="833"/>
    <cellStyle name="Normal 2 2 4 17" xfId="834"/>
    <cellStyle name="Normal 2 2 4 18" xfId="835"/>
    <cellStyle name="Normal 2 2 4 19" xfId="836"/>
    <cellStyle name="Normal 2 2 4 2" xfId="285"/>
    <cellStyle name="Normal 2 2 4 2 2" xfId="286"/>
    <cellStyle name="Normal 2 2 4 20" xfId="837"/>
    <cellStyle name="Normal 2 2 4 3" xfId="287"/>
    <cellStyle name="Normal 2 2 4 3 2" xfId="288"/>
    <cellStyle name="Normal 2 2 4 4" xfId="289"/>
    <cellStyle name="Normal 2 2 4 4 2" xfId="838"/>
    <cellStyle name="Normal 2 2 4 5" xfId="290"/>
    <cellStyle name="Normal 2 2 4 6" xfId="291"/>
    <cellStyle name="Normal 2 2 4 7" xfId="839"/>
    <cellStyle name="Normal 2 2 4 8" xfId="840"/>
    <cellStyle name="Normal 2 2 4 9" xfId="841"/>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2"/>
    <cellStyle name="Normal 2 20 2" xfId="843"/>
    <cellStyle name="Normal 2 20 3" xfId="844"/>
    <cellStyle name="Normal 2 21" xfId="845"/>
    <cellStyle name="Normal 2 21 2" xfId="846"/>
    <cellStyle name="Normal 2 21 3" xfId="847"/>
    <cellStyle name="Normal 2 22" xfId="848"/>
    <cellStyle name="Normal 2 22 2" xfId="849"/>
    <cellStyle name="Normal 2 22 3" xfId="850"/>
    <cellStyle name="Normal 2 23" xfId="851"/>
    <cellStyle name="Normal 2 23 2" xfId="852"/>
    <cellStyle name="Normal 2 23 3" xfId="853"/>
    <cellStyle name="Normal 2 24" xfId="854"/>
    <cellStyle name="Normal 2 24 2" xfId="855"/>
    <cellStyle name="Normal 2 24 3" xfId="856"/>
    <cellStyle name="Normal 2 25" xfId="857"/>
    <cellStyle name="Normal 2 25 2" xfId="858"/>
    <cellStyle name="Normal 2 25 3" xfId="859"/>
    <cellStyle name="Normal 2 26" xfId="860"/>
    <cellStyle name="Normal 2 26 2" xfId="861"/>
    <cellStyle name="Normal 2 26 3" xfId="862"/>
    <cellStyle name="Normal 2 27" xfId="863"/>
    <cellStyle name="Normal 2 27 2" xfId="864"/>
    <cellStyle name="Normal 2 27 3" xfId="865"/>
    <cellStyle name="Normal 2 28" xfId="866"/>
    <cellStyle name="Normal 2 28 2" xfId="867"/>
    <cellStyle name="Normal 2 28 3" xfId="868"/>
    <cellStyle name="Normal 2 29" xfId="869"/>
    <cellStyle name="Normal 2 29 2" xfId="870"/>
    <cellStyle name="Normal 2 29 3" xfId="871"/>
    <cellStyle name="Normal 2 3" xfId="1"/>
    <cellStyle name="Normal 2 3 2" xfId="15"/>
    <cellStyle name="Normal 2 3 2 2" xfId="301"/>
    <cellStyle name="Normal 2 3 2 2 2" xfId="2816"/>
    <cellStyle name="Normal 2 3 2 2 3" xfId="2817"/>
    <cellStyle name="Normal 2 3 2 2 4" xfId="2808"/>
    <cellStyle name="Normal 2 3 2 3" xfId="872"/>
    <cellStyle name="Normal 2 3 2 3 2" xfId="2818"/>
    <cellStyle name="Normal 2 3 2 4" xfId="873"/>
    <cellStyle name="Normal 2 3 2 5" xfId="2819"/>
    <cellStyle name="Normal 2 3 3" xfId="302"/>
    <cellStyle name="Normal 2 3 3 2" xfId="303"/>
    <cellStyle name="Normal 2 3 3 3" xfId="874"/>
    <cellStyle name="Normal 2 3 4" xfId="304"/>
    <cellStyle name="Normal 2 3 4 2" xfId="305"/>
    <cellStyle name="Normal 2 3 4 3" xfId="875"/>
    <cellStyle name="Normal 2 3 5" xfId="306"/>
    <cellStyle name="Normal 2 3 5 2" xfId="307"/>
    <cellStyle name="Normal 2 3 6" xfId="308"/>
    <cellStyle name="Normal 2 3 6 2" xfId="2738"/>
    <cellStyle name="Normal 2 3 7" xfId="309"/>
    <cellStyle name="Normal 2 3 8" xfId="310"/>
    <cellStyle name="Normal 2 3 9" xfId="2820"/>
    <cellStyle name="Normal 2 30" xfId="876"/>
    <cellStyle name="Normal 2 30 2" xfId="877"/>
    <cellStyle name="Normal 2 30 3" xfId="878"/>
    <cellStyle name="Normal 2 31" xfId="879"/>
    <cellStyle name="Normal 2 31 2" xfId="880"/>
    <cellStyle name="Normal 2 31 3" xfId="881"/>
    <cellStyle name="Normal 2 32" xfId="882"/>
    <cellStyle name="Normal 2 32 10" xfId="883"/>
    <cellStyle name="Normal 2 32 11" xfId="884"/>
    <cellStyle name="Normal 2 32 12" xfId="885"/>
    <cellStyle name="Normal 2 32 13" xfId="886"/>
    <cellStyle name="Normal 2 32 14" xfId="887"/>
    <cellStyle name="Normal 2 32 15" xfId="888"/>
    <cellStyle name="Normal 2 32 16" xfId="889"/>
    <cellStyle name="Normal 2 32 2" xfId="890"/>
    <cellStyle name="Normal 2 32 3" xfId="891"/>
    <cellStyle name="Normal 2 32 4" xfId="892"/>
    <cellStyle name="Normal 2 32 5" xfId="893"/>
    <cellStyle name="Normal 2 32 6" xfId="894"/>
    <cellStyle name="Normal 2 32 7" xfId="895"/>
    <cellStyle name="Normal 2 32 8" xfId="896"/>
    <cellStyle name="Normal 2 32 9" xfId="897"/>
    <cellStyle name="Normal 2 33" xfId="898"/>
    <cellStyle name="Normal 2 33 10" xfId="899"/>
    <cellStyle name="Normal 2 33 11" xfId="900"/>
    <cellStyle name="Normal 2 33 12" xfId="901"/>
    <cellStyle name="Normal 2 33 13" xfId="902"/>
    <cellStyle name="Normal 2 33 14" xfId="903"/>
    <cellStyle name="Normal 2 33 15" xfId="904"/>
    <cellStyle name="Normal 2 33 16" xfId="905"/>
    <cellStyle name="Normal 2 33 2" xfId="906"/>
    <cellStyle name="Normal 2 33 3" xfId="907"/>
    <cellStyle name="Normal 2 33 4" xfId="908"/>
    <cellStyle name="Normal 2 33 5" xfId="909"/>
    <cellStyle name="Normal 2 33 6" xfId="910"/>
    <cellStyle name="Normal 2 33 7" xfId="911"/>
    <cellStyle name="Normal 2 33 8" xfId="912"/>
    <cellStyle name="Normal 2 33 9" xfId="913"/>
    <cellStyle name="Normal 2 34" xfId="914"/>
    <cellStyle name="Normal 2 34 10" xfId="915"/>
    <cellStyle name="Normal 2 34 11" xfId="916"/>
    <cellStyle name="Normal 2 34 12" xfId="917"/>
    <cellStyle name="Normal 2 34 13" xfId="918"/>
    <cellStyle name="Normal 2 34 14" xfId="919"/>
    <cellStyle name="Normal 2 34 15" xfId="920"/>
    <cellStyle name="Normal 2 34 16" xfId="921"/>
    <cellStyle name="Normal 2 34 2" xfId="922"/>
    <cellStyle name="Normal 2 34 3" xfId="923"/>
    <cellStyle name="Normal 2 34 4" xfId="924"/>
    <cellStyle name="Normal 2 34 5" xfId="925"/>
    <cellStyle name="Normal 2 34 6" xfId="926"/>
    <cellStyle name="Normal 2 34 7" xfId="927"/>
    <cellStyle name="Normal 2 34 8" xfId="928"/>
    <cellStyle name="Normal 2 34 9" xfId="929"/>
    <cellStyle name="Normal 2 35" xfId="930"/>
    <cellStyle name="Normal 2 35 10" xfId="931"/>
    <cellStyle name="Normal 2 35 11" xfId="932"/>
    <cellStyle name="Normal 2 35 12" xfId="933"/>
    <cellStyle name="Normal 2 35 13" xfId="934"/>
    <cellStyle name="Normal 2 35 14" xfId="935"/>
    <cellStyle name="Normal 2 35 15" xfId="936"/>
    <cellStyle name="Normal 2 35 16" xfId="937"/>
    <cellStyle name="Normal 2 35 2" xfId="938"/>
    <cellStyle name="Normal 2 35 3" xfId="939"/>
    <cellStyle name="Normal 2 35 4" xfId="940"/>
    <cellStyle name="Normal 2 35 5" xfId="941"/>
    <cellStyle name="Normal 2 35 6" xfId="942"/>
    <cellStyle name="Normal 2 35 7" xfId="943"/>
    <cellStyle name="Normal 2 35 8" xfId="944"/>
    <cellStyle name="Normal 2 35 9" xfId="945"/>
    <cellStyle name="Normal 2 36" xfId="946"/>
    <cellStyle name="Normal 2 36 10" xfId="947"/>
    <cellStyle name="Normal 2 36 11" xfId="948"/>
    <cellStyle name="Normal 2 36 12" xfId="949"/>
    <cellStyle name="Normal 2 36 13" xfId="950"/>
    <cellStyle name="Normal 2 36 14" xfId="951"/>
    <cellStyle name="Normal 2 36 15" xfId="952"/>
    <cellStyle name="Normal 2 36 16" xfId="953"/>
    <cellStyle name="Normal 2 36 2" xfId="954"/>
    <cellStyle name="Normal 2 36 3" xfId="955"/>
    <cellStyle name="Normal 2 36 4" xfId="956"/>
    <cellStyle name="Normal 2 36 5" xfId="957"/>
    <cellStyle name="Normal 2 36 6" xfId="958"/>
    <cellStyle name="Normal 2 36 7" xfId="959"/>
    <cellStyle name="Normal 2 36 8" xfId="960"/>
    <cellStyle name="Normal 2 36 9" xfId="961"/>
    <cellStyle name="Normal 2 37" xfId="962"/>
    <cellStyle name="Normal 2 37 10" xfId="963"/>
    <cellStyle name="Normal 2 37 11" xfId="964"/>
    <cellStyle name="Normal 2 37 12" xfId="965"/>
    <cellStyle name="Normal 2 37 13" xfId="966"/>
    <cellStyle name="Normal 2 37 14" xfId="967"/>
    <cellStyle name="Normal 2 37 15" xfId="968"/>
    <cellStyle name="Normal 2 37 16" xfId="969"/>
    <cellStyle name="Normal 2 37 2" xfId="970"/>
    <cellStyle name="Normal 2 37 3" xfId="971"/>
    <cellStyle name="Normal 2 37 4" xfId="972"/>
    <cellStyle name="Normal 2 37 5" xfId="973"/>
    <cellStyle name="Normal 2 37 6" xfId="974"/>
    <cellStyle name="Normal 2 37 7" xfId="975"/>
    <cellStyle name="Normal 2 37 8" xfId="976"/>
    <cellStyle name="Normal 2 37 9" xfId="977"/>
    <cellStyle name="Normal 2 38" xfId="978"/>
    <cellStyle name="Normal 2 38 10" xfId="979"/>
    <cellStyle name="Normal 2 38 11" xfId="980"/>
    <cellStyle name="Normal 2 38 12" xfId="981"/>
    <cellStyle name="Normal 2 38 13" xfId="982"/>
    <cellStyle name="Normal 2 38 14" xfId="983"/>
    <cellStyle name="Normal 2 38 15" xfId="984"/>
    <cellStyle name="Normal 2 38 16" xfId="985"/>
    <cellStyle name="Normal 2 38 2" xfId="986"/>
    <cellStyle name="Normal 2 38 3" xfId="987"/>
    <cellStyle name="Normal 2 38 4" xfId="988"/>
    <cellStyle name="Normal 2 38 5" xfId="989"/>
    <cellStyle name="Normal 2 38 6" xfId="990"/>
    <cellStyle name="Normal 2 38 7" xfId="991"/>
    <cellStyle name="Normal 2 38 8" xfId="992"/>
    <cellStyle name="Normal 2 38 9" xfId="993"/>
    <cellStyle name="Normal 2 39" xfId="994"/>
    <cellStyle name="Normal 2 39 10" xfId="995"/>
    <cellStyle name="Normal 2 39 11" xfId="996"/>
    <cellStyle name="Normal 2 39 12" xfId="997"/>
    <cellStyle name="Normal 2 39 13" xfId="998"/>
    <cellStyle name="Normal 2 39 14" xfId="999"/>
    <cellStyle name="Normal 2 39 15" xfId="1000"/>
    <cellStyle name="Normal 2 39 16" xfId="1001"/>
    <cellStyle name="Normal 2 39 2" xfId="1002"/>
    <cellStyle name="Normal 2 39 3" xfId="1003"/>
    <cellStyle name="Normal 2 39 4" xfId="1004"/>
    <cellStyle name="Normal 2 39 5" xfId="1005"/>
    <cellStyle name="Normal 2 39 6" xfId="1006"/>
    <cellStyle name="Normal 2 39 7" xfId="1007"/>
    <cellStyle name="Normal 2 39 8" xfId="1008"/>
    <cellStyle name="Normal 2 39 9" xfId="1009"/>
    <cellStyle name="Normal 2 4" xfId="16"/>
    <cellStyle name="Normal 2 4 2" xfId="311"/>
    <cellStyle name="Normal 2 4 3" xfId="1010"/>
    <cellStyle name="Normal 2 4 4" xfId="1011"/>
    <cellStyle name="Normal 2 4 5" xfId="2821"/>
    <cellStyle name="Normal 2 40" xfId="1012"/>
    <cellStyle name="Normal 2 40 10" xfId="1013"/>
    <cellStyle name="Normal 2 40 11" xfId="1014"/>
    <cellStyle name="Normal 2 40 12" xfId="1015"/>
    <cellStyle name="Normal 2 40 13" xfId="1016"/>
    <cellStyle name="Normal 2 40 14" xfId="1017"/>
    <cellStyle name="Normal 2 40 15" xfId="1018"/>
    <cellStyle name="Normal 2 40 16" xfId="1019"/>
    <cellStyle name="Normal 2 40 2" xfId="1020"/>
    <cellStyle name="Normal 2 40 3" xfId="1021"/>
    <cellStyle name="Normal 2 40 4" xfId="1022"/>
    <cellStyle name="Normal 2 40 5" xfId="1023"/>
    <cellStyle name="Normal 2 40 6" xfId="1024"/>
    <cellStyle name="Normal 2 40 7" xfId="1025"/>
    <cellStyle name="Normal 2 40 8" xfId="1026"/>
    <cellStyle name="Normal 2 40 9" xfId="1027"/>
    <cellStyle name="Normal 2 41" xfId="1028"/>
    <cellStyle name="Normal 2 41 10" xfId="1029"/>
    <cellStyle name="Normal 2 41 11" xfId="1030"/>
    <cellStyle name="Normal 2 41 12" xfId="1031"/>
    <cellStyle name="Normal 2 41 13" xfId="1032"/>
    <cellStyle name="Normal 2 41 14" xfId="1033"/>
    <cellStyle name="Normal 2 41 15" xfId="1034"/>
    <cellStyle name="Normal 2 41 16" xfId="1035"/>
    <cellStyle name="Normal 2 41 2" xfId="1036"/>
    <cellStyle name="Normal 2 41 3" xfId="1037"/>
    <cellStyle name="Normal 2 41 4" xfId="1038"/>
    <cellStyle name="Normal 2 41 5" xfId="1039"/>
    <cellStyle name="Normal 2 41 6" xfId="1040"/>
    <cellStyle name="Normal 2 41 7" xfId="1041"/>
    <cellStyle name="Normal 2 41 8" xfId="1042"/>
    <cellStyle name="Normal 2 41 9" xfId="1043"/>
    <cellStyle name="Normal 2 42" xfId="1044"/>
    <cellStyle name="Normal 2 42 10" xfId="1045"/>
    <cellStyle name="Normal 2 42 11" xfId="1046"/>
    <cellStyle name="Normal 2 42 12" xfId="1047"/>
    <cellStyle name="Normal 2 42 13" xfId="1048"/>
    <cellStyle name="Normal 2 42 14" xfId="1049"/>
    <cellStyle name="Normal 2 42 15" xfId="1050"/>
    <cellStyle name="Normal 2 42 16" xfId="1051"/>
    <cellStyle name="Normal 2 42 2" xfId="1052"/>
    <cellStyle name="Normal 2 42 3" xfId="1053"/>
    <cellStyle name="Normal 2 42 4" xfId="1054"/>
    <cellStyle name="Normal 2 42 5" xfId="1055"/>
    <cellStyle name="Normal 2 42 6" xfId="1056"/>
    <cellStyle name="Normal 2 42 7" xfId="1057"/>
    <cellStyle name="Normal 2 42 8" xfId="1058"/>
    <cellStyle name="Normal 2 42 9" xfId="1059"/>
    <cellStyle name="Normal 2 43" xfId="1060"/>
    <cellStyle name="Normal 2 43 10" xfId="1061"/>
    <cellStyle name="Normal 2 43 11" xfId="1062"/>
    <cellStyle name="Normal 2 43 12" xfId="1063"/>
    <cellStyle name="Normal 2 43 13" xfId="1064"/>
    <cellStyle name="Normal 2 43 14" xfId="1065"/>
    <cellStyle name="Normal 2 43 15" xfId="1066"/>
    <cellStyle name="Normal 2 43 16" xfId="1067"/>
    <cellStyle name="Normal 2 43 2" xfId="1068"/>
    <cellStyle name="Normal 2 43 3" xfId="1069"/>
    <cellStyle name="Normal 2 43 4" xfId="1070"/>
    <cellStyle name="Normal 2 43 5" xfId="1071"/>
    <cellStyle name="Normal 2 43 6" xfId="1072"/>
    <cellStyle name="Normal 2 43 7" xfId="1073"/>
    <cellStyle name="Normal 2 43 8" xfId="1074"/>
    <cellStyle name="Normal 2 43 9" xfId="1075"/>
    <cellStyle name="Normal 2 44" xfId="1076"/>
    <cellStyle name="Normal 2 44 10" xfId="1077"/>
    <cellStyle name="Normal 2 44 11" xfId="1078"/>
    <cellStyle name="Normal 2 44 12" xfId="1079"/>
    <cellStyle name="Normal 2 44 13" xfId="1080"/>
    <cellStyle name="Normal 2 44 14" xfId="1081"/>
    <cellStyle name="Normal 2 44 15" xfId="1082"/>
    <cellStyle name="Normal 2 44 16" xfId="1083"/>
    <cellStyle name="Normal 2 44 2" xfId="1084"/>
    <cellStyle name="Normal 2 44 3" xfId="1085"/>
    <cellStyle name="Normal 2 44 4" xfId="1086"/>
    <cellStyle name="Normal 2 44 5" xfId="1087"/>
    <cellStyle name="Normal 2 44 6" xfId="1088"/>
    <cellStyle name="Normal 2 44 7" xfId="1089"/>
    <cellStyle name="Normal 2 44 8" xfId="1090"/>
    <cellStyle name="Normal 2 44 9" xfId="1091"/>
    <cellStyle name="Normal 2 45" xfId="1092"/>
    <cellStyle name="Normal 2 45 10" xfId="1093"/>
    <cellStyle name="Normal 2 45 11" xfId="1094"/>
    <cellStyle name="Normal 2 45 12" xfId="1095"/>
    <cellStyle name="Normal 2 45 13" xfId="1096"/>
    <cellStyle name="Normal 2 45 14" xfId="1097"/>
    <cellStyle name="Normal 2 45 15" xfId="1098"/>
    <cellStyle name="Normal 2 45 16" xfId="1099"/>
    <cellStyle name="Normal 2 45 2" xfId="1100"/>
    <cellStyle name="Normal 2 45 3" xfId="1101"/>
    <cellStyle name="Normal 2 45 4" xfId="1102"/>
    <cellStyle name="Normal 2 45 5" xfId="1103"/>
    <cellStyle name="Normal 2 45 6" xfId="1104"/>
    <cellStyle name="Normal 2 45 7" xfId="1105"/>
    <cellStyle name="Normal 2 45 8" xfId="1106"/>
    <cellStyle name="Normal 2 45 9" xfId="1107"/>
    <cellStyle name="Normal 2 46" xfId="1108"/>
    <cellStyle name="Normal 2 46 2" xfId="1109"/>
    <cellStyle name="Normal 2 46 3" xfId="1110"/>
    <cellStyle name="Normal 2 47" xfId="1111"/>
    <cellStyle name="Normal 2 47 2" xfId="1112"/>
    <cellStyle name="Normal 2 47 3" xfId="1113"/>
    <cellStyle name="Normal 2 48" xfId="1114"/>
    <cellStyle name="Normal 2 48 2" xfId="1115"/>
    <cellStyle name="Normal 2 48 3" xfId="1116"/>
    <cellStyle name="Normal 2 49" xfId="1117"/>
    <cellStyle name="Normal 2 49 2" xfId="1118"/>
    <cellStyle name="Normal 2 49 3" xfId="1119"/>
    <cellStyle name="Normal 2 5" xfId="312"/>
    <cellStyle name="Normal 2 5 2" xfId="313"/>
    <cellStyle name="Normal 2 5 3" xfId="1120"/>
    <cellStyle name="Normal 2 5 4" xfId="2739"/>
    <cellStyle name="Normal 2 50" xfId="1121"/>
    <cellStyle name="Normal 2 50 2" xfId="1122"/>
    <cellStyle name="Normal 2 50 3" xfId="1123"/>
    <cellStyle name="Normal 2 51" xfId="1124"/>
    <cellStyle name="Normal 2 51 2" xfId="1125"/>
    <cellStyle name="Normal 2 51 3" xfId="1126"/>
    <cellStyle name="Normal 2 52" xfId="1127"/>
    <cellStyle name="Normal 2 52 2" xfId="1128"/>
    <cellStyle name="Normal 2 52 3" xfId="1129"/>
    <cellStyle name="Normal 2 53" xfId="1130"/>
    <cellStyle name="Normal 2 53 2" xfId="1131"/>
    <cellStyle name="Normal 2 53 3" xfId="1132"/>
    <cellStyle name="Normal 2 54" xfId="1133"/>
    <cellStyle name="Normal 2 54 2" xfId="1134"/>
    <cellStyle name="Normal 2 54 3" xfId="1135"/>
    <cellStyle name="Normal 2 55" xfId="1136"/>
    <cellStyle name="Normal 2 55 10" xfId="1137"/>
    <cellStyle name="Normal 2 55 11" xfId="1138"/>
    <cellStyle name="Normal 2 55 12" xfId="1139"/>
    <cellStyle name="Normal 2 55 13" xfId="1140"/>
    <cellStyle name="Normal 2 55 14" xfId="1141"/>
    <cellStyle name="Normal 2 55 15" xfId="1142"/>
    <cellStyle name="Normal 2 55 16" xfId="1143"/>
    <cellStyle name="Normal 2 55 2" xfId="1144"/>
    <cellStyle name="Normal 2 55 3" xfId="1145"/>
    <cellStyle name="Normal 2 55 4" xfId="1146"/>
    <cellStyle name="Normal 2 55 5" xfId="1147"/>
    <cellStyle name="Normal 2 55 6" xfId="1148"/>
    <cellStyle name="Normal 2 55 7" xfId="1149"/>
    <cellStyle name="Normal 2 55 8" xfId="1150"/>
    <cellStyle name="Normal 2 55 9" xfId="1151"/>
    <cellStyle name="Normal 2 56" xfId="1152"/>
    <cellStyle name="Normal 2 56 2" xfId="1153"/>
    <cellStyle name="Normal 2 56 3" xfId="1154"/>
    <cellStyle name="Normal 2 57" xfId="1155"/>
    <cellStyle name="Normal 2 57 2" xfId="1156"/>
    <cellStyle name="Normal 2 57 3" xfId="1157"/>
    <cellStyle name="Normal 2 58" xfId="1158"/>
    <cellStyle name="Normal 2 58 2" xfId="1159"/>
    <cellStyle name="Normal 2 58 3" xfId="1160"/>
    <cellStyle name="Normal 2 59" xfId="1161"/>
    <cellStyle name="Normal 2 59 2" xfId="1162"/>
    <cellStyle name="Normal 2 59 3" xfId="1163"/>
    <cellStyle name="Normal 2 6" xfId="314"/>
    <cellStyle name="Normal 2 6 2" xfId="1164"/>
    <cellStyle name="Normal 2 6 3" xfId="1165"/>
    <cellStyle name="Normal 2 6 4" xfId="2740"/>
    <cellStyle name="Normal 2 60" xfId="1166"/>
    <cellStyle name="Normal 2 60 2" xfId="1167"/>
    <cellStyle name="Normal 2 60 3" xfId="1168"/>
    <cellStyle name="Normal 2 61" xfId="1169"/>
    <cellStyle name="Normal 2 61 10" xfId="1170"/>
    <cellStyle name="Normal 2 61 11" xfId="1171"/>
    <cellStyle name="Normal 2 61 12" xfId="1172"/>
    <cellStyle name="Normal 2 61 13" xfId="1173"/>
    <cellStyle name="Normal 2 61 14" xfId="1174"/>
    <cellStyle name="Normal 2 61 15" xfId="1175"/>
    <cellStyle name="Normal 2 61 16" xfId="1176"/>
    <cellStyle name="Normal 2 61 2" xfId="1177"/>
    <cellStyle name="Normal 2 61 3" xfId="1178"/>
    <cellStyle name="Normal 2 61 4" xfId="1179"/>
    <cellStyle name="Normal 2 61 5" xfId="1180"/>
    <cellStyle name="Normal 2 61 6" xfId="1181"/>
    <cellStyle name="Normal 2 61 7" xfId="1182"/>
    <cellStyle name="Normal 2 61 8" xfId="1183"/>
    <cellStyle name="Normal 2 61 9" xfId="1184"/>
    <cellStyle name="Normal 2 62" xfId="1185"/>
    <cellStyle name="Normal 2 62 10" xfId="1186"/>
    <cellStyle name="Normal 2 62 11" xfId="1187"/>
    <cellStyle name="Normal 2 62 12" xfId="1188"/>
    <cellStyle name="Normal 2 62 13" xfId="1189"/>
    <cellStyle name="Normal 2 62 14" xfId="1190"/>
    <cellStyle name="Normal 2 62 15" xfId="1191"/>
    <cellStyle name="Normal 2 62 16" xfId="1192"/>
    <cellStyle name="Normal 2 62 2" xfId="1193"/>
    <cellStyle name="Normal 2 62 3" xfId="1194"/>
    <cellStyle name="Normal 2 62 4" xfId="1195"/>
    <cellStyle name="Normal 2 62 5" xfId="1196"/>
    <cellStyle name="Normal 2 62 6" xfId="1197"/>
    <cellStyle name="Normal 2 62 7" xfId="1198"/>
    <cellStyle name="Normal 2 62 8" xfId="1199"/>
    <cellStyle name="Normal 2 62 9" xfId="1200"/>
    <cellStyle name="Normal 2 63" xfId="1201"/>
    <cellStyle name="Normal 2 63 2" xfId="1202"/>
    <cellStyle name="Normal 2 63 3" xfId="1203"/>
    <cellStyle name="Normal 2 64" xfId="1204"/>
    <cellStyle name="Normal 2 64 2" xfId="1205"/>
    <cellStyle name="Normal 2 64 3" xfId="1206"/>
    <cellStyle name="Normal 2 65" xfId="1207"/>
    <cellStyle name="Normal 2 65 2" xfId="1208"/>
    <cellStyle name="Normal 2 65 3" xfId="1209"/>
    <cellStyle name="Normal 2 66" xfId="1210"/>
    <cellStyle name="Normal 2 67" xfId="1211"/>
    <cellStyle name="Normal 2 68" xfId="1212"/>
    <cellStyle name="Normal 2 69" xfId="1213"/>
    <cellStyle name="Normal 2 7" xfId="315"/>
    <cellStyle name="Normal 2 7 2" xfId="1214"/>
    <cellStyle name="Normal 2 7 3" xfId="1215"/>
    <cellStyle name="Normal 2 70" xfId="1216"/>
    <cellStyle name="Normal 2 71" xfId="1217"/>
    <cellStyle name="Normal 2 72" xfId="2822"/>
    <cellStyle name="Normal 2 73" xfId="2737"/>
    <cellStyle name="Normal 2 8" xfId="1218"/>
    <cellStyle name="Normal 2 8 2" xfId="1219"/>
    <cellStyle name="Normal 2 8 3" xfId="1220"/>
    <cellStyle name="Normal 2 9" xfId="1221"/>
    <cellStyle name="Normal 2 9 2" xfId="1222"/>
    <cellStyle name="Normal 2 9 3" xfId="1223"/>
    <cellStyle name="Normal 20" xfId="316"/>
    <cellStyle name="Normal 20 10" xfId="1224"/>
    <cellStyle name="Normal 20 10 2" xfId="1225"/>
    <cellStyle name="Normal 20 10 3" xfId="1226"/>
    <cellStyle name="Normal 20 11" xfId="1227"/>
    <cellStyle name="Normal 20 11 2" xfId="1228"/>
    <cellStyle name="Normal 20 11 3" xfId="1229"/>
    <cellStyle name="Normal 20 12" xfId="1230"/>
    <cellStyle name="Normal 20 12 2" xfId="1231"/>
    <cellStyle name="Normal 20 12 3" xfId="1232"/>
    <cellStyle name="Normal 20 13" xfId="1233"/>
    <cellStyle name="Normal 20 13 2" xfId="1234"/>
    <cellStyle name="Normal 20 13 3" xfId="1235"/>
    <cellStyle name="Normal 20 14" xfId="1236"/>
    <cellStyle name="Normal 20 14 2" xfId="1237"/>
    <cellStyle name="Normal 20 14 3" xfId="1238"/>
    <cellStyle name="Normal 20 15" xfId="1239"/>
    <cellStyle name="Normal 20 15 2" xfId="1240"/>
    <cellStyle name="Normal 20 15 3" xfId="1241"/>
    <cellStyle name="Normal 20 16" xfId="1242"/>
    <cellStyle name="Normal 20 16 2" xfId="1243"/>
    <cellStyle name="Normal 20 16 3" xfId="1244"/>
    <cellStyle name="Normal 20 17" xfId="1245"/>
    <cellStyle name="Normal 20 18" xfId="1246"/>
    <cellStyle name="Normal 20 19" xfId="1247"/>
    <cellStyle name="Normal 20 2" xfId="1248"/>
    <cellStyle name="Normal 20 2 2" xfId="1249"/>
    <cellStyle name="Normal 20 2 3" xfId="1250"/>
    <cellStyle name="Normal 20 20" xfId="2741"/>
    <cellStyle name="Normal 20 3" xfId="1251"/>
    <cellStyle name="Normal 20 3 2" xfId="1252"/>
    <cellStyle name="Normal 20 3 3" xfId="1253"/>
    <cellStyle name="Normal 20 4" xfId="1254"/>
    <cellStyle name="Normal 20 4 2" xfId="1255"/>
    <cellStyle name="Normal 20 4 3" xfId="1256"/>
    <cellStyle name="Normal 20 5" xfId="1257"/>
    <cellStyle name="Normal 20 5 2" xfId="1258"/>
    <cellStyle name="Normal 20 5 3" xfId="1259"/>
    <cellStyle name="Normal 20 6" xfId="1260"/>
    <cellStyle name="Normal 20 6 2" xfId="1261"/>
    <cellStyle name="Normal 20 6 3" xfId="1262"/>
    <cellStyle name="Normal 20 7" xfId="1263"/>
    <cellStyle name="Normal 20 7 2" xfId="1264"/>
    <cellStyle name="Normal 20 7 3" xfId="1265"/>
    <cellStyle name="Normal 20 8" xfId="1266"/>
    <cellStyle name="Normal 20 8 2" xfId="1267"/>
    <cellStyle name="Normal 20 8 3" xfId="1268"/>
    <cellStyle name="Normal 20 9" xfId="1269"/>
    <cellStyle name="Normal 20 9 2" xfId="1270"/>
    <cellStyle name="Normal 20 9 3" xfId="1271"/>
    <cellStyle name="Normal 21" xfId="1272"/>
    <cellStyle name="Normal 21 10" xfId="1273"/>
    <cellStyle name="Normal 21 10 2" xfId="1274"/>
    <cellStyle name="Normal 21 10 3" xfId="1275"/>
    <cellStyle name="Normal 21 11" xfId="1276"/>
    <cellStyle name="Normal 21 11 2" xfId="1277"/>
    <cellStyle name="Normal 21 11 3" xfId="1278"/>
    <cellStyle name="Normal 21 12" xfId="1279"/>
    <cellStyle name="Normal 21 12 2" xfId="1280"/>
    <cellStyle name="Normal 21 12 3" xfId="1281"/>
    <cellStyle name="Normal 21 13" xfId="1282"/>
    <cellStyle name="Normal 21 13 2" xfId="1283"/>
    <cellStyle name="Normal 21 13 3" xfId="1284"/>
    <cellStyle name="Normal 21 14" xfId="1285"/>
    <cellStyle name="Normal 21 14 2" xfId="1286"/>
    <cellStyle name="Normal 21 14 3" xfId="1287"/>
    <cellStyle name="Normal 21 15" xfId="1288"/>
    <cellStyle name="Normal 21 15 2" xfId="1289"/>
    <cellStyle name="Normal 21 15 3" xfId="1290"/>
    <cellStyle name="Normal 21 16" xfId="1291"/>
    <cellStyle name="Normal 21 16 2" xfId="1292"/>
    <cellStyle name="Normal 21 16 3" xfId="1293"/>
    <cellStyle name="Normal 21 17" xfId="2742"/>
    <cellStyle name="Normal 21 2" xfId="1294"/>
    <cellStyle name="Normal 21 2 2" xfId="1295"/>
    <cellStyle name="Normal 21 2 3" xfId="1296"/>
    <cellStyle name="Normal 21 3" xfId="1297"/>
    <cellStyle name="Normal 21 3 2" xfId="1298"/>
    <cellStyle name="Normal 21 3 3" xfId="1299"/>
    <cellStyle name="Normal 21 4" xfId="1300"/>
    <cellStyle name="Normal 21 4 2" xfId="1301"/>
    <cellStyle name="Normal 21 4 3" xfId="1302"/>
    <cellStyle name="Normal 21 5" xfId="1303"/>
    <cellStyle name="Normal 21 5 2" xfId="1304"/>
    <cellStyle name="Normal 21 5 3" xfId="1305"/>
    <cellStyle name="Normal 21 6" xfId="1306"/>
    <cellStyle name="Normal 21 6 2" xfId="1307"/>
    <cellStyle name="Normal 21 6 3" xfId="1308"/>
    <cellStyle name="Normal 21 7" xfId="1309"/>
    <cellStyle name="Normal 21 7 2" xfId="1310"/>
    <cellStyle name="Normal 21 7 3" xfId="1311"/>
    <cellStyle name="Normal 21 8" xfId="1312"/>
    <cellStyle name="Normal 21 8 2" xfId="1313"/>
    <cellStyle name="Normal 21 8 3" xfId="1314"/>
    <cellStyle name="Normal 21 9" xfId="1315"/>
    <cellStyle name="Normal 21 9 2" xfId="1316"/>
    <cellStyle name="Normal 21 9 3" xfId="1317"/>
    <cellStyle name="Normal 22" xfId="1318"/>
    <cellStyle name="Normal 22 10" xfId="1319"/>
    <cellStyle name="Normal 22 10 2" xfId="1320"/>
    <cellStyle name="Normal 22 10 3" xfId="1321"/>
    <cellStyle name="Normal 22 11" xfId="1322"/>
    <cellStyle name="Normal 22 11 2" xfId="1323"/>
    <cellStyle name="Normal 22 11 3" xfId="1324"/>
    <cellStyle name="Normal 22 12" xfId="1325"/>
    <cellStyle name="Normal 22 12 2" xfId="1326"/>
    <cellStyle name="Normal 22 12 3" xfId="1327"/>
    <cellStyle name="Normal 22 13" xfId="1328"/>
    <cellStyle name="Normal 22 13 2" xfId="1329"/>
    <cellStyle name="Normal 22 13 3" xfId="1330"/>
    <cellStyle name="Normal 22 14" xfId="1331"/>
    <cellStyle name="Normal 22 14 2" xfId="1332"/>
    <cellStyle name="Normal 22 14 3" xfId="1333"/>
    <cellStyle name="Normal 22 15" xfId="1334"/>
    <cellStyle name="Normal 22 15 2" xfId="1335"/>
    <cellStyle name="Normal 22 15 3" xfId="1336"/>
    <cellStyle name="Normal 22 16" xfId="1337"/>
    <cellStyle name="Normal 22 16 2" xfId="1338"/>
    <cellStyle name="Normal 22 16 3" xfId="1339"/>
    <cellStyle name="Normal 22 17" xfId="1340"/>
    <cellStyle name="Normal 22 18" xfId="1341"/>
    <cellStyle name="Normal 22 19" xfId="1342"/>
    <cellStyle name="Normal 22 2" xfId="1343"/>
    <cellStyle name="Normal 22 2 2" xfId="1344"/>
    <cellStyle name="Normal 22 2 3" xfId="1345"/>
    <cellStyle name="Normal 22 20" xfId="2743"/>
    <cellStyle name="Normal 22 3" xfId="1346"/>
    <cellStyle name="Normal 22 3 2" xfId="1347"/>
    <cellStyle name="Normal 22 3 3" xfId="1348"/>
    <cellStyle name="Normal 22 4" xfId="1349"/>
    <cellStyle name="Normal 22 4 2" xfId="1350"/>
    <cellStyle name="Normal 22 4 3" xfId="1351"/>
    <cellStyle name="Normal 22 5" xfId="1352"/>
    <cellStyle name="Normal 22 5 2" xfId="1353"/>
    <cellStyle name="Normal 22 5 3" xfId="1354"/>
    <cellStyle name="Normal 22 6" xfId="1355"/>
    <cellStyle name="Normal 22 6 2" xfId="1356"/>
    <cellStyle name="Normal 22 6 3" xfId="1357"/>
    <cellStyle name="Normal 22 7" xfId="1358"/>
    <cellStyle name="Normal 22 7 2" xfId="1359"/>
    <cellStyle name="Normal 22 7 3" xfId="1360"/>
    <cellStyle name="Normal 22 8" xfId="1361"/>
    <cellStyle name="Normal 22 8 2" xfId="1362"/>
    <cellStyle name="Normal 22 8 3" xfId="1363"/>
    <cellStyle name="Normal 22 9" xfId="1364"/>
    <cellStyle name="Normal 22 9 2" xfId="1365"/>
    <cellStyle name="Normal 22 9 3" xfId="1366"/>
    <cellStyle name="Normal 23" xfId="1367"/>
    <cellStyle name="Normal 23 10" xfId="1368"/>
    <cellStyle name="Normal 23 10 2" xfId="1369"/>
    <cellStyle name="Normal 23 10 3" xfId="1370"/>
    <cellStyle name="Normal 23 11" xfId="1371"/>
    <cellStyle name="Normal 23 11 2" xfId="1372"/>
    <cellStyle name="Normal 23 11 3" xfId="1373"/>
    <cellStyle name="Normal 23 12" xfId="1374"/>
    <cellStyle name="Normal 23 12 2" xfId="1375"/>
    <cellStyle name="Normal 23 12 3" xfId="1376"/>
    <cellStyle name="Normal 23 13" xfId="1377"/>
    <cellStyle name="Normal 23 13 2" xfId="1378"/>
    <cellStyle name="Normal 23 13 3" xfId="1379"/>
    <cellStyle name="Normal 23 14" xfId="1380"/>
    <cellStyle name="Normal 23 14 2" xfId="1381"/>
    <cellStyle name="Normal 23 14 3" xfId="1382"/>
    <cellStyle name="Normal 23 15" xfId="1383"/>
    <cellStyle name="Normal 23 15 2" xfId="1384"/>
    <cellStyle name="Normal 23 15 3" xfId="1385"/>
    <cellStyle name="Normal 23 16" xfId="1386"/>
    <cellStyle name="Normal 23 16 2" xfId="1387"/>
    <cellStyle name="Normal 23 16 3" xfId="1388"/>
    <cellStyle name="Normal 23 17" xfId="1389"/>
    <cellStyle name="Normal 23 18" xfId="1390"/>
    <cellStyle name="Normal 23 19" xfId="1391"/>
    <cellStyle name="Normal 23 2" xfId="1392"/>
    <cellStyle name="Normal 23 2 2" xfId="1393"/>
    <cellStyle name="Normal 23 2 3" xfId="1394"/>
    <cellStyle name="Normal 23 3" xfId="1395"/>
    <cellStyle name="Normal 23 3 2" xfId="1396"/>
    <cellStyle name="Normal 23 3 3" xfId="1397"/>
    <cellStyle name="Normal 23 4" xfId="1398"/>
    <cellStyle name="Normal 23 4 2" xfId="1399"/>
    <cellStyle name="Normal 23 4 3" xfId="1400"/>
    <cellStyle name="Normal 23 5" xfId="1401"/>
    <cellStyle name="Normal 23 5 2" xfId="1402"/>
    <cellStyle name="Normal 23 5 3" xfId="1403"/>
    <cellStyle name="Normal 23 6" xfId="1404"/>
    <cellStyle name="Normal 23 6 2" xfId="1405"/>
    <cellStyle name="Normal 23 6 3" xfId="1406"/>
    <cellStyle name="Normal 23 7" xfId="1407"/>
    <cellStyle name="Normal 23 7 2" xfId="1408"/>
    <cellStyle name="Normal 23 7 3" xfId="1409"/>
    <cellStyle name="Normal 23 8" xfId="1410"/>
    <cellStyle name="Normal 23 8 2" xfId="1411"/>
    <cellStyle name="Normal 23 8 3" xfId="1412"/>
    <cellStyle name="Normal 23 9" xfId="1413"/>
    <cellStyle name="Normal 23 9 2" xfId="1414"/>
    <cellStyle name="Normal 23 9 3" xfId="1415"/>
    <cellStyle name="Normal 24" xfId="1416"/>
    <cellStyle name="Normal 24 10" xfId="1417"/>
    <cellStyle name="Normal 24 10 2" xfId="1418"/>
    <cellStyle name="Normal 24 10 3" xfId="1419"/>
    <cellStyle name="Normal 24 11" xfId="1420"/>
    <cellStyle name="Normal 24 11 2" xfId="1421"/>
    <cellStyle name="Normal 24 11 3" xfId="1422"/>
    <cellStyle name="Normal 24 12" xfId="1423"/>
    <cellStyle name="Normal 24 12 2" xfId="1424"/>
    <cellStyle name="Normal 24 12 3" xfId="1425"/>
    <cellStyle name="Normal 24 13" xfId="1426"/>
    <cellStyle name="Normal 24 13 2" xfId="1427"/>
    <cellStyle name="Normal 24 13 3" xfId="1428"/>
    <cellStyle name="Normal 24 14" xfId="1429"/>
    <cellStyle name="Normal 24 14 2" xfId="1430"/>
    <cellStyle name="Normal 24 14 3" xfId="1431"/>
    <cellStyle name="Normal 24 15" xfId="1432"/>
    <cellStyle name="Normal 24 15 2" xfId="1433"/>
    <cellStyle name="Normal 24 15 3" xfId="1434"/>
    <cellStyle name="Normal 24 16" xfId="1435"/>
    <cellStyle name="Normal 24 16 2" xfId="1436"/>
    <cellStyle name="Normal 24 16 3" xfId="1437"/>
    <cellStyle name="Normal 24 2" xfId="1438"/>
    <cellStyle name="Normal 24 2 2" xfId="1439"/>
    <cellStyle name="Normal 24 2 3" xfId="1440"/>
    <cellStyle name="Normal 24 3" xfId="1441"/>
    <cellStyle name="Normal 24 3 2" xfId="1442"/>
    <cellStyle name="Normal 24 3 3" xfId="1443"/>
    <cellStyle name="Normal 24 4" xfId="1444"/>
    <cellStyle name="Normal 24 4 2" xfId="1445"/>
    <cellStyle name="Normal 24 4 3" xfId="1446"/>
    <cellStyle name="Normal 24 5" xfId="1447"/>
    <cellStyle name="Normal 24 5 2" xfId="1448"/>
    <cellStyle name="Normal 24 5 3" xfId="1449"/>
    <cellStyle name="Normal 24 6" xfId="1450"/>
    <cellStyle name="Normal 24 6 2" xfId="1451"/>
    <cellStyle name="Normal 24 6 3" xfId="1452"/>
    <cellStyle name="Normal 24 7" xfId="1453"/>
    <cellStyle name="Normal 24 7 2" xfId="1454"/>
    <cellStyle name="Normal 24 7 3" xfId="1455"/>
    <cellStyle name="Normal 24 8" xfId="1456"/>
    <cellStyle name="Normal 24 8 2" xfId="1457"/>
    <cellStyle name="Normal 24 8 3" xfId="1458"/>
    <cellStyle name="Normal 24 9" xfId="1459"/>
    <cellStyle name="Normal 24 9 2" xfId="1460"/>
    <cellStyle name="Normal 24 9 3" xfId="1461"/>
    <cellStyle name="Normal 25" xfId="1462"/>
    <cellStyle name="Normal 26" xfId="1463"/>
    <cellStyle name="Normal 26 10" xfId="1464"/>
    <cellStyle name="Normal 26 10 2" xfId="1465"/>
    <cellStyle name="Normal 26 10 3" xfId="1466"/>
    <cellStyle name="Normal 26 11" xfId="1467"/>
    <cellStyle name="Normal 26 11 2" xfId="1468"/>
    <cellStyle name="Normal 26 11 3" xfId="1469"/>
    <cellStyle name="Normal 26 12" xfId="1470"/>
    <cellStyle name="Normal 26 12 2" xfId="1471"/>
    <cellStyle name="Normal 26 12 3" xfId="1472"/>
    <cellStyle name="Normal 26 13" xfId="1473"/>
    <cellStyle name="Normal 26 13 2" xfId="1474"/>
    <cellStyle name="Normal 26 13 3" xfId="1475"/>
    <cellStyle name="Normal 26 14" xfId="1476"/>
    <cellStyle name="Normal 26 14 2" xfId="1477"/>
    <cellStyle name="Normal 26 14 3" xfId="1478"/>
    <cellStyle name="Normal 26 15" xfId="1479"/>
    <cellStyle name="Normal 26 15 2" xfId="1480"/>
    <cellStyle name="Normal 26 15 3" xfId="1481"/>
    <cellStyle name="Normal 26 16" xfId="1482"/>
    <cellStyle name="Normal 26 16 2" xfId="1483"/>
    <cellStyle name="Normal 26 16 3" xfId="1484"/>
    <cellStyle name="Normal 26 17" xfId="1485"/>
    <cellStyle name="Normal 26 18" xfId="1486"/>
    <cellStyle name="Normal 26 2" xfId="1487"/>
    <cellStyle name="Normal 26 2 2" xfId="1488"/>
    <cellStyle name="Normal 26 2 3" xfId="1489"/>
    <cellStyle name="Normal 26 3" xfId="1490"/>
    <cellStyle name="Normal 26 3 2" xfId="1491"/>
    <cellStyle name="Normal 26 3 3" xfId="1492"/>
    <cellStyle name="Normal 26 4" xfId="1493"/>
    <cellStyle name="Normal 26 4 2" xfId="1494"/>
    <cellStyle name="Normal 26 4 3" xfId="1495"/>
    <cellStyle name="Normal 26 5" xfId="1496"/>
    <cellStyle name="Normal 26 5 2" xfId="1497"/>
    <cellStyle name="Normal 26 5 3" xfId="1498"/>
    <cellStyle name="Normal 26 6" xfId="1499"/>
    <cellStyle name="Normal 26 6 2" xfId="1500"/>
    <cellStyle name="Normal 26 6 3" xfId="1501"/>
    <cellStyle name="Normal 26 7" xfId="1502"/>
    <cellStyle name="Normal 26 7 2" xfId="1503"/>
    <cellStyle name="Normal 26 7 3" xfId="1504"/>
    <cellStyle name="Normal 26 8" xfId="1505"/>
    <cellStyle name="Normal 26 8 2" xfId="1506"/>
    <cellStyle name="Normal 26 8 3" xfId="1507"/>
    <cellStyle name="Normal 26 9" xfId="1508"/>
    <cellStyle name="Normal 26 9 2" xfId="1509"/>
    <cellStyle name="Normal 26 9 3" xfId="1510"/>
    <cellStyle name="Normal 27" xfId="1511"/>
    <cellStyle name="Normal 27 10" xfId="1512"/>
    <cellStyle name="Normal 27 10 2" xfId="1513"/>
    <cellStyle name="Normal 27 10 3" xfId="1514"/>
    <cellStyle name="Normal 27 11" xfId="1515"/>
    <cellStyle name="Normal 27 11 2" xfId="1516"/>
    <cellStyle name="Normal 27 11 3" xfId="1517"/>
    <cellStyle name="Normal 27 12" xfId="1518"/>
    <cellStyle name="Normal 27 12 2" xfId="1519"/>
    <cellStyle name="Normal 27 12 3" xfId="1520"/>
    <cellStyle name="Normal 27 13" xfId="1521"/>
    <cellStyle name="Normal 27 13 2" xfId="1522"/>
    <cellStyle name="Normal 27 13 3" xfId="1523"/>
    <cellStyle name="Normal 27 14" xfId="1524"/>
    <cellStyle name="Normal 27 14 2" xfId="1525"/>
    <cellStyle name="Normal 27 14 3" xfId="1526"/>
    <cellStyle name="Normal 27 15" xfId="1527"/>
    <cellStyle name="Normal 27 15 2" xfId="1528"/>
    <cellStyle name="Normal 27 15 3" xfId="1529"/>
    <cellStyle name="Normal 27 16" xfId="1530"/>
    <cellStyle name="Normal 27 16 2" xfId="1531"/>
    <cellStyle name="Normal 27 16 3" xfId="1532"/>
    <cellStyle name="Normal 27 17" xfId="1533"/>
    <cellStyle name="Normal 27 18" xfId="1534"/>
    <cellStyle name="Normal 27 2" xfId="1535"/>
    <cellStyle name="Normal 27 2 2" xfId="1536"/>
    <cellStyle name="Normal 27 2 3" xfId="1537"/>
    <cellStyle name="Normal 27 3" xfId="1538"/>
    <cellStyle name="Normal 27 3 2" xfId="1539"/>
    <cellStyle name="Normal 27 3 3" xfId="1540"/>
    <cellStyle name="Normal 27 4" xfId="1541"/>
    <cellStyle name="Normal 27 4 2" xfId="1542"/>
    <cellStyle name="Normal 27 4 3" xfId="1543"/>
    <cellStyle name="Normal 27 5" xfId="1544"/>
    <cellStyle name="Normal 27 5 2" xfId="1545"/>
    <cellStyle name="Normal 27 5 3" xfId="1546"/>
    <cellStyle name="Normal 27 6" xfId="1547"/>
    <cellStyle name="Normal 27 6 2" xfId="1548"/>
    <cellStyle name="Normal 27 6 3" xfId="1549"/>
    <cellStyle name="Normal 27 7" xfId="1550"/>
    <cellStyle name="Normal 27 7 2" xfId="1551"/>
    <cellStyle name="Normal 27 7 3" xfId="1552"/>
    <cellStyle name="Normal 27 8" xfId="1553"/>
    <cellStyle name="Normal 27 8 2" xfId="1554"/>
    <cellStyle name="Normal 27 8 3" xfId="1555"/>
    <cellStyle name="Normal 27 9" xfId="1556"/>
    <cellStyle name="Normal 27 9 2" xfId="1557"/>
    <cellStyle name="Normal 27 9 3" xfId="1558"/>
    <cellStyle name="Normal 28" xfId="2823"/>
    <cellStyle name="Normal 28 10" xfId="1559"/>
    <cellStyle name="Normal 28 10 2" xfId="1560"/>
    <cellStyle name="Normal 28 10 3" xfId="1561"/>
    <cellStyle name="Normal 28 11" xfId="1562"/>
    <cellStyle name="Normal 28 11 2" xfId="1563"/>
    <cellStyle name="Normal 28 11 3" xfId="1564"/>
    <cellStyle name="Normal 28 12" xfId="1565"/>
    <cellStyle name="Normal 28 12 2" xfId="1566"/>
    <cellStyle name="Normal 28 12 3" xfId="1567"/>
    <cellStyle name="Normal 28 13" xfId="1568"/>
    <cellStyle name="Normal 28 13 2" xfId="1569"/>
    <cellStyle name="Normal 28 13 3" xfId="1570"/>
    <cellStyle name="Normal 28 14" xfId="1571"/>
    <cellStyle name="Normal 28 14 2" xfId="1572"/>
    <cellStyle name="Normal 28 14 3" xfId="1573"/>
    <cellStyle name="Normal 28 15" xfId="1574"/>
    <cellStyle name="Normal 28 15 2" xfId="1575"/>
    <cellStyle name="Normal 28 15 3" xfId="1576"/>
    <cellStyle name="Normal 28 16" xfId="1577"/>
    <cellStyle name="Normal 28 16 2" xfId="1578"/>
    <cellStyle name="Normal 28 16 3" xfId="1579"/>
    <cellStyle name="Normal 28 2" xfId="1580"/>
    <cellStyle name="Normal 28 2 2" xfId="1581"/>
    <cellStyle name="Normal 28 2 3" xfId="1582"/>
    <cellStyle name="Normal 28 3" xfId="1583"/>
    <cellStyle name="Normal 28 3 2" xfId="1584"/>
    <cellStyle name="Normal 28 3 3" xfId="1585"/>
    <cellStyle name="Normal 28 4" xfId="1586"/>
    <cellStyle name="Normal 28 4 2" xfId="1587"/>
    <cellStyle name="Normal 28 4 3" xfId="1588"/>
    <cellStyle name="Normal 28 5" xfId="1589"/>
    <cellStyle name="Normal 28 5 2" xfId="1590"/>
    <cellStyle name="Normal 28 5 3" xfId="1591"/>
    <cellStyle name="Normal 28 6" xfId="1592"/>
    <cellStyle name="Normal 28 6 2" xfId="1593"/>
    <cellStyle name="Normal 28 6 3" xfId="1594"/>
    <cellStyle name="Normal 28 7" xfId="1595"/>
    <cellStyle name="Normal 28 7 2" xfId="1596"/>
    <cellStyle name="Normal 28 7 3" xfId="1597"/>
    <cellStyle name="Normal 28 8" xfId="1598"/>
    <cellStyle name="Normal 28 8 2" xfId="1599"/>
    <cellStyle name="Normal 28 8 3" xfId="1600"/>
    <cellStyle name="Normal 28 9" xfId="1601"/>
    <cellStyle name="Normal 28 9 2" xfId="1602"/>
    <cellStyle name="Normal 28 9 3" xfId="1603"/>
    <cellStyle name="Normal 29" xfId="1604"/>
    <cellStyle name="Normal 29 10" xfId="1605"/>
    <cellStyle name="Normal 29 11" xfId="1606"/>
    <cellStyle name="Normal 29 12" xfId="1607"/>
    <cellStyle name="Normal 29 13" xfId="1608"/>
    <cellStyle name="Normal 29 14" xfId="1609"/>
    <cellStyle name="Normal 29 15" xfId="1610"/>
    <cellStyle name="Normal 29 16" xfId="1611"/>
    <cellStyle name="Normal 29 2" xfId="1612"/>
    <cellStyle name="Normal 29 3" xfId="1613"/>
    <cellStyle name="Normal 29 4" xfId="1614"/>
    <cellStyle name="Normal 29 5" xfId="1615"/>
    <cellStyle name="Normal 29 6" xfId="1616"/>
    <cellStyle name="Normal 29 7" xfId="1617"/>
    <cellStyle name="Normal 29 8" xfId="1618"/>
    <cellStyle name="Normal 29 9" xfId="1619"/>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0"/>
    <cellStyle name="Normal 3 2 11" xfId="1621"/>
    <cellStyle name="Normal 3 2 12" xfId="1622"/>
    <cellStyle name="Normal 3 2 13" xfId="1623"/>
    <cellStyle name="Normal 3 2 14" xfId="1624"/>
    <cellStyle name="Normal 3 2 15" xfId="1625"/>
    <cellStyle name="Normal 3 2 16" xfId="1626"/>
    <cellStyle name="Normal 3 2 17" xfId="1627"/>
    <cellStyle name="Normal 3 2 18" xfId="1628"/>
    <cellStyle name="Normal 3 2 19" xfId="1629"/>
    <cellStyle name="Normal 3 2 2" xfId="333"/>
    <cellStyle name="Normal 3 2 2 2" xfId="2744"/>
    <cellStyle name="Normal 3 2 20" xfId="1630"/>
    <cellStyle name="Normal 3 2 21" xfId="1631"/>
    <cellStyle name="Normal 3 2 22" xfId="1632"/>
    <cellStyle name="Normal 3 2 3" xfId="1633"/>
    <cellStyle name="Normal 3 2 4" xfId="1634"/>
    <cellStyle name="Normal 3 2 5" xfId="1635"/>
    <cellStyle name="Normal 3 2 6" xfId="1636"/>
    <cellStyle name="Normal 3 2 7" xfId="1637"/>
    <cellStyle name="Normal 3 2 8" xfId="1638"/>
    <cellStyle name="Normal 3 2 9" xfId="1639"/>
    <cellStyle name="Normal 3 20" xfId="1640"/>
    <cellStyle name="Normal 3 21" xfId="1641"/>
    <cellStyle name="Normal 3 22" xfId="1642"/>
    <cellStyle name="Normal 3 23" xfId="1643"/>
    <cellStyle name="Normal 3 3" xfId="19"/>
    <cellStyle name="Normal 3 3 2" xfId="2745"/>
    <cellStyle name="Normal 3 4" xfId="334"/>
    <cellStyle name="Normal 3 5" xfId="335"/>
    <cellStyle name="Normal 3 6" xfId="336"/>
    <cellStyle name="Normal 3 7" xfId="337"/>
    <cellStyle name="Normal 3 8" xfId="338"/>
    <cellStyle name="Normal 3 9" xfId="339"/>
    <cellStyle name="Normal 3 9 2" xfId="2746"/>
    <cellStyle name="Normal 30" xfId="2824"/>
    <cellStyle name="Normal 30 10" xfId="1644"/>
    <cellStyle name="Normal 30 11" xfId="1645"/>
    <cellStyle name="Normal 30 12" xfId="1646"/>
    <cellStyle name="Normal 30 13" xfId="1647"/>
    <cellStyle name="Normal 30 14" xfId="1648"/>
    <cellStyle name="Normal 30 15" xfId="1649"/>
    <cellStyle name="Normal 30 16" xfId="1650"/>
    <cellStyle name="Normal 30 2" xfId="1651"/>
    <cellStyle name="Normal 30 3" xfId="1652"/>
    <cellStyle name="Normal 30 4" xfId="1653"/>
    <cellStyle name="Normal 30 5" xfId="1654"/>
    <cellStyle name="Normal 30 6" xfId="1655"/>
    <cellStyle name="Normal 30 7" xfId="1656"/>
    <cellStyle name="Normal 30 8" xfId="1657"/>
    <cellStyle name="Normal 30 9" xfId="1658"/>
    <cellStyle name="Normal 31 10" xfId="1659"/>
    <cellStyle name="Normal 31 11" xfId="1660"/>
    <cellStyle name="Normal 31 12" xfId="1661"/>
    <cellStyle name="Normal 31 13" xfId="1662"/>
    <cellStyle name="Normal 31 14" xfId="1663"/>
    <cellStyle name="Normal 31 15" xfId="1664"/>
    <cellStyle name="Normal 31 16" xfId="1665"/>
    <cellStyle name="Normal 31 2" xfId="1666"/>
    <cellStyle name="Normal 31 3" xfId="1667"/>
    <cellStyle name="Normal 31 4" xfId="1668"/>
    <cellStyle name="Normal 31 5" xfId="1669"/>
    <cellStyle name="Normal 31 6" xfId="1670"/>
    <cellStyle name="Normal 31 7" xfId="1671"/>
    <cellStyle name="Normal 31 8" xfId="1672"/>
    <cellStyle name="Normal 31 9" xfId="1673"/>
    <cellStyle name="Normal 32 10" xfId="1674"/>
    <cellStyle name="Normal 32 11" xfId="1675"/>
    <cellStyle name="Normal 32 12" xfId="1676"/>
    <cellStyle name="Normal 32 13" xfId="1677"/>
    <cellStyle name="Normal 32 14" xfId="1678"/>
    <cellStyle name="Normal 32 15" xfId="1679"/>
    <cellStyle name="Normal 32 16" xfId="1680"/>
    <cellStyle name="Normal 32 2" xfId="1681"/>
    <cellStyle name="Normal 32 3" xfId="1682"/>
    <cellStyle name="Normal 32 4" xfId="1683"/>
    <cellStyle name="Normal 32 5" xfId="1684"/>
    <cellStyle name="Normal 32 6" xfId="1685"/>
    <cellStyle name="Normal 32 7" xfId="1686"/>
    <cellStyle name="Normal 32 8" xfId="1687"/>
    <cellStyle name="Normal 32 9" xfId="1688"/>
    <cellStyle name="Normal 33 10" xfId="1689"/>
    <cellStyle name="Normal 33 11" xfId="1690"/>
    <cellStyle name="Normal 33 12" xfId="1691"/>
    <cellStyle name="Normal 33 13" xfId="1692"/>
    <cellStyle name="Normal 33 14" xfId="1693"/>
    <cellStyle name="Normal 33 15" xfId="1694"/>
    <cellStyle name="Normal 33 16" xfId="1695"/>
    <cellStyle name="Normal 33 2" xfId="1696"/>
    <cellStyle name="Normal 33 3" xfId="1697"/>
    <cellStyle name="Normal 33 4" xfId="1698"/>
    <cellStyle name="Normal 33 5" xfId="1699"/>
    <cellStyle name="Normal 33 6" xfId="1700"/>
    <cellStyle name="Normal 33 7" xfId="1701"/>
    <cellStyle name="Normal 33 8" xfId="1702"/>
    <cellStyle name="Normal 33 9" xfId="1703"/>
    <cellStyle name="Normal 34 10" xfId="1704"/>
    <cellStyle name="Normal 34 10 2" xfId="1705"/>
    <cellStyle name="Normal 34 10 3" xfId="1706"/>
    <cellStyle name="Normal 34 11" xfId="1707"/>
    <cellStyle name="Normal 34 11 2" xfId="1708"/>
    <cellStyle name="Normal 34 11 3" xfId="1709"/>
    <cellStyle name="Normal 34 12" xfId="1710"/>
    <cellStyle name="Normal 34 12 2" xfId="1711"/>
    <cellStyle name="Normal 34 12 3" xfId="1712"/>
    <cellStyle name="Normal 34 13" xfId="1713"/>
    <cellStyle name="Normal 34 13 2" xfId="1714"/>
    <cellStyle name="Normal 34 13 3" xfId="1715"/>
    <cellStyle name="Normal 34 14" xfId="1716"/>
    <cellStyle name="Normal 34 14 2" xfId="1717"/>
    <cellStyle name="Normal 34 14 3" xfId="1718"/>
    <cellStyle name="Normal 34 15" xfId="1719"/>
    <cellStyle name="Normal 34 15 2" xfId="1720"/>
    <cellStyle name="Normal 34 15 3" xfId="1721"/>
    <cellStyle name="Normal 34 16" xfId="1722"/>
    <cellStyle name="Normal 34 16 2" xfId="1723"/>
    <cellStyle name="Normal 34 16 3" xfId="1724"/>
    <cellStyle name="Normal 34 2" xfId="1725"/>
    <cellStyle name="Normal 34 2 2" xfId="1726"/>
    <cellStyle name="Normal 34 2 3" xfId="1727"/>
    <cellStyle name="Normal 34 3" xfId="1728"/>
    <cellStyle name="Normal 34 3 2" xfId="1729"/>
    <cellStyle name="Normal 34 3 3" xfId="1730"/>
    <cellStyle name="Normal 34 4" xfId="1731"/>
    <cellStyle name="Normal 34 4 2" xfId="1732"/>
    <cellStyle name="Normal 34 4 3" xfId="1733"/>
    <cellStyle name="Normal 34 5" xfId="1734"/>
    <cellStyle name="Normal 34 5 2" xfId="1735"/>
    <cellStyle name="Normal 34 5 3" xfId="1736"/>
    <cellStyle name="Normal 34 6" xfId="1737"/>
    <cellStyle name="Normal 34 6 2" xfId="1738"/>
    <cellStyle name="Normal 34 6 3" xfId="1739"/>
    <cellStyle name="Normal 34 7" xfId="1740"/>
    <cellStyle name="Normal 34 7 2" xfId="1741"/>
    <cellStyle name="Normal 34 7 3" xfId="1742"/>
    <cellStyle name="Normal 34 8" xfId="1743"/>
    <cellStyle name="Normal 34 8 2" xfId="1744"/>
    <cellStyle name="Normal 34 8 3" xfId="1745"/>
    <cellStyle name="Normal 34 9" xfId="1746"/>
    <cellStyle name="Normal 34 9 2" xfId="1747"/>
    <cellStyle name="Normal 34 9 3" xfId="1748"/>
    <cellStyle name="Normal 35" xfId="1749"/>
    <cellStyle name="Normal 35 10" xfId="1750"/>
    <cellStyle name="Normal 35 10 2" xfId="1751"/>
    <cellStyle name="Normal 35 10 3" xfId="1752"/>
    <cellStyle name="Normal 35 11" xfId="1753"/>
    <cellStyle name="Normal 35 11 2" xfId="1754"/>
    <cellStyle name="Normal 35 11 3" xfId="1755"/>
    <cellStyle name="Normal 35 12" xfId="1756"/>
    <cellStyle name="Normal 35 12 2" xfId="1757"/>
    <cellStyle name="Normal 35 12 3" xfId="1758"/>
    <cellStyle name="Normal 35 13" xfId="1759"/>
    <cellStyle name="Normal 35 13 2" xfId="1760"/>
    <cellStyle name="Normal 35 13 3" xfId="1761"/>
    <cellStyle name="Normal 35 14" xfId="1762"/>
    <cellStyle name="Normal 35 14 2" xfId="1763"/>
    <cellStyle name="Normal 35 14 3" xfId="1764"/>
    <cellStyle name="Normal 35 15" xfId="1765"/>
    <cellStyle name="Normal 35 15 2" xfId="1766"/>
    <cellStyle name="Normal 35 15 3" xfId="1767"/>
    <cellStyle name="Normal 35 16" xfId="1768"/>
    <cellStyle name="Normal 35 16 2" xfId="1769"/>
    <cellStyle name="Normal 35 16 3" xfId="1770"/>
    <cellStyle name="Normal 35 17" xfId="1771"/>
    <cellStyle name="Normal 35 18" xfId="1772"/>
    <cellStyle name="Normal 35 19" xfId="1773"/>
    <cellStyle name="Normal 35 2" xfId="1774"/>
    <cellStyle name="Normal 35 2 2" xfId="1775"/>
    <cellStyle name="Normal 35 2 3" xfId="1776"/>
    <cellStyle name="Normal 35 20" xfId="1777"/>
    <cellStyle name="Normal 35 21" xfId="1778"/>
    <cellStyle name="Normal 35 22" xfId="1779"/>
    <cellStyle name="Normal 35 23" xfId="1780"/>
    <cellStyle name="Normal 35 24" xfId="1781"/>
    <cellStyle name="Normal 35 3" xfId="1782"/>
    <cellStyle name="Normal 35 3 2" xfId="1783"/>
    <cellStyle name="Normal 35 3 3" xfId="1784"/>
    <cellStyle name="Normal 35 4" xfId="1785"/>
    <cellStyle name="Normal 35 4 2" xfId="1786"/>
    <cellStyle name="Normal 35 4 3" xfId="1787"/>
    <cellStyle name="Normal 35 5" xfId="1788"/>
    <cellStyle name="Normal 35 5 2" xfId="1789"/>
    <cellStyle name="Normal 35 5 3" xfId="1790"/>
    <cellStyle name="Normal 35 6" xfId="1791"/>
    <cellStyle name="Normal 35 6 2" xfId="1792"/>
    <cellStyle name="Normal 35 6 3" xfId="1793"/>
    <cellStyle name="Normal 35 7" xfId="1794"/>
    <cellStyle name="Normal 35 7 2" xfId="1795"/>
    <cellStyle name="Normal 35 7 3" xfId="1796"/>
    <cellStyle name="Normal 35 8" xfId="1797"/>
    <cellStyle name="Normal 35 8 2" xfId="1798"/>
    <cellStyle name="Normal 35 8 3" xfId="1799"/>
    <cellStyle name="Normal 35 9" xfId="1800"/>
    <cellStyle name="Normal 35 9 2" xfId="1801"/>
    <cellStyle name="Normal 35 9 3" xfId="1802"/>
    <cellStyle name="Normal 36 10" xfId="1803"/>
    <cellStyle name="Normal 36 11" xfId="1804"/>
    <cellStyle name="Normal 36 12" xfId="1805"/>
    <cellStyle name="Normal 36 13" xfId="1806"/>
    <cellStyle name="Normal 36 14" xfId="1807"/>
    <cellStyle name="Normal 36 15" xfId="1808"/>
    <cellStyle name="Normal 36 16" xfId="1809"/>
    <cellStyle name="Normal 36 2"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2" xfId="1819"/>
    <cellStyle name="Normal 38" xfId="1820"/>
    <cellStyle name="Normal 38 2" xfId="1821"/>
    <cellStyle name="Normal 39" xfId="1822"/>
    <cellStyle name="Normal 39 2" xfId="1823"/>
    <cellStyle name="Normal 39 3" xfId="1824"/>
    <cellStyle name="Normal 4" xfId="20"/>
    <cellStyle name="Normal 4 10" xfId="1825"/>
    <cellStyle name="Normal 4 10 2" xfId="1826"/>
    <cellStyle name="Normal 4 10 3" xfId="1827"/>
    <cellStyle name="Normal 4 11" xfId="1828"/>
    <cellStyle name="Normal 4 11 2" xfId="1829"/>
    <cellStyle name="Normal 4 11 3" xfId="1830"/>
    <cellStyle name="Normal 4 12" xfId="1831"/>
    <cellStyle name="Normal 4 12 2" xfId="1832"/>
    <cellStyle name="Normal 4 12 3" xfId="1833"/>
    <cellStyle name="Normal 4 13" xfId="1834"/>
    <cellStyle name="Normal 4 13 2" xfId="1835"/>
    <cellStyle name="Normal 4 13 3" xfId="1836"/>
    <cellStyle name="Normal 4 14" xfId="1837"/>
    <cellStyle name="Normal 4 14 2" xfId="1838"/>
    <cellStyle name="Normal 4 14 3" xfId="1839"/>
    <cellStyle name="Normal 4 15" xfId="1840"/>
    <cellStyle name="Normal 4 15 2" xfId="1841"/>
    <cellStyle name="Normal 4 15 3" xfId="1842"/>
    <cellStyle name="Normal 4 16" xfId="1843"/>
    <cellStyle name="Normal 4 16 2" xfId="1844"/>
    <cellStyle name="Normal 4 16 3" xfId="1845"/>
    <cellStyle name="Normal 4 17" xfId="1846"/>
    <cellStyle name="Normal 4 17 2" xfId="1847"/>
    <cellStyle name="Normal 4 17 3" xfId="1848"/>
    <cellStyle name="Normal 4 18" xfId="1849"/>
    <cellStyle name="Normal 4 18 2" xfId="1850"/>
    <cellStyle name="Normal 4 18 3" xfId="1851"/>
    <cellStyle name="Normal 4 19" xfId="1852"/>
    <cellStyle name="Normal 4 19 2" xfId="1853"/>
    <cellStyle name="Normal 4 19 3" xfId="1854"/>
    <cellStyle name="Normal 4 2" xfId="21"/>
    <cellStyle name="Normal 4 2 10" xfId="2747"/>
    <cellStyle name="Normal 4 2 11" xfId="2748"/>
    <cellStyle name="Normal 4 2 12" xfId="2749"/>
    <cellStyle name="Normal 4 2 13" xfId="2750"/>
    <cellStyle name="Normal 4 2 14" xfId="2751"/>
    <cellStyle name="Normal 4 2 15" xfId="2752"/>
    <cellStyle name="Normal 4 2 16" xfId="2753"/>
    <cellStyle name="Normal 4 2 17" xfId="2754"/>
    <cellStyle name="Normal 4 2 18" xfId="2755"/>
    <cellStyle name="Normal 4 2 19" xfId="2756"/>
    <cellStyle name="Normal 4 2 2" xfId="340"/>
    <cellStyle name="Normal 4 2 2 2" xfId="341"/>
    <cellStyle name="Normal 4 2 2 3" xfId="1855"/>
    <cellStyle name="Normal 4 2 2 4" xfId="2757"/>
    <cellStyle name="Normal 4 2 20" xfId="2758"/>
    <cellStyle name="Normal 4 2 3" xfId="342"/>
    <cellStyle name="Normal 4 2 3 2" xfId="1856"/>
    <cellStyle name="Normal 4 2 4" xfId="343"/>
    <cellStyle name="Normal 4 2 4 2" xfId="344"/>
    <cellStyle name="Normal 4 2 4 3" xfId="2759"/>
    <cellStyle name="Normal 4 2 5" xfId="345"/>
    <cellStyle name="Normal 4 2 5 2" xfId="346"/>
    <cellStyle name="Normal 4 2 5 3" xfId="2760"/>
    <cellStyle name="Normal 4 2 6" xfId="347"/>
    <cellStyle name="Normal 4 2 6 2" xfId="2761"/>
    <cellStyle name="Normal 4 2 7" xfId="348"/>
    <cellStyle name="Normal 4 2 7 2" xfId="2762"/>
    <cellStyle name="Normal 4 2 8" xfId="1857"/>
    <cellStyle name="Normal 4 2 8 2" xfId="2763"/>
    <cellStyle name="Normal 4 2 9" xfId="1858"/>
    <cellStyle name="Normal 4 2 9 2" xfId="2764"/>
    <cellStyle name="Normal 4 20" xfId="1859"/>
    <cellStyle name="Normal 4 20 2" xfId="1860"/>
    <cellStyle name="Normal 4 20 3" xfId="1861"/>
    <cellStyle name="Normal 4 21" xfId="1862"/>
    <cellStyle name="Normal 4 21 2" xfId="1863"/>
    <cellStyle name="Normal 4 21 3" xfId="1864"/>
    <cellStyle name="Normal 4 22" xfId="1865"/>
    <cellStyle name="Normal 4 22 2" xfId="1866"/>
    <cellStyle name="Normal 4 22 3" xfId="1867"/>
    <cellStyle name="Normal 4 23" xfId="1868"/>
    <cellStyle name="Normal 4 23 2" xfId="1869"/>
    <cellStyle name="Normal 4 23 3" xfId="1870"/>
    <cellStyle name="Normal 4 24" xfId="1871"/>
    <cellStyle name="Normal 4 24 2" xfId="1872"/>
    <cellStyle name="Normal 4 24 3" xfId="1873"/>
    <cellStyle name="Normal 4 25" xfId="1874"/>
    <cellStyle name="Normal 4 25 2" xfId="1875"/>
    <cellStyle name="Normal 4 25 3" xfId="1876"/>
    <cellStyle name="Normal 4 25 4" xfId="2765"/>
    <cellStyle name="Normal 4 26" xfId="1877"/>
    <cellStyle name="Normal 4 26 2" xfId="2766"/>
    <cellStyle name="Normal 4 27" xfId="1878"/>
    <cellStyle name="Normal 4 28" xfId="1879"/>
    <cellStyle name="Normal 4 29" xfId="1880"/>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 7" xfId="2767"/>
    <cellStyle name="Normal 4 30" xfId="1881"/>
    <cellStyle name="Normal 4 31" xfId="1882"/>
    <cellStyle name="Normal 4 32" xfId="1883"/>
    <cellStyle name="Normal 4 33" xfId="1884"/>
    <cellStyle name="Normal 4 34" xfId="1885"/>
    <cellStyle name="Normal 4 35" xfId="1886"/>
    <cellStyle name="Normal 4 36" xfId="1887"/>
    <cellStyle name="Normal 4 37" xfId="1888"/>
    <cellStyle name="Normal 4 38" xfId="1889"/>
    <cellStyle name="Normal 4 39" xfId="1890"/>
    <cellStyle name="Normal 4 4" xfId="356"/>
    <cellStyle name="Normal 4 4 2" xfId="357"/>
    <cellStyle name="Normal 4 4 2 2" xfId="2768"/>
    <cellStyle name="Normal 4 4 3" xfId="1891"/>
    <cellStyle name="Normal 4 40" xfId="1892"/>
    <cellStyle name="Normal 4 41" xfId="1893"/>
    <cellStyle name="Normal 4 41 2" xfId="1894"/>
    <cellStyle name="Normal 4 41 3" xfId="1895"/>
    <cellStyle name="Normal 4 42" xfId="1896"/>
    <cellStyle name="Normal 4 42 2" xfId="1897"/>
    <cellStyle name="Normal 4 42 3" xfId="1898"/>
    <cellStyle name="Normal 4 43" xfId="1899"/>
    <cellStyle name="Normal 4 44" xfId="1900"/>
    <cellStyle name="Normal 4 45" xfId="1901"/>
    <cellStyle name="Normal 4 46" xfId="1902"/>
    <cellStyle name="Normal 4 47" xfId="2363"/>
    <cellStyle name="Normal 4 5" xfId="358"/>
    <cellStyle name="Normal 4 5 2" xfId="1903"/>
    <cellStyle name="Normal 4 5 3" xfId="1904"/>
    <cellStyle name="Normal 4 5 4" xfId="2769"/>
    <cellStyle name="Normal 4 6" xfId="1905"/>
    <cellStyle name="Normal 4 6 2" xfId="1906"/>
    <cellStyle name="Normal 4 6 3" xfId="1907"/>
    <cellStyle name="Normal 4 7" xfId="1908"/>
    <cellStyle name="Normal 4 7 2" xfId="1909"/>
    <cellStyle name="Normal 4 7 3" xfId="1910"/>
    <cellStyle name="Normal 4 8" xfId="1911"/>
    <cellStyle name="Normal 4 8 2" xfId="1912"/>
    <cellStyle name="Normal 4 8 3" xfId="1913"/>
    <cellStyle name="Normal 4 8 4" xfId="2770"/>
    <cellStyle name="Normal 4 9" xfId="1914"/>
    <cellStyle name="Normal 4 9 2" xfId="1915"/>
    <cellStyle name="Normal 4 9 3" xfId="1916"/>
    <cellStyle name="Normal 4 9 4" xfId="2771"/>
    <cellStyle name="Normal 40" xfId="1917"/>
    <cellStyle name="Normal 40 2" xfId="1918"/>
    <cellStyle name="Normal 40 3" xfId="1919"/>
    <cellStyle name="Normal 41" xfId="1920"/>
    <cellStyle name="Normal 41 2" xfId="1921"/>
    <cellStyle name="Normal 41 3" xfId="1922"/>
    <cellStyle name="Normal 42" xfId="1923"/>
    <cellStyle name="Normal 42 2" xfId="1924"/>
    <cellStyle name="Normal 42 3" xfId="1925"/>
    <cellStyle name="Normal 5" xfId="23"/>
    <cellStyle name="Normal 5 10" xfId="1926"/>
    <cellStyle name="Normal 5 10 2" xfId="1927"/>
    <cellStyle name="Normal 5 10 3" xfId="1928"/>
    <cellStyle name="Normal 5 10 4" xfId="1929"/>
    <cellStyle name="Normal 5 11" xfId="1930"/>
    <cellStyle name="Normal 5 11 2" xfId="1931"/>
    <cellStyle name="Normal 5 11 3" xfId="1932"/>
    <cellStyle name="Normal 5 12" xfId="1933"/>
    <cellStyle name="Normal 5 12 2" xfId="1934"/>
    <cellStyle name="Normal 5 12 3" xfId="1935"/>
    <cellStyle name="Normal 5 13" xfId="1936"/>
    <cellStyle name="Normal 5 13 2" xfId="1937"/>
    <cellStyle name="Normal 5 13 3" xfId="1938"/>
    <cellStyle name="Normal 5 14" xfId="1939"/>
    <cellStyle name="Normal 5 14 2" xfId="1940"/>
    <cellStyle name="Normal 5 14 3" xfId="1941"/>
    <cellStyle name="Normal 5 15" xfId="1942"/>
    <cellStyle name="Normal 5 15 2" xfId="1943"/>
    <cellStyle name="Normal 5 15 3" xfId="1944"/>
    <cellStyle name="Normal 5 16" xfId="1945"/>
    <cellStyle name="Normal 5 16 2" xfId="1946"/>
    <cellStyle name="Normal 5 16 3" xfId="1947"/>
    <cellStyle name="Normal 5 17" xfId="1948"/>
    <cellStyle name="Normal 5 17 2" xfId="1949"/>
    <cellStyle name="Normal 5 17 3" xfId="1950"/>
    <cellStyle name="Normal 5 18" xfId="1951"/>
    <cellStyle name="Normal 5 18 2" xfId="1952"/>
    <cellStyle name="Normal 5 18 3" xfId="1953"/>
    <cellStyle name="Normal 5 19" xfId="1954"/>
    <cellStyle name="Normal 5 19 2" xfId="1955"/>
    <cellStyle name="Normal 5 19 3" xfId="1956"/>
    <cellStyle name="Normal 5 2" xfId="359"/>
    <cellStyle name="Normal 5 2 2" xfId="360"/>
    <cellStyle name="Normal 5 2 2 2" xfId="1957"/>
    <cellStyle name="Normal 5 2 2 3" xfId="1958"/>
    <cellStyle name="Normal 5 2 3" xfId="361"/>
    <cellStyle name="Normal 5 2 4" xfId="1959"/>
    <cellStyle name="Normal 5 2 5" xfId="2825"/>
    <cellStyle name="Normal 5 20" xfId="1960"/>
    <cellStyle name="Normal 5 20 2" xfId="1961"/>
    <cellStyle name="Normal 5 20 3" xfId="1962"/>
    <cellStyle name="Normal 5 21" xfId="1963"/>
    <cellStyle name="Normal 5 21 2" xfId="1964"/>
    <cellStyle name="Normal 5 21 3" xfId="1965"/>
    <cellStyle name="Normal 5 22" xfId="1966"/>
    <cellStyle name="Normal 5 23" xfId="1967"/>
    <cellStyle name="Normal 5 24" xfId="1968"/>
    <cellStyle name="Normal 5 25" xfId="1969"/>
    <cellStyle name="Normal 5 25 2" xfId="1970"/>
    <cellStyle name="Normal 5 25 3" xfId="1971"/>
    <cellStyle name="Normal 5 26" xfId="1972"/>
    <cellStyle name="Normal 5 26 2" xfId="1973"/>
    <cellStyle name="Normal 5 26 3" xfId="1974"/>
    <cellStyle name="Normal 5 27" xfId="1975"/>
    <cellStyle name="Normal 5 27 2" xfId="1976"/>
    <cellStyle name="Normal 5 27 3" xfId="1977"/>
    <cellStyle name="Normal 5 28" xfId="1978"/>
    <cellStyle name="Normal 5 28 2" xfId="1979"/>
    <cellStyle name="Normal 5 28 3" xfId="1980"/>
    <cellStyle name="Normal 5 29" xfId="1981"/>
    <cellStyle name="Normal 5 29 2" xfId="1982"/>
    <cellStyle name="Normal 5 29 3" xfId="1983"/>
    <cellStyle name="Normal 5 3" xfId="362"/>
    <cellStyle name="Normal 5 3 2" xfId="363"/>
    <cellStyle name="Normal 5 3 3" xfId="1984"/>
    <cellStyle name="Normal 5 30" xfId="1985"/>
    <cellStyle name="Normal 5 30 2" xfId="1986"/>
    <cellStyle name="Normal 5 30 3" xfId="1987"/>
    <cellStyle name="Normal 5 31" xfId="1988"/>
    <cellStyle name="Normal 5 31 2" xfId="1989"/>
    <cellStyle name="Normal 5 31 3" xfId="1990"/>
    <cellStyle name="Normal 5 32" xfId="1991"/>
    <cellStyle name="Normal 5 32 2" xfId="1992"/>
    <cellStyle name="Normal 5 32 3" xfId="1993"/>
    <cellStyle name="Normal 5 33" xfId="1994"/>
    <cellStyle name="Normal 5 34" xfId="1995"/>
    <cellStyle name="Normal 5 35" xfId="1996"/>
    <cellStyle name="Normal 5 36" xfId="1997"/>
    <cellStyle name="Normal 5 37" xfId="1998"/>
    <cellStyle name="Normal 5 38" xfId="1999"/>
    <cellStyle name="Normal 5 39" xfId="2000"/>
    <cellStyle name="Normal 5 39 2" xfId="2001"/>
    <cellStyle name="Normal 5 39 3" xfId="2002"/>
    <cellStyle name="Normal 5 4" xfId="364"/>
    <cellStyle name="Normal 5 4 2" xfId="365"/>
    <cellStyle name="Normal 5 4 3" xfId="2003"/>
    <cellStyle name="Normal 5 4 4" xfId="2004"/>
    <cellStyle name="Normal 5 4 5" xfId="2005"/>
    <cellStyle name="Normal 5 40" xfId="2006"/>
    <cellStyle name="Normal 5 40 2" xfId="2007"/>
    <cellStyle name="Normal 5 40 3" xfId="2008"/>
    <cellStyle name="Normal 5 41" xfId="2009"/>
    <cellStyle name="Normal 5 41 2" xfId="2010"/>
    <cellStyle name="Normal 5 41 3" xfId="2011"/>
    <cellStyle name="Normal 5 42" xfId="2012"/>
    <cellStyle name="Normal 5 42 2" xfId="2013"/>
    <cellStyle name="Normal 5 42 3" xfId="2014"/>
    <cellStyle name="Normal 5 43" xfId="2015"/>
    <cellStyle name="Normal 5 43 2" xfId="2016"/>
    <cellStyle name="Normal 5 43 3" xfId="2017"/>
    <cellStyle name="Normal 5 44" xfId="2018"/>
    <cellStyle name="Normal 5 44 2" xfId="2019"/>
    <cellStyle name="Normal 5 44 3" xfId="2020"/>
    <cellStyle name="Normal 5 45" xfId="2021"/>
    <cellStyle name="Normal 5 45 2" xfId="2022"/>
    <cellStyle name="Normal 5 45 3" xfId="2023"/>
    <cellStyle name="Normal 5 46" xfId="2024"/>
    <cellStyle name="Normal 5 46 2" xfId="2025"/>
    <cellStyle name="Normal 5 46 3" xfId="2026"/>
    <cellStyle name="Normal 5 47" xfId="2027"/>
    <cellStyle name="Normal 5 47 2" xfId="2028"/>
    <cellStyle name="Normal 5 47 3" xfId="2029"/>
    <cellStyle name="Normal 5 48" xfId="2030"/>
    <cellStyle name="Normal 5 48 2" xfId="2031"/>
    <cellStyle name="Normal 5 48 3" xfId="2032"/>
    <cellStyle name="Normal 5 49" xfId="2033"/>
    <cellStyle name="Normal 5 49 2" xfId="2034"/>
    <cellStyle name="Normal 5 49 3" xfId="2035"/>
    <cellStyle name="Normal 5 5" xfId="366"/>
    <cellStyle name="Normal 5 5 2" xfId="2036"/>
    <cellStyle name="Normal 5 5 3" xfId="2037"/>
    <cellStyle name="Normal 5 5 4" xfId="2038"/>
    <cellStyle name="Normal 5 5 5" xfId="2039"/>
    <cellStyle name="Normal 5 50" xfId="2040"/>
    <cellStyle name="Normal 5 50 2" xfId="2041"/>
    <cellStyle name="Normal 5 50 3" xfId="2042"/>
    <cellStyle name="Normal 5 51" xfId="2043"/>
    <cellStyle name="Normal 5 52" xfId="2044"/>
    <cellStyle name="Normal 5 53" xfId="2045"/>
    <cellStyle name="Normal 5 54" xfId="2046"/>
    <cellStyle name="Normal 5 55" xfId="2047"/>
    <cellStyle name="Normal 5 56" xfId="2826"/>
    <cellStyle name="Normal 5 6" xfId="2048"/>
    <cellStyle name="Normal 5 6 2" xfId="2049"/>
    <cellStyle name="Normal 5 6 3" xfId="2050"/>
    <cellStyle name="Normal 5 6 4" xfId="2051"/>
    <cellStyle name="Normal 5 7" xfId="2052"/>
    <cellStyle name="Normal 5 7 2" xfId="2053"/>
    <cellStyle name="Normal 5 7 3" xfId="2054"/>
    <cellStyle name="Normal 5 7 4" xfId="2055"/>
    <cellStyle name="Normal 5 8" xfId="2056"/>
    <cellStyle name="Normal 5 8 2" xfId="2057"/>
    <cellStyle name="Normal 5 8 3" xfId="2058"/>
    <cellStyle name="Normal 5 8 4" xfId="2059"/>
    <cellStyle name="Normal 5 9" xfId="2060"/>
    <cellStyle name="Normal 5 9 2" xfId="2061"/>
    <cellStyle name="Normal 5 9 3" xfId="2062"/>
    <cellStyle name="Normal 5 9 4" xfId="2063"/>
    <cellStyle name="Normal 6" xfId="24"/>
    <cellStyle name="Normal 6 10" xfId="2064"/>
    <cellStyle name="Normal 6 10 2" xfId="2065"/>
    <cellStyle name="Normal 6 10 3" xfId="2066"/>
    <cellStyle name="Normal 6 10 4" xfId="2067"/>
    <cellStyle name="Normal 6 11" xfId="2068"/>
    <cellStyle name="Normal 6 11 2" xfId="2069"/>
    <cellStyle name="Normal 6 11 3" xfId="2070"/>
    <cellStyle name="Normal 6 11 4" xfId="2071"/>
    <cellStyle name="Normal 6 12" xfId="2072"/>
    <cellStyle name="Normal 6 12 2" xfId="2073"/>
    <cellStyle name="Normal 6 12 3" xfId="2074"/>
    <cellStyle name="Normal 6 13" xfId="2075"/>
    <cellStyle name="Normal 6 13 2" xfId="2076"/>
    <cellStyle name="Normal 6 13 3" xfId="2077"/>
    <cellStyle name="Normal 6 14" xfId="2078"/>
    <cellStyle name="Normal 6 14 2" xfId="2079"/>
    <cellStyle name="Normal 6 14 3" xfId="2080"/>
    <cellStyle name="Normal 6 15" xfId="2081"/>
    <cellStyle name="Normal 6 15 2" xfId="2082"/>
    <cellStyle name="Normal 6 15 3" xfId="2083"/>
    <cellStyle name="Normal 6 16" xfId="2084"/>
    <cellStyle name="Normal 6 16 2" xfId="2085"/>
    <cellStyle name="Normal 6 16 3" xfId="2086"/>
    <cellStyle name="Normal 6 17" xfId="2087"/>
    <cellStyle name="Normal 6 17 2" xfId="2088"/>
    <cellStyle name="Normal 6 17 3" xfId="2089"/>
    <cellStyle name="Normal 6 18" xfId="2090"/>
    <cellStyle name="Normal 6 18 2" xfId="2091"/>
    <cellStyle name="Normal 6 18 3" xfId="2092"/>
    <cellStyle name="Normal 6 19" xfId="2093"/>
    <cellStyle name="Normal 6 19 2" xfId="2094"/>
    <cellStyle name="Normal 6 19 3" xfId="2095"/>
    <cellStyle name="Normal 6 2" xfId="367"/>
    <cellStyle name="Normal 6 2 10" xfId="2096"/>
    <cellStyle name="Normal 6 2 11" xfId="2097"/>
    <cellStyle name="Normal 6 2 12" xfId="2098"/>
    <cellStyle name="Normal 6 2 13" xfId="2099"/>
    <cellStyle name="Normal 6 2 14" xfId="2100"/>
    <cellStyle name="Normal 6 2 15" xfId="2101"/>
    <cellStyle name="Normal 6 2 16" xfId="2102"/>
    <cellStyle name="Normal 6 2 17" xfId="2103"/>
    <cellStyle name="Normal 6 2 18" xfId="2772"/>
    <cellStyle name="Normal 6 2 2" xfId="368"/>
    <cellStyle name="Normal 6 2 2 2" xfId="2773"/>
    <cellStyle name="Normal 6 2 3" xfId="369"/>
    <cellStyle name="Normal 6 2 4" xfId="2104"/>
    <cellStyle name="Normal 6 2 5" xfId="2105"/>
    <cellStyle name="Normal 6 2 6" xfId="2106"/>
    <cellStyle name="Normal 6 2 7" xfId="2107"/>
    <cellStyle name="Normal 6 2 8" xfId="2108"/>
    <cellStyle name="Normal 6 2 9" xfId="2109"/>
    <cellStyle name="Normal 6 20" xfId="2110"/>
    <cellStyle name="Normal 6 20 2" xfId="2111"/>
    <cellStyle name="Normal 6 20 3" xfId="2112"/>
    <cellStyle name="Normal 6 21" xfId="2113"/>
    <cellStyle name="Normal 6 21 2" xfId="2114"/>
    <cellStyle name="Normal 6 21 3" xfId="2115"/>
    <cellStyle name="Normal 6 22" xfId="2116"/>
    <cellStyle name="Normal 6 22 2" xfId="2117"/>
    <cellStyle name="Normal 6 22 3" xfId="2118"/>
    <cellStyle name="Normal 6 23" xfId="2119"/>
    <cellStyle name="Normal 6 24" xfId="2120"/>
    <cellStyle name="Normal 6 25" xfId="2121"/>
    <cellStyle name="Normal 6 26" xfId="2122"/>
    <cellStyle name="Normal 6 27" xfId="2123"/>
    <cellStyle name="Normal 6 28" xfId="2124"/>
    <cellStyle name="Normal 6 29" xfId="2125"/>
    <cellStyle name="Normal 6 3" xfId="370"/>
    <cellStyle name="Normal 6 3 10" xfId="2126"/>
    <cellStyle name="Normal 6 3 11" xfId="2127"/>
    <cellStyle name="Normal 6 3 12" xfId="2128"/>
    <cellStyle name="Normal 6 3 13" xfId="2129"/>
    <cellStyle name="Normal 6 3 14" xfId="2130"/>
    <cellStyle name="Normal 6 3 15" xfId="2131"/>
    <cellStyle name="Normal 6 3 16" xfId="2132"/>
    <cellStyle name="Normal 6 3 17" xfId="2133"/>
    <cellStyle name="Normal 6 3 2" xfId="371"/>
    <cellStyle name="Normal 6 3 3" xfId="2134"/>
    <cellStyle name="Normal 6 3 4" xfId="2135"/>
    <cellStyle name="Normal 6 3 5" xfId="2136"/>
    <cellStyle name="Normal 6 3 6" xfId="2137"/>
    <cellStyle name="Normal 6 3 7" xfId="2138"/>
    <cellStyle name="Normal 6 3 8" xfId="2139"/>
    <cellStyle name="Normal 6 3 9" xfId="2140"/>
    <cellStyle name="Normal 6 30" xfId="2141"/>
    <cellStyle name="Normal 6 31" xfId="2827"/>
    <cellStyle name="Normal 6 4" xfId="372"/>
    <cellStyle name="Normal 6 4 10" xfId="2142"/>
    <cellStyle name="Normal 6 4 11" xfId="2143"/>
    <cellStyle name="Normal 6 4 12" xfId="2144"/>
    <cellStyle name="Normal 6 4 13" xfId="2145"/>
    <cellStyle name="Normal 6 4 14" xfId="2146"/>
    <cellStyle name="Normal 6 4 15" xfId="2147"/>
    <cellStyle name="Normal 6 4 16" xfId="2148"/>
    <cellStyle name="Normal 6 4 17" xfId="2149"/>
    <cellStyle name="Normal 6 4 2" xfId="373"/>
    <cellStyle name="Normal 6 4 3" xfId="2150"/>
    <cellStyle name="Normal 6 4 4" xfId="2151"/>
    <cellStyle name="Normal 6 4 5" xfId="2152"/>
    <cellStyle name="Normal 6 4 6" xfId="2153"/>
    <cellStyle name="Normal 6 4 7" xfId="2154"/>
    <cellStyle name="Normal 6 4 8" xfId="2155"/>
    <cellStyle name="Normal 6 4 9" xfId="2156"/>
    <cellStyle name="Normal 6 5" xfId="374"/>
    <cellStyle name="Normal 6 5 10" xfId="2157"/>
    <cellStyle name="Normal 6 5 11" xfId="2158"/>
    <cellStyle name="Normal 6 5 12" xfId="2159"/>
    <cellStyle name="Normal 6 5 13" xfId="2160"/>
    <cellStyle name="Normal 6 5 14" xfId="2161"/>
    <cellStyle name="Normal 6 5 15" xfId="2162"/>
    <cellStyle name="Normal 6 5 16" xfId="2163"/>
    <cellStyle name="Normal 6 5 17" xfId="2164"/>
    <cellStyle name="Normal 6 5 2" xfId="375"/>
    <cellStyle name="Normal 6 5 3" xfId="2165"/>
    <cellStyle name="Normal 6 5 4" xfId="2166"/>
    <cellStyle name="Normal 6 5 5" xfId="2167"/>
    <cellStyle name="Normal 6 5 6" xfId="2168"/>
    <cellStyle name="Normal 6 5 7" xfId="2169"/>
    <cellStyle name="Normal 6 5 8" xfId="2170"/>
    <cellStyle name="Normal 6 5 9" xfId="2171"/>
    <cellStyle name="Normal 6 6" xfId="376"/>
    <cellStyle name="Normal 6 6 10" xfId="2172"/>
    <cellStyle name="Normal 6 6 11" xfId="2173"/>
    <cellStyle name="Normal 6 6 12" xfId="2174"/>
    <cellStyle name="Normal 6 6 13" xfId="2175"/>
    <cellStyle name="Normal 6 6 14" xfId="2176"/>
    <cellStyle name="Normal 6 6 15" xfId="2177"/>
    <cellStyle name="Normal 6 6 16" xfId="2178"/>
    <cellStyle name="Normal 6 6 17" xfId="2179"/>
    <cellStyle name="Normal 6 6 2" xfId="377"/>
    <cellStyle name="Normal 6 6 3" xfId="2180"/>
    <cellStyle name="Normal 6 6 4" xfId="2181"/>
    <cellStyle name="Normal 6 6 5" xfId="2182"/>
    <cellStyle name="Normal 6 6 6" xfId="2183"/>
    <cellStyle name="Normal 6 6 7" xfId="2184"/>
    <cellStyle name="Normal 6 6 8" xfId="2185"/>
    <cellStyle name="Normal 6 6 9" xfId="2186"/>
    <cellStyle name="Normal 6 7" xfId="378"/>
    <cellStyle name="Normal 6 7 10" xfId="2187"/>
    <cellStyle name="Normal 6 7 11" xfId="2188"/>
    <cellStyle name="Normal 6 7 12" xfId="2189"/>
    <cellStyle name="Normal 6 7 13" xfId="2190"/>
    <cellStyle name="Normal 6 7 14" xfId="2191"/>
    <cellStyle name="Normal 6 7 15" xfId="2192"/>
    <cellStyle name="Normal 6 7 16" xfId="2193"/>
    <cellStyle name="Normal 6 7 17" xfId="2194"/>
    <cellStyle name="Normal 6 7 2" xfId="2195"/>
    <cellStyle name="Normal 6 7 3" xfId="2196"/>
    <cellStyle name="Normal 6 7 4" xfId="2197"/>
    <cellStyle name="Normal 6 7 5" xfId="2198"/>
    <cellStyle name="Normal 6 7 6" xfId="2199"/>
    <cellStyle name="Normal 6 7 7" xfId="2200"/>
    <cellStyle name="Normal 6 7 8" xfId="2201"/>
    <cellStyle name="Normal 6 7 9" xfId="2202"/>
    <cellStyle name="Normal 6 8" xfId="379"/>
    <cellStyle name="Normal 6 8 2" xfId="2203"/>
    <cellStyle name="Normal 6 8 3" xfId="2204"/>
    <cellStyle name="Normal 6 8 4" xfId="2205"/>
    <cellStyle name="Normal 6 9" xfId="2206"/>
    <cellStyle name="Normal 6 9 2" xfId="2207"/>
    <cellStyle name="Normal 6 9 3" xfId="2208"/>
    <cellStyle name="Normal 6 9 4" xfId="2209"/>
    <cellStyle name="Normal 7" xfId="25"/>
    <cellStyle name="Normal 7 10" xfId="2210"/>
    <cellStyle name="Normal 7 10 2" xfId="2211"/>
    <cellStyle name="Normal 7 10 3" xfId="2212"/>
    <cellStyle name="Normal 7 11" xfId="2213"/>
    <cellStyle name="Normal 7 11 2" xfId="2214"/>
    <cellStyle name="Normal 7 11 3" xfId="2215"/>
    <cellStyle name="Normal 7 12" xfId="2216"/>
    <cellStyle name="Normal 7 12 2" xfId="2217"/>
    <cellStyle name="Normal 7 12 3" xfId="2218"/>
    <cellStyle name="Normal 7 13" xfId="2219"/>
    <cellStyle name="Normal 7 13 2" xfId="2220"/>
    <cellStyle name="Normal 7 13 3" xfId="2221"/>
    <cellStyle name="Normal 7 14" xfId="2222"/>
    <cellStyle name="Normal 7 14 2" xfId="2223"/>
    <cellStyle name="Normal 7 14 3" xfId="2224"/>
    <cellStyle name="Normal 7 15" xfId="2225"/>
    <cellStyle name="Normal 7 15 2" xfId="2226"/>
    <cellStyle name="Normal 7 15 3" xfId="2227"/>
    <cellStyle name="Normal 7 16" xfId="2228"/>
    <cellStyle name="Normal 7 16 2" xfId="2229"/>
    <cellStyle name="Normal 7 16 3" xfId="2230"/>
    <cellStyle name="Normal 7 17" xfId="2231"/>
    <cellStyle name="Normal 7 18" xfId="2232"/>
    <cellStyle name="Normal 7 19" xfId="2233"/>
    <cellStyle name="Normal 7 2" xfId="380"/>
    <cellStyle name="Normal 7 2 2" xfId="2234"/>
    <cellStyle name="Normal 7 2 3" xfId="2235"/>
    <cellStyle name="Normal 7 2 3 2" xfId="2774"/>
    <cellStyle name="Normal 7 20" xfId="2236"/>
    <cellStyle name="Normal 7 21" xfId="2237"/>
    <cellStyle name="Normal 7 22" xfId="2238"/>
    <cellStyle name="Normal 7 23" xfId="2239"/>
    <cellStyle name="Normal 7 24" xfId="2828"/>
    <cellStyle name="Normal 7 3" xfId="381"/>
    <cellStyle name="Normal 7 3 2" xfId="382"/>
    <cellStyle name="Normal 7 3 3" xfId="2240"/>
    <cellStyle name="Normal 7 3 4" xfId="2775"/>
    <cellStyle name="Normal 7 4" xfId="383"/>
    <cellStyle name="Normal 7 4 2" xfId="384"/>
    <cellStyle name="Normal 7 4 3" xfId="2241"/>
    <cellStyle name="Normal 7 4 4" xfId="2776"/>
    <cellStyle name="Normal 7 5" xfId="385"/>
    <cellStyle name="Normal 7 5 2" xfId="386"/>
    <cellStyle name="Normal 7 5 3" xfId="2242"/>
    <cellStyle name="Normal 7 5 4" xfId="2777"/>
    <cellStyle name="Normal 7 6" xfId="387"/>
    <cellStyle name="Normal 7 6 2" xfId="388"/>
    <cellStyle name="Normal 7 6 3" xfId="2243"/>
    <cellStyle name="Normal 7 6 4" xfId="2778"/>
    <cellStyle name="Normal 7 7" xfId="389"/>
    <cellStyle name="Normal 7 7 2" xfId="2244"/>
    <cellStyle name="Normal 7 7 3" xfId="2245"/>
    <cellStyle name="Normal 7 8" xfId="390"/>
    <cellStyle name="Normal 7 8 2" xfId="2246"/>
    <cellStyle name="Normal 7 8 3" xfId="2247"/>
    <cellStyle name="Normal 7 9" xfId="391"/>
    <cellStyle name="Normal 7 9 2" xfId="2248"/>
    <cellStyle name="Normal 7 9 3" xfId="2249"/>
    <cellStyle name="Normal 8" xfId="26"/>
    <cellStyle name="Normal 8 2" xfId="2250"/>
    <cellStyle name="Normal 8 2 2" xfId="2779"/>
    <cellStyle name="Normal 8 3" xfId="2251"/>
    <cellStyle name="Normal 8 3 2" xfId="2780"/>
    <cellStyle name="Normal 8 4" xfId="2252"/>
    <cellStyle name="Normal 8 5" xfId="2829"/>
    <cellStyle name="Normal 9" xfId="27"/>
    <cellStyle name="Normal 9 10" xfId="2253"/>
    <cellStyle name="Normal 9 10 2" xfId="2254"/>
    <cellStyle name="Normal 9 10 3" xfId="2255"/>
    <cellStyle name="Normal 9 11" xfId="2256"/>
    <cellStyle name="Normal 9 11 2" xfId="2257"/>
    <cellStyle name="Normal 9 11 3" xfId="2258"/>
    <cellStyle name="Normal 9 12" xfId="2259"/>
    <cellStyle name="Normal 9 12 2" xfId="2260"/>
    <cellStyle name="Normal 9 12 3" xfId="2261"/>
    <cellStyle name="Normal 9 13" xfId="2262"/>
    <cellStyle name="Normal 9 13 2" xfId="2263"/>
    <cellStyle name="Normal 9 13 3" xfId="2264"/>
    <cellStyle name="Normal 9 14" xfId="2265"/>
    <cellStyle name="Normal 9 14 2" xfId="2266"/>
    <cellStyle name="Normal 9 14 3" xfId="2267"/>
    <cellStyle name="Normal 9 15" xfId="2268"/>
    <cellStyle name="Normal 9 15 2" xfId="2269"/>
    <cellStyle name="Normal 9 15 3" xfId="2270"/>
    <cellStyle name="Normal 9 16" xfId="2271"/>
    <cellStyle name="Normal 9 16 2" xfId="2272"/>
    <cellStyle name="Normal 9 16 3" xfId="2273"/>
    <cellStyle name="Normal 9 17" xfId="2274"/>
    <cellStyle name="Normal 9 18" xfId="2275"/>
    <cellStyle name="Normal 9 19" xfId="2276"/>
    <cellStyle name="Normal 9 2" xfId="2277"/>
    <cellStyle name="Normal 9 2 2" xfId="2278"/>
    <cellStyle name="Normal 9 2 3" xfId="2279"/>
    <cellStyle name="Normal 9 3" xfId="2280"/>
    <cellStyle name="Normal 9 3 2" xfId="2281"/>
    <cellStyle name="Normal 9 3 3" xfId="2282"/>
    <cellStyle name="Normal 9 4" xfId="2283"/>
    <cellStyle name="Normal 9 4 2" xfId="2284"/>
    <cellStyle name="Normal 9 4 3" xfId="2285"/>
    <cellStyle name="Normal 9 5" xfId="2286"/>
    <cellStyle name="Normal 9 5 2" xfId="2287"/>
    <cellStyle name="Normal 9 5 3" xfId="2288"/>
    <cellStyle name="Normal 9 6" xfId="2289"/>
    <cellStyle name="Normal 9 6 2" xfId="2290"/>
    <cellStyle name="Normal 9 6 3" xfId="2291"/>
    <cellStyle name="Normal 9 7" xfId="2292"/>
    <cellStyle name="Normal 9 7 2" xfId="2293"/>
    <cellStyle name="Normal 9 7 3" xfId="2294"/>
    <cellStyle name="Normal 9 8" xfId="2295"/>
    <cellStyle name="Normal 9 8 2" xfId="2296"/>
    <cellStyle name="Normal 9 8 3" xfId="2297"/>
    <cellStyle name="Normal 9 9" xfId="2298"/>
    <cellStyle name="Normal 9 9 2" xfId="2299"/>
    <cellStyle name="Normal 9 9 3" xfId="2300"/>
    <cellStyle name="Note 2" xfId="2301"/>
    <cellStyle name="Note 2 10" xfId="2302"/>
    <cellStyle name="Note 2 10 2" xfId="2452"/>
    <cellStyle name="Note 2 10 2 2" xfId="3100"/>
    <cellStyle name="Note 2 10 2 3" xfId="2934"/>
    <cellStyle name="Note 2 10 3" xfId="2692"/>
    <cellStyle name="Note 2 10 3 2" xfId="3340"/>
    <cellStyle name="Note 2 10 3 3" xfId="3634"/>
    <cellStyle name="Note 2 10 4" xfId="2428"/>
    <cellStyle name="Note 2 10 4 2" xfId="3076"/>
    <cellStyle name="Note 2 10 4 3" xfId="2955"/>
    <cellStyle name="Note 2 10 5" xfId="2632"/>
    <cellStyle name="Note 2 10 5 2" xfId="3280"/>
    <cellStyle name="Note 2 10 5 3" xfId="3574"/>
    <cellStyle name="Note 2 10 6" xfId="2486"/>
    <cellStyle name="Note 2 10 6 2" xfId="3134"/>
    <cellStyle name="Note 2 10 6 3" xfId="3428"/>
    <cellStyle name="Note 2 10 7" xfId="2667"/>
    <cellStyle name="Note 2 10 7 2" xfId="3315"/>
    <cellStyle name="Note 2 10 7 3" xfId="3609"/>
    <cellStyle name="Note 2 10 8" xfId="2383"/>
    <cellStyle name="Note 2 10 8 2" xfId="3031"/>
    <cellStyle name="Note 2 10 8 3" xfId="2996"/>
    <cellStyle name="Note 2 10 9" xfId="2409"/>
    <cellStyle name="Note 2 10 9 2" xfId="3057"/>
    <cellStyle name="Note 2 10 9 3" xfId="2971"/>
    <cellStyle name="Note 2 11" xfId="2303"/>
    <cellStyle name="Note 2 11 2" xfId="2451"/>
    <cellStyle name="Note 2 11 2 2" xfId="3099"/>
    <cellStyle name="Note 2 11 2 3" xfId="2935"/>
    <cellStyle name="Note 2 11 3" xfId="2693"/>
    <cellStyle name="Note 2 11 3 2" xfId="3341"/>
    <cellStyle name="Note 2 11 3 3" xfId="3635"/>
    <cellStyle name="Note 2 11 4" xfId="2427"/>
    <cellStyle name="Note 2 11 4 2" xfId="3075"/>
    <cellStyle name="Note 2 11 4 3" xfId="2897"/>
    <cellStyle name="Note 2 11 5" xfId="2633"/>
    <cellStyle name="Note 2 11 5 2" xfId="3281"/>
    <cellStyle name="Note 2 11 5 3" xfId="3575"/>
    <cellStyle name="Note 2 11 6" xfId="2485"/>
    <cellStyle name="Note 2 11 6 2" xfId="3133"/>
    <cellStyle name="Note 2 11 6 3" xfId="2901"/>
    <cellStyle name="Note 2 11 7" xfId="2594"/>
    <cellStyle name="Note 2 11 7 2" xfId="3242"/>
    <cellStyle name="Note 2 11 7 3" xfId="3536"/>
    <cellStyle name="Note 2 11 8" xfId="2520"/>
    <cellStyle name="Note 2 11 8 2" xfId="3168"/>
    <cellStyle name="Note 2 11 8 3" xfId="3462"/>
    <cellStyle name="Note 2 11 9" xfId="2621"/>
    <cellStyle name="Note 2 11 9 2" xfId="3269"/>
    <cellStyle name="Note 2 11 9 3" xfId="3563"/>
    <cellStyle name="Note 2 12" xfId="2304"/>
    <cellStyle name="Note 2 12 2" xfId="2370"/>
    <cellStyle name="Note 2 12 2 2" xfId="3018"/>
    <cellStyle name="Note 2 12 2 3" xfId="3005"/>
    <cellStyle name="Note 2 12 3" xfId="2694"/>
    <cellStyle name="Note 2 12 3 2" xfId="3342"/>
    <cellStyle name="Note 2 12 3 3" xfId="3636"/>
    <cellStyle name="Note 2 12 4" xfId="2426"/>
    <cellStyle name="Note 2 12 4 2" xfId="3074"/>
    <cellStyle name="Note 2 12 4 3" xfId="2898"/>
    <cellStyle name="Note 2 12 5" xfId="2634"/>
    <cellStyle name="Note 2 12 5 2" xfId="3282"/>
    <cellStyle name="Note 2 12 5 3" xfId="3576"/>
    <cellStyle name="Note 2 12 6" xfId="2484"/>
    <cellStyle name="Note 2 12 6 2" xfId="3132"/>
    <cellStyle name="Note 2 12 6 3" xfId="2902"/>
    <cellStyle name="Note 2 12 7" xfId="2595"/>
    <cellStyle name="Note 2 12 7 2" xfId="3243"/>
    <cellStyle name="Note 2 12 7 3" xfId="3537"/>
    <cellStyle name="Note 2 12 8" xfId="2519"/>
    <cellStyle name="Note 2 12 8 2" xfId="3167"/>
    <cellStyle name="Note 2 12 8 3" xfId="3461"/>
    <cellStyle name="Note 2 12 9" xfId="2856"/>
    <cellStyle name="Note 2 12 9 2" xfId="3389"/>
    <cellStyle name="Note 2 12 9 3" xfId="3677"/>
    <cellStyle name="Note 2 13" xfId="2305"/>
    <cellStyle name="Note 2 13 2" xfId="2369"/>
    <cellStyle name="Note 2 13 2 2" xfId="3017"/>
    <cellStyle name="Note 2 13 2 3" xfId="3006"/>
    <cellStyle name="Note 2 13 3" xfId="2695"/>
    <cellStyle name="Note 2 13 3 2" xfId="3343"/>
    <cellStyle name="Note 2 13 3 3" xfId="3637"/>
    <cellStyle name="Note 2 13 4" xfId="2425"/>
    <cellStyle name="Note 2 13 4 2" xfId="3073"/>
    <cellStyle name="Note 2 13 4 3" xfId="2956"/>
    <cellStyle name="Note 2 13 5" xfId="2635"/>
    <cellStyle name="Note 2 13 5 2" xfId="3283"/>
    <cellStyle name="Note 2 13 5 3" xfId="3577"/>
    <cellStyle name="Note 2 13 6" xfId="2846"/>
    <cellStyle name="Note 2 13 6 2" xfId="3379"/>
    <cellStyle name="Note 2 13 6 3" xfId="3667"/>
    <cellStyle name="Note 2 13 7" xfId="2596"/>
    <cellStyle name="Note 2 13 7 2" xfId="3244"/>
    <cellStyle name="Note 2 13 7 3" xfId="3538"/>
    <cellStyle name="Note 2 13 8" xfId="2518"/>
    <cellStyle name="Note 2 13 8 2" xfId="3166"/>
    <cellStyle name="Note 2 13 8 3" xfId="3460"/>
    <cellStyle name="Note 2 13 9" xfId="2679"/>
    <cellStyle name="Note 2 13 9 2" xfId="3327"/>
    <cellStyle name="Note 2 13 9 3" xfId="3621"/>
    <cellStyle name="Note 2 14" xfId="2306"/>
    <cellStyle name="Note 2 14 2" xfId="2450"/>
    <cellStyle name="Note 2 14 2 2" xfId="3098"/>
    <cellStyle name="Note 2 14 2 3" xfId="2936"/>
    <cellStyle name="Note 2 14 3" xfId="2696"/>
    <cellStyle name="Note 2 14 3 2" xfId="3344"/>
    <cellStyle name="Note 2 14 3 3" xfId="3638"/>
    <cellStyle name="Note 2 14 4" xfId="2424"/>
    <cellStyle name="Note 2 14 4 2" xfId="3072"/>
    <cellStyle name="Note 2 14 4 3" xfId="2957"/>
    <cellStyle name="Note 2 14 5" xfId="2636"/>
    <cellStyle name="Note 2 14 5 2" xfId="3284"/>
    <cellStyle name="Note 2 14 5 3" xfId="3578"/>
    <cellStyle name="Note 2 14 6" xfId="2483"/>
    <cellStyle name="Note 2 14 6 2" xfId="3131"/>
    <cellStyle name="Note 2 14 6 3" xfId="2903"/>
    <cellStyle name="Note 2 14 7" xfId="2668"/>
    <cellStyle name="Note 2 14 7 2" xfId="3316"/>
    <cellStyle name="Note 2 14 7 3" xfId="3610"/>
    <cellStyle name="Note 2 14 8" xfId="2455"/>
    <cellStyle name="Note 2 14 8 2" xfId="3103"/>
    <cellStyle name="Note 2 14 8 3" xfId="2931"/>
    <cellStyle name="Note 2 14 9" xfId="2563"/>
    <cellStyle name="Note 2 14 9 2" xfId="3211"/>
    <cellStyle name="Note 2 14 9 3" xfId="3505"/>
    <cellStyle name="Note 2 15" xfId="2307"/>
    <cellStyle name="Note 2 15 2" xfId="2449"/>
    <cellStyle name="Note 2 15 2 2" xfId="3097"/>
    <cellStyle name="Note 2 15 2 3" xfId="3355"/>
    <cellStyle name="Note 2 15 3" xfId="2697"/>
    <cellStyle name="Note 2 15 3 2" xfId="3345"/>
    <cellStyle name="Note 2 15 3 3" xfId="3639"/>
    <cellStyle name="Note 2 15 4" xfId="2423"/>
    <cellStyle name="Note 2 15 4 2" xfId="3071"/>
    <cellStyle name="Note 2 15 4 3" xfId="2958"/>
    <cellStyle name="Note 2 15 5" xfId="2637"/>
    <cellStyle name="Note 2 15 5 2" xfId="3285"/>
    <cellStyle name="Note 2 15 5 3" xfId="3579"/>
    <cellStyle name="Note 2 15 6" xfId="2482"/>
    <cellStyle name="Note 2 15 6 2" xfId="3130"/>
    <cellStyle name="Note 2 15 6 3" xfId="2904"/>
    <cellStyle name="Note 2 15 7" xfId="2597"/>
    <cellStyle name="Note 2 15 7 2" xfId="3245"/>
    <cellStyle name="Note 2 15 7 3" xfId="3539"/>
    <cellStyle name="Note 2 15 8" xfId="2517"/>
    <cellStyle name="Note 2 15 8 2" xfId="3165"/>
    <cellStyle name="Note 2 15 8 3" xfId="3459"/>
    <cellStyle name="Note 2 15 9" xfId="2622"/>
    <cellStyle name="Note 2 15 9 2" xfId="3270"/>
    <cellStyle name="Note 2 15 9 3" xfId="3564"/>
    <cellStyle name="Note 2 16" xfId="2308"/>
    <cellStyle name="Note 2 16 2" xfId="2448"/>
    <cellStyle name="Note 2 16 2 2" xfId="3096"/>
    <cellStyle name="Note 2 16 2 3" xfId="2937"/>
    <cellStyle name="Note 2 16 3" xfId="2698"/>
    <cellStyle name="Note 2 16 3 2" xfId="3346"/>
    <cellStyle name="Note 2 16 3 3" xfId="3640"/>
    <cellStyle name="Note 2 16 4" xfId="2422"/>
    <cellStyle name="Note 2 16 4 2" xfId="3070"/>
    <cellStyle name="Note 2 16 4 3" xfId="2959"/>
    <cellStyle name="Note 2 16 5" xfId="2638"/>
    <cellStyle name="Note 2 16 5 2" xfId="3286"/>
    <cellStyle name="Note 2 16 5 3" xfId="3580"/>
    <cellStyle name="Note 2 16 6" xfId="2481"/>
    <cellStyle name="Note 2 16 6 2" xfId="3129"/>
    <cellStyle name="Note 2 16 6 3" xfId="2905"/>
    <cellStyle name="Note 2 16 7" xfId="2598"/>
    <cellStyle name="Note 2 16 7 2" xfId="3246"/>
    <cellStyle name="Note 2 16 7 3" xfId="3540"/>
    <cellStyle name="Note 2 16 8" xfId="2516"/>
    <cellStyle name="Note 2 16 8 2" xfId="3164"/>
    <cellStyle name="Note 2 16 8 3" xfId="3458"/>
    <cellStyle name="Note 2 16 9" xfId="2564"/>
    <cellStyle name="Note 2 16 9 2" xfId="3212"/>
    <cellStyle name="Note 2 16 9 3" xfId="3506"/>
    <cellStyle name="Note 2 17" xfId="2309"/>
    <cellStyle name="Note 2 17 2" xfId="2447"/>
    <cellStyle name="Note 2 17 2 2" xfId="3095"/>
    <cellStyle name="Note 2 17 2 3" xfId="2938"/>
    <cellStyle name="Note 2 17 3" xfId="2368"/>
    <cellStyle name="Note 2 17 3 2" xfId="3016"/>
    <cellStyle name="Note 2 17 3 3" xfId="3359"/>
    <cellStyle name="Note 2 17 4" xfId="2421"/>
    <cellStyle name="Note 2 17 4 2" xfId="3069"/>
    <cellStyle name="Note 2 17 4 3" xfId="2960"/>
    <cellStyle name="Note 2 17 5" xfId="2639"/>
    <cellStyle name="Note 2 17 5 2" xfId="3287"/>
    <cellStyle name="Note 2 17 5 3" xfId="3581"/>
    <cellStyle name="Note 2 17 6" xfId="2847"/>
    <cellStyle name="Note 2 17 6 2" xfId="3380"/>
    <cellStyle name="Note 2 17 6 3" xfId="3668"/>
    <cellStyle name="Note 2 17 7" xfId="2599"/>
    <cellStyle name="Note 2 17 7 2" xfId="3247"/>
    <cellStyle name="Note 2 17 7 3" xfId="3541"/>
    <cellStyle name="Note 2 17 8" xfId="2515"/>
    <cellStyle name="Note 2 17 8 2" xfId="3163"/>
    <cellStyle name="Note 2 17 8 3" xfId="3457"/>
    <cellStyle name="Note 2 17 9" xfId="2565"/>
    <cellStyle name="Note 2 17 9 2" xfId="3213"/>
    <cellStyle name="Note 2 17 9 3" xfId="3507"/>
    <cellStyle name="Note 2 18" xfId="2310"/>
    <cellStyle name="Note 2 18 2" xfId="2446"/>
    <cellStyle name="Note 2 18 2 2" xfId="3094"/>
    <cellStyle name="Note 2 18 2 3" xfId="2939"/>
    <cellStyle name="Note 2 18 3" xfId="2699"/>
    <cellStyle name="Note 2 18 3 2" xfId="3347"/>
    <cellStyle name="Note 2 18 3 3" xfId="3641"/>
    <cellStyle name="Note 2 18 4" xfId="2420"/>
    <cellStyle name="Note 2 18 4 2" xfId="3068"/>
    <cellStyle name="Note 2 18 4 3" xfId="2961"/>
    <cellStyle name="Note 2 18 5" xfId="2640"/>
    <cellStyle name="Note 2 18 5 2" xfId="3288"/>
    <cellStyle name="Note 2 18 5 3" xfId="3582"/>
    <cellStyle name="Note 2 18 6" xfId="2480"/>
    <cellStyle name="Note 2 18 6 2" xfId="3128"/>
    <cellStyle name="Note 2 18 6 3" xfId="2906"/>
    <cellStyle name="Note 2 18 7" xfId="2600"/>
    <cellStyle name="Note 2 18 7 2" xfId="3248"/>
    <cellStyle name="Note 2 18 7 3" xfId="3542"/>
    <cellStyle name="Note 2 18 8" xfId="2454"/>
    <cellStyle name="Note 2 18 8 2" xfId="3102"/>
    <cellStyle name="Note 2 18 8 3" xfId="2932"/>
    <cellStyle name="Note 2 18 9" xfId="2566"/>
    <cellStyle name="Note 2 18 9 2" xfId="3214"/>
    <cellStyle name="Note 2 18 9 3" xfId="3508"/>
    <cellStyle name="Note 2 19" xfId="2311"/>
    <cellStyle name="Note 2 19 2" xfId="2445"/>
    <cellStyle name="Note 2 19 2 2" xfId="3093"/>
    <cellStyle name="Note 2 19 2 3" xfId="2940"/>
    <cellStyle name="Note 2 19 3" xfId="2700"/>
    <cellStyle name="Note 2 19 3 2" xfId="3348"/>
    <cellStyle name="Note 2 19 3 3" xfId="3642"/>
    <cellStyle name="Note 2 19 4" xfId="2419"/>
    <cellStyle name="Note 2 19 4 2" xfId="3067"/>
    <cellStyle name="Note 2 19 4 3" xfId="2962"/>
    <cellStyle name="Note 2 19 5" xfId="2641"/>
    <cellStyle name="Note 2 19 5 2" xfId="3289"/>
    <cellStyle name="Note 2 19 5 3" xfId="3583"/>
    <cellStyle name="Note 2 19 6" xfId="2479"/>
    <cellStyle name="Note 2 19 6 2" xfId="3127"/>
    <cellStyle name="Note 2 19 6 3" xfId="2907"/>
    <cellStyle name="Note 2 19 7" xfId="2601"/>
    <cellStyle name="Note 2 19 7 2" xfId="3249"/>
    <cellStyle name="Note 2 19 7 3" xfId="3543"/>
    <cellStyle name="Note 2 19 8" xfId="2514"/>
    <cellStyle name="Note 2 19 8 2" xfId="3162"/>
    <cellStyle name="Note 2 19 8 3" xfId="3456"/>
    <cellStyle name="Note 2 19 9" xfId="2567"/>
    <cellStyle name="Note 2 19 9 2" xfId="3215"/>
    <cellStyle name="Note 2 19 9 3" xfId="3509"/>
    <cellStyle name="Note 2 2" xfId="2312"/>
    <cellStyle name="Note 2 2 2" xfId="2444"/>
    <cellStyle name="Note 2 2 2 2" xfId="3092"/>
    <cellStyle name="Note 2 2 2 3" xfId="2941"/>
    <cellStyle name="Note 2 2 3" xfId="2701"/>
    <cellStyle name="Note 2 2 3 2" xfId="3349"/>
    <cellStyle name="Note 2 2 3 3" xfId="3643"/>
    <cellStyle name="Note 2 2 4" xfId="2418"/>
    <cellStyle name="Note 2 2 4 2" xfId="3066"/>
    <cellStyle name="Note 2 2 4 3" xfId="2963"/>
    <cellStyle name="Note 2 2 5" xfId="2859"/>
    <cellStyle name="Note 2 2 5 2" xfId="3392"/>
    <cellStyle name="Note 2 2 5 3" xfId="3680"/>
    <cellStyle name="Note 2 2 6" xfId="2478"/>
    <cellStyle name="Note 2 2 6 2" xfId="3126"/>
    <cellStyle name="Note 2 2 6 3" xfId="2908"/>
    <cellStyle name="Note 2 2 7" xfId="2871"/>
    <cellStyle name="Note 2 2 7 2" xfId="3404"/>
    <cellStyle name="Note 2 2 7 3" xfId="3692"/>
    <cellStyle name="Note 2 2 8" xfId="2393"/>
    <cellStyle name="Note 2 2 8 2" xfId="3041"/>
    <cellStyle name="Note 2 2 8 3" xfId="2986"/>
    <cellStyle name="Note 2 2 9" xfId="2568"/>
    <cellStyle name="Note 2 2 9 2" xfId="3216"/>
    <cellStyle name="Note 2 2 9 3" xfId="3510"/>
    <cellStyle name="Note 2 20" xfId="2313"/>
    <cellStyle name="Note 2 20 2" xfId="2443"/>
    <cellStyle name="Note 2 20 2 2" xfId="3091"/>
    <cellStyle name="Note 2 20 2 3" xfId="2942"/>
    <cellStyle name="Note 2 20 3" xfId="2705"/>
    <cellStyle name="Note 2 20 3 2" xfId="3353"/>
    <cellStyle name="Note 2 20 3 3" xfId="3647"/>
    <cellStyle name="Note 2 20 4" xfId="2851"/>
    <cellStyle name="Note 2 20 4 2" xfId="3384"/>
    <cellStyle name="Note 2 20 4 3" xfId="3672"/>
    <cellStyle name="Note 2 20 5" xfId="2866"/>
    <cellStyle name="Note 2 20 5 2" xfId="3399"/>
    <cellStyle name="Note 2 20 5 3" xfId="3687"/>
    <cellStyle name="Note 2 20 6" xfId="2865"/>
    <cellStyle name="Note 2 20 6 2" xfId="3398"/>
    <cellStyle name="Note 2 20 6 3" xfId="3686"/>
    <cellStyle name="Note 2 20 7" xfId="2878"/>
    <cellStyle name="Note 2 20 7 2" xfId="3411"/>
    <cellStyle name="Note 2 20 7 3" xfId="3699"/>
    <cellStyle name="Note 2 20 8" xfId="2877"/>
    <cellStyle name="Note 2 20 8 2" xfId="3410"/>
    <cellStyle name="Note 2 20 8 3" xfId="3698"/>
    <cellStyle name="Note 2 20 9" xfId="2883"/>
    <cellStyle name="Note 2 20 9 2" xfId="3416"/>
    <cellStyle name="Note 2 20 9 3" xfId="3704"/>
    <cellStyle name="Note 2 21" xfId="2453"/>
    <cellStyle name="Note 2 21 2" xfId="3101"/>
    <cellStyle name="Note 2 21 3" xfId="2933"/>
    <cellStyle name="Note 2 22" xfId="2691"/>
    <cellStyle name="Note 2 22 2" xfId="3339"/>
    <cellStyle name="Note 2 22 3" xfId="3633"/>
    <cellStyle name="Note 2 23" xfId="2429"/>
    <cellStyle name="Note 2 23 2" xfId="3077"/>
    <cellStyle name="Note 2 23 3" xfId="2954"/>
    <cellStyle name="Note 2 24" xfId="2631"/>
    <cellStyle name="Note 2 24 2" xfId="3279"/>
    <cellStyle name="Note 2 24 3" xfId="3573"/>
    <cellStyle name="Note 2 25" xfId="2487"/>
    <cellStyle name="Note 2 25 2" xfId="3135"/>
    <cellStyle name="Note 2 25 3" xfId="3429"/>
    <cellStyle name="Note 2 26" xfId="2593"/>
    <cellStyle name="Note 2 26 2" xfId="3241"/>
    <cellStyle name="Note 2 26 3" xfId="3535"/>
    <cellStyle name="Note 2 27" xfId="2670"/>
    <cellStyle name="Note 2 27 2" xfId="3318"/>
    <cellStyle name="Note 2 27 3" xfId="3612"/>
    <cellStyle name="Note 2 28" xfId="2562"/>
    <cellStyle name="Note 2 28 2" xfId="3210"/>
    <cellStyle name="Note 2 28 3" xfId="3504"/>
    <cellStyle name="Note 2 3" xfId="2314"/>
    <cellStyle name="Note 2 3 2" xfId="2442"/>
    <cellStyle name="Note 2 3 2 2" xfId="3090"/>
    <cellStyle name="Note 2 3 2 3" xfId="2943"/>
    <cellStyle name="Note 2 3 3" xfId="2852"/>
    <cellStyle name="Note 2 3 3 2" xfId="3385"/>
    <cellStyle name="Note 2 3 3 3" xfId="3673"/>
    <cellStyle name="Note 2 3 4" xfId="2860"/>
    <cellStyle name="Note 2 3 4 2" xfId="3393"/>
    <cellStyle name="Note 2 3 4 3" xfId="3681"/>
    <cellStyle name="Note 2 3 5" xfId="2417"/>
    <cellStyle name="Note 2 3 5 2" xfId="3065"/>
    <cellStyle name="Note 2 3 5 3" xfId="2964"/>
    <cellStyle name="Note 2 3 6" xfId="2872"/>
    <cellStyle name="Note 2 3 6 2" xfId="3405"/>
    <cellStyle name="Note 2 3 6 3" xfId="3693"/>
    <cellStyle name="Note 2 3 7" xfId="2477"/>
    <cellStyle name="Note 2 3 7 2" xfId="3125"/>
    <cellStyle name="Note 2 3 7 3" xfId="2909"/>
    <cellStyle name="Note 2 3 8" xfId="2884"/>
    <cellStyle name="Note 2 3 8 2" xfId="3417"/>
    <cellStyle name="Note 2 3 8 3" xfId="3705"/>
    <cellStyle name="Note 2 3 9" xfId="2889"/>
    <cellStyle name="Note 2 3 9 2" xfId="3422"/>
    <cellStyle name="Note 2 3 9 3" xfId="3710"/>
    <cellStyle name="Note 2 4" xfId="2315"/>
    <cellStyle name="Note 2 4 2" xfId="2441"/>
    <cellStyle name="Note 2 4 2 2" xfId="3089"/>
    <cellStyle name="Note 2 4 2 3" xfId="2944"/>
    <cellStyle name="Note 2 4 3" xfId="2838"/>
    <cellStyle name="Note 2 4 3 2" xfId="3371"/>
    <cellStyle name="Note 2 4 3 3" xfId="3659"/>
    <cellStyle name="Note 2 4 4" xfId="2702"/>
    <cellStyle name="Note 2 4 4 2" xfId="3350"/>
    <cellStyle name="Note 2 4 4 3" xfId="3644"/>
    <cellStyle name="Note 2 4 5" xfId="2464"/>
    <cellStyle name="Note 2 4 5 2" xfId="3112"/>
    <cellStyle name="Note 2 4 5 3" xfId="2922"/>
    <cellStyle name="Note 2 4 6" xfId="2615"/>
    <cellStyle name="Note 2 4 6 2" xfId="3263"/>
    <cellStyle name="Note 2 4 6 3" xfId="3557"/>
    <cellStyle name="Note 2 4 7" xfId="2502"/>
    <cellStyle name="Note 2 4 7 2" xfId="3150"/>
    <cellStyle name="Note 2 4 7 3" xfId="3444"/>
    <cellStyle name="Note 2 4 8" xfId="2579"/>
    <cellStyle name="Note 2 4 8 2" xfId="3227"/>
    <cellStyle name="Note 2 4 8 3" xfId="3521"/>
    <cellStyle name="Note 2 4 9" xfId="2513"/>
    <cellStyle name="Note 2 4 9 2" xfId="3161"/>
    <cellStyle name="Note 2 4 9 3" xfId="3455"/>
    <cellStyle name="Note 2 5" xfId="2316"/>
    <cellStyle name="Note 2 5 2" xfId="2364"/>
    <cellStyle name="Note 2 5 2 2" xfId="3012"/>
    <cellStyle name="Note 2 5 2 3" xfId="3010"/>
    <cellStyle name="Note 2 5 3" xfId="2837"/>
    <cellStyle name="Note 2 5 3 2" xfId="3370"/>
    <cellStyle name="Note 2 5 3 3" xfId="3658"/>
    <cellStyle name="Note 2 5 4" xfId="2656"/>
    <cellStyle name="Note 2 5 4 2" xfId="3304"/>
    <cellStyle name="Note 2 5 4 3" xfId="3598"/>
    <cellStyle name="Note 2 5 5" xfId="2465"/>
    <cellStyle name="Note 2 5 5 2" xfId="3113"/>
    <cellStyle name="Note 2 5 5 3" xfId="2921"/>
    <cellStyle name="Note 2 5 6" xfId="2642"/>
    <cellStyle name="Note 2 5 6 2" xfId="3290"/>
    <cellStyle name="Note 2 5 6 3" xfId="3584"/>
    <cellStyle name="Note 2 5 7" xfId="2503"/>
    <cellStyle name="Note 2 5 7 2" xfId="3151"/>
    <cellStyle name="Note 2 5 7 3" xfId="3445"/>
    <cellStyle name="Note 2 5 8" xfId="2602"/>
    <cellStyle name="Note 2 5 8 2" xfId="3250"/>
    <cellStyle name="Note 2 5 8 3" xfId="3544"/>
    <cellStyle name="Note 2 5 9" xfId="2366"/>
    <cellStyle name="Note 2 5 9 2" xfId="3014"/>
    <cellStyle name="Note 2 5 9 3" xfId="3008"/>
    <cellStyle name="Note 2 6" xfId="2317"/>
    <cellStyle name="Note 2 6 2" xfId="2706"/>
    <cellStyle name="Note 2 6 2 2" xfId="3354"/>
    <cellStyle name="Note 2 6 2 3" xfId="3648"/>
    <cellStyle name="Note 2 6 3" xfId="2836"/>
    <cellStyle name="Note 2 6 3 2" xfId="3369"/>
    <cellStyle name="Note 2 6 3 3" xfId="3657"/>
    <cellStyle name="Note 2 6 4" xfId="2655"/>
    <cellStyle name="Note 2 6 4 2" xfId="3303"/>
    <cellStyle name="Note 2 6 4 3" xfId="3597"/>
    <cellStyle name="Note 2 6 5" xfId="2466"/>
    <cellStyle name="Note 2 6 5 2" xfId="3114"/>
    <cellStyle name="Note 2 6 5 3" xfId="2920"/>
    <cellStyle name="Note 2 6 6" xfId="2614"/>
    <cellStyle name="Note 2 6 6 2" xfId="3262"/>
    <cellStyle name="Note 2 6 6 3" xfId="3556"/>
    <cellStyle name="Note 2 6 7" xfId="2504"/>
    <cellStyle name="Note 2 6 7 2" xfId="3152"/>
    <cellStyle name="Note 2 6 7 3" xfId="3446"/>
    <cellStyle name="Note 2 6 8" xfId="2848"/>
    <cellStyle name="Note 2 6 8 2" xfId="3381"/>
    <cellStyle name="Note 2 6 8 3" xfId="3669"/>
    <cellStyle name="Note 2 6 9" xfId="2531"/>
    <cellStyle name="Note 2 6 9 2" xfId="3179"/>
    <cellStyle name="Note 2 6 9 3" xfId="3473"/>
    <cellStyle name="Note 2 7" xfId="2318"/>
    <cellStyle name="Note 2 7 2" xfId="2440"/>
    <cellStyle name="Note 2 7 2 2" xfId="3088"/>
    <cellStyle name="Note 2 7 2 3" xfId="2945"/>
    <cellStyle name="Note 2 7 3" xfId="2835"/>
    <cellStyle name="Note 2 7 3 2" xfId="3368"/>
    <cellStyle name="Note 2 7 3 3" xfId="3656"/>
    <cellStyle name="Note 2 7 4" xfId="2654"/>
    <cellStyle name="Note 2 7 4 2" xfId="3302"/>
    <cellStyle name="Note 2 7 4 3" xfId="3596"/>
    <cellStyle name="Note 2 7 5" xfId="2467"/>
    <cellStyle name="Note 2 7 5 2" xfId="3115"/>
    <cellStyle name="Note 2 7 5 3" xfId="2919"/>
    <cellStyle name="Note 2 7 6" xfId="2613"/>
    <cellStyle name="Note 2 7 6 2" xfId="3261"/>
    <cellStyle name="Note 2 7 6 3" xfId="3555"/>
    <cellStyle name="Note 2 7 7" xfId="2505"/>
    <cellStyle name="Note 2 7 7 2" xfId="3153"/>
    <cellStyle name="Note 2 7 7 3" xfId="3447"/>
    <cellStyle name="Note 2 7 8" xfId="2855"/>
    <cellStyle name="Note 2 7 8 2" xfId="3388"/>
    <cellStyle name="Note 2 7 8 3" xfId="3676"/>
    <cellStyle name="Note 2 7 9" xfId="2532"/>
    <cellStyle name="Note 2 7 9 2" xfId="3180"/>
    <cellStyle name="Note 2 7 9 3" xfId="3474"/>
    <cellStyle name="Note 2 8" xfId="2319"/>
    <cellStyle name="Note 2 8 2" xfId="2439"/>
    <cellStyle name="Note 2 8 2 2" xfId="3087"/>
    <cellStyle name="Note 2 8 2 3" xfId="3011"/>
    <cellStyle name="Note 2 8 3" xfId="2834"/>
    <cellStyle name="Note 2 8 3 2" xfId="3367"/>
    <cellStyle name="Note 2 8 3 3" xfId="3655"/>
    <cellStyle name="Note 2 8 4" xfId="2653"/>
    <cellStyle name="Note 2 8 4 2" xfId="3301"/>
    <cellStyle name="Note 2 8 4 3" xfId="3595"/>
    <cellStyle name="Note 2 8 5" xfId="2591"/>
    <cellStyle name="Note 2 8 5 2" xfId="3239"/>
    <cellStyle name="Note 2 8 5 3" xfId="3533"/>
    <cellStyle name="Note 2 8 6" xfId="2612"/>
    <cellStyle name="Note 2 8 6 2" xfId="3260"/>
    <cellStyle name="Note 2 8 6 3" xfId="3554"/>
    <cellStyle name="Note 2 8 7" xfId="2560"/>
    <cellStyle name="Note 2 8 7 2" xfId="3208"/>
    <cellStyle name="Note 2 8 7 3" xfId="3502"/>
    <cellStyle name="Note 2 8 8" xfId="2578"/>
    <cellStyle name="Note 2 8 8 2" xfId="3226"/>
    <cellStyle name="Note 2 8 8 3" xfId="3520"/>
    <cellStyle name="Note 2 8 9" xfId="2533"/>
    <cellStyle name="Note 2 8 9 2" xfId="3181"/>
    <cellStyle name="Note 2 8 9 3" xfId="3475"/>
    <cellStyle name="Note 2 9" xfId="2320"/>
    <cellStyle name="Note 2 9 2" xfId="2438"/>
    <cellStyle name="Note 2 9 2 2" xfId="3086"/>
    <cellStyle name="Note 2 9 2 3" xfId="2896"/>
    <cellStyle name="Note 2 9 3" xfId="2628"/>
    <cellStyle name="Note 2 9 3 2" xfId="3276"/>
    <cellStyle name="Note 2 9 3 3" xfId="3570"/>
    <cellStyle name="Note 2 9 4" xfId="2489"/>
    <cellStyle name="Note 2 9 4 2" xfId="3137"/>
    <cellStyle name="Note 2 9 4 3" xfId="3431"/>
    <cellStyle name="Note 2 9 5" xfId="2390"/>
    <cellStyle name="Note 2 9 5 2" xfId="3038"/>
    <cellStyle name="Note 2 9 5 3" xfId="2989"/>
    <cellStyle name="Note 2 9 6" xfId="2523"/>
    <cellStyle name="Note 2 9 6 2" xfId="3171"/>
    <cellStyle name="Note 2 9 6 3" xfId="3465"/>
    <cellStyle name="Note 2 9 7" xfId="2377"/>
    <cellStyle name="Note 2 9 7 2" xfId="3025"/>
    <cellStyle name="Note 2 9 7 3" xfId="3002"/>
    <cellStyle name="Note 2 9 8" xfId="2541"/>
    <cellStyle name="Note 2 9 8 2" xfId="3189"/>
    <cellStyle name="Note 2 9 8 3" xfId="3483"/>
    <cellStyle name="Note 2 9 9" xfId="2676"/>
    <cellStyle name="Note 2 9 9 2" xfId="3324"/>
    <cellStyle name="Note 2 9 9 3" xfId="3618"/>
    <cellStyle name="Note 3" xfId="2321"/>
    <cellStyle name="Note 3 10" xfId="2850"/>
    <cellStyle name="Note 3 10 2" xfId="3383"/>
    <cellStyle name="Note 3 10 3" xfId="3671"/>
    <cellStyle name="Note 3 2" xfId="2322"/>
    <cellStyle name="Note 3 3" xfId="2437"/>
    <cellStyle name="Note 3 3 2" xfId="3085"/>
    <cellStyle name="Note 3 3 3" xfId="2946"/>
    <cellStyle name="Note 3 4" xfId="2629"/>
    <cellStyle name="Note 3 4 2" xfId="3277"/>
    <cellStyle name="Note 3 4 3" xfId="3571"/>
    <cellStyle name="Note 3 5" xfId="2673"/>
    <cellStyle name="Note 3 5 2" xfId="3321"/>
    <cellStyle name="Note 3 5 3" xfId="3615"/>
    <cellStyle name="Note 3 6" xfId="2592"/>
    <cellStyle name="Note 3 6 2" xfId="3240"/>
    <cellStyle name="Note 3 6 3" xfId="3534"/>
    <cellStyle name="Note 3 7" xfId="2522"/>
    <cellStyle name="Note 3 7 2" xfId="3170"/>
    <cellStyle name="Note 3 7 3" xfId="3464"/>
    <cellStyle name="Note 3 8" xfId="2561"/>
    <cellStyle name="Note 3 8 2" xfId="3209"/>
    <cellStyle name="Note 3 8 3" xfId="3503"/>
    <cellStyle name="Note 3 9" xfId="2540"/>
    <cellStyle name="Note 3 9 2" xfId="3188"/>
    <cellStyle name="Note 3 9 3" xfId="3482"/>
    <cellStyle name="Note 4" xfId="2323"/>
    <cellStyle name="Output 2" xfId="2324"/>
    <cellStyle name="Output 2 10" xfId="2652"/>
    <cellStyle name="Output 2 10 2" xfId="3300"/>
    <cellStyle name="Output 2 10 3" xfId="3594"/>
    <cellStyle name="Output 2 11" xfId="2666"/>
    <cellStyle name="Output 2 11 2" xfId="3314"/>
    <cellStyle name="Output 2 11 3" xfId="3608"/>
    <cellStyle name="Output 2 12" xfId="2611"/>
    <cellStyle name="Output 2 12 2" xfId="3259"/>
    <cellStyle name="Output 2 12 3" xfId="3553"/>
    <cellStyle name="Output 2 13" xfId="2620"/>
    <cellStyle name="Output 2 13 2" xfId="3268"/>
    <cellStyle name="Output 2 13 3" xfId="3562"/>
    <cellStyle name="Output 2 14" xfId="2577"/>
    <cellStyle name="Output 2 14 2" xfId="3225"/>
    <cellStyle name="Output 2 14 3" xfId="3519"/>
    <cellStyle name="Output 2 15" xfId="2534"/>
    <cellStyle name="Output 2 15 2" xfId="3182"/>
    <cellStyle name="Output 2 15 3" xfId="3476"/>
    <cellStyle name="Output 2 2" xfId="2325"/>
    <cellStyle name="Output 2 2 2" xfId="2435"/>
    <cellStyle name="Output 2 2 2 2" xfId="3083"/>
    <cellStyle name="Output 2 2 2 3" xfId="2948"/>
    <cellStyle name="Output 2 2 3" xfId="2403"/>
    <cellStyle name="Output 2 2 3 2" xfId="3051"/>
    <cellStyle name="Output 2 2 3 3" xfId="2977"/>
    <cellStyle name="Output 2 2 4" xfId="2845"/>
    <cellStyle name="Output 2 2 4 2" xfId="3378"/>
    <cellStyle name="Output 2 2 4 3" xfId="3666"/>
    <cellStyle name="Output 2 2 5" xfId="2680"/>
    <cellStyle name="Output 2 2 5 2" xfId="3328"/>
    <cellStyle name="Output 2 2 5 3" xfId="3622"/>
    <cellStyle name="Output 2 2 6" xfId="2521"/>
    <cellStyle name="Output 2 2 6 2" xfId="3169"/>
    <cellStyle name="Output 2 2 6 3" xfId="3463"/>
    <cellStyle name="Output 2 2 7" xfId="2672"/>
    <cellStyle name="Output 2 2 7 2" xfId="3320"/>
    <cellStyle name="Output 2 2 7 3" xfId="3614"/>
    <cellStyle name="Output 2 2 8" xfId="2396"/>
    <cellStyle name="Output 2 2 8 2" xfId="3044"/>
    <cellStyle name="Output 2 2 8 3" xfId="2900"/>
    <cellStyle name="Output 2 2 9" xfId="2584"/>
    <cellStyle name="Output 2 2 9 2" xfId="3232"/>
    <cellStyle name="Output 2 2 9 3" xfId="3526"/>
    <cellStyle name="Output 2 3" xfId="2326"/>
    <cellStyle name="Output 2 3 2" xfId="2434"/>
    <cellStyle name="Output 2 3 2 2" xfId="3082"/>
    <cellStyle name="Output 2 3 2 3" xfId="2949"/>
    <cellStyle name="Output 2 3 3" xfId="2630"/>
    <cellStyle name="Output 2 3 3 2" xfId="3278"/>
    <cellStyle name="Output 2 3 3 3" xfId="3572"/>
    <cellStyle name="Output 2 3 4" xfId="2488"/>
    <cellStyle name="Output 2 3 4 2" xfId="3136"/>
    <cellStyle name="Output 2 3 4 3" xfId="3430"/>
    <cellStyle name="Output 2 3 5" xfId="2468"/>
    <cellStyle name="Output 2 3 5 2" xfId="3116"/>
    <cellStyle name="Output 2 3 5 3" xfId="2918"/>
    <cellStyle name="Output 2 3 6" xfId="2456"/>
    <cellStyle name="Output 2 3 6 2" xfId="3104"/>
    <cellStyle name="Output 2 3 6 3" xfId="2930"/>
    <cellStyle name="Output 2 3 7" xfId="2506"/>
    <cellStyle name="Output 2 3 7 2" xfId="3154"/>
    <cellStyle name="Output 2 3 7 3" xfId="3448"/>
    <cellStyle name="Output 2 3 8" xfId="2843"/>
    <cellStyle name="Output 2 3 8 2" xfId="3376"/>
    <cellStyle name="Output 2 3 8 3" xfId="3664"/>
    <cellStyle name="Output 2 3 9" xfId="2499"/>
    <cellStyle name="Output 2 3 9 2" xfId="3147"/>
    <cellStyle name="Output 2 3 9 3" xfId="3441"/>
    <cellStyle name="Output 2 4" xfId="2327"/>
    <cellStyle name="Output 2 4 2" xfId="2433"/>
    <cellStyle name="Output 2 4 2 2" xfId="3081"/>
    <cellStyle name="Output 2 4 2 3" xfId="2950"/>
    <cellStyle name="Output 2 4 3" xfId="2832"/>
    <cellStyle name="Output 2 4 3 2" xfId="3365"/>
    <cellStyle name="Output 2 4 3 3" xfId="3653"/>
    <cellStyle name="Output 2 4 4" xfId="2651"/>
    <cellStyle name="Output 2 4 4 2" xfId="3299"/>
    <cellStyle name="Output 2 4 4 3" xfId="3593"/>
    <cellStyle name="Output 2 4 5" xfId="2469"/>
    <cellStyle name="Output 2 4 5 2" xfId="3117"/>
    <cellStyle name="Output 2 4 5 3" xfId="2917"/>
    <cellStyle name="Output 2 4 6" xfId="2610"/>
    <cellStyle name="Output 2 4 6 2" xfId="3258"/>
    <cellStyle name="Output 2 4 6 3" xfId="3552"/>
    <cellStyle name="Output 2 4 7" xfId="2381"/>
    <cellStyle name="Output 2 4 7 2" xfId="3029"/>
    <cellStyle name="Output 2 4 7 3" xfId="2998"/>
    <cellStyle name="Output 2 4 8" xfId="2576"/>
    <cellStyle name="Output 2 4 8 2" xfId="3224"/>
    <cellStyle name="Output 2 4 8 3" xfId="3518"/>
    <cellStyle name="Output 2 4 9" xfId="2535"/>
    <cellStyle name="Output 2 4 9 2" xfId="3183"/>
    <cellStyle name="Output 2 4 9 3" xfId="3477"/>
    <cellStyle name="Output 2 5" xfId="2328"/>
    <cellStyle name="Output 2 5 2" xfId="2432"/>
    <cellStyle name="Output 2 5 2 2" xfId="3080"/>
    <cellStyle name="Output 2 5 2 3" xfId="2951"/>
    <cellStyle name="Output 2 5 3" xfId="2831"/>
    <cellStyle name="Output 2 5 3 2" xfId="3364"/>
    <cellStyle name="Output 2 5 3 3" xfId="3652"/>
    <cellStyle name="Output 2 5 4" xfId="2650"/>
    <cellStyle name="Output 2 5 4 2" xfId="3298"/>
    <cellStyle name="Output 2 5 4 3" xfId="3592"/>
    <cellStyle name="Output 2 5 5" xfId="2470"/>
    <cellStyle name="Output 2 5 5 2" xfId="3118"/>
    <cellStyle name="Output 2 5 5 3" xfId="2916"/>
    <cellStyle name="Output 2 5 6" xfId="2609"/>
    <cellStyle name="Output 2 5 6 2" xfId="3257"/>
    <cellStyle name="Output 2 5 6 3" xfId="3551"/>
    <cellStyle name="Output 2 5 7" xfId="2382"/>
    <cellStyle name="Output 2 5 7 2" xfId="3030"/>
    <cellStyle name="Output 2 5 7 3" xfId="2997"/>
    <cellStyle name="Output 2 5 8" xfId="2575"/>
    <cellStyle name="Output 2 5 8 2" xfId="3223"/>
    <cellStyle name="Output 2 5 8 3" xfId="3517"/>
    <cellStyle name="Output 2 5 9" xfId="2376"/>
    <cellStyle name="Output 2 5 9 2" xfId="3024"/>
    <cellStyle name="Output 2 5 9 3" xfId="3003"/>
    <cellStyle name="Output 2 6" xfId="2329"/>
    <cellStyle name="Output 2 6 2" xfId="2431"/>
    <cellStyle name="Output 2 6 2 2" xfId="3079"/>
    <cellStyle name="Output 2 6 2 3" xfId="2952"/>
    <cellStyle name="Output 2 6 3" xfId="2830"/>
    <cellStyle name="Output 2 6 3 2" xfId="3363"/>
    <cellStyle name="Output 2 6 3 3" xfId="3651"/>
    <cellStyle name="Output 2 6 4" xfId="2649"/>
    <cellStyle name="Output 2 6 4 2" xfId="3297"/>
    <cellStyle name="Output 2 6 4 3" xfId="3591"/>
    <cellStyle name="Output 2 6 5" xfId="2868"/>
    <cellStyle name="Output 2 6 5 2" xfId="3401"/>
    <cellStyle name="Output 2 6 5 3" xfId="3689"/>
    <cellStyle name="Output 2 6 6" xfId="2608"/>
    <cellStyle name="Output 2 6 6 2" xfId="3256"/>
    <cellStyle name="Output 2 6 6 3" xfId="3550"/>
    <cellStyle name="Output 2 6 7" xfId="2880"/>
    <cellStyle name="Output 2 6 7 2" xfId="3413"/>
    <cellStyle name="Output 2 6 7 3" xfId="3701"/>
    <cellStyle name="Output 2 6 8" xfId="2574"/>
    <cellStyle name="Output 2 6 8 2" xfId="3222"/>
    <cellStyle name="Output 2 6 8 3" xfId="3516"/>
    <cellStyle name="Output 2 6 9" xfId="2669"/>
    <cellStyle name="Output 2 6 9 2" xfId="3317"/>
    <cellStyle name="Output 2 6 9 3" xfId="3611"/>
    <cellStyle name="Output 2 7" xfId="2330"/>
    <cellStyle name="Output 2 7 2" xfId="2430"/>
    <cellStyle name="Output 2 7 2 2" xfId="3078"/>
    <cellStyle name="Output 2 7 2 3" xfId="2953"/>
    <cellStyle name="Output 2 7 3" xfId="2854"/>
    <cellStyle name="Output 2 7 3 2" xfId="3387"/>
    <cellStyle name="Output 2 7 3 3" xfId="3675"/>
    <cellStyle name="Output 2 7 4" xfId="2862"/>
    <cellStyle name="Output 2 7 4 2" xfId="3395"/>
    <cellStyle name="Output 2 7 4 3" xfId="3683"/>
    <cellStyle name="Output 2 7 5" xfId="2841"/>
    <cellStyle name="Output 2 7 5 2" xfId="3374"/>
    <cellStyle name="Output 2 7 5 3" xfId="3662"/>
    <cellStyle name="Output 2 7 6" xfId="2874"/>
    <cellStyle name="Output 2 7 6 2" xfId="3407"/>
    <cellStyle name="Output 2 7 6 3" xfId="3695"/>
    <cellStyle name="Output 2 7 7" xfId="2684"/>
    <cellStyle name="Output 2 7 7 2" xfId="3332"/>
    <cellStyle name="Output 2 7 7 3" xfId="3626"/>
    <cellStyle name="Output 2 7 8" xfId="2886"/>
    <cellStyle name="Output 2 7 8 2" xfId="3419"/>
    <cellStyle name="Output 2 7 8 3" xfId="3707"/>
    <cellStyle name="Output 2 7 9" xfId="2891"/>
    <cellStyle name="Output 2 7 9 2" xfId="3424"/>
    <cellStyle name="Output 2 7 9 3" xfId="3712"/>
    <cellStyle name="Output 2 8" xfId="2436"/>
    <cellStyle name="Output 2 8 2" xfId="3084"/>
    <cellStyle name="Output 2 8 3" xfId="2947"/>
    <cellStyle name="Output 2 9" xfId="2833"/>
    <cellStyle name="Output 2 9 2" xfId="3366"/>
    <cellStyle name="Output 2 9 3" xfId="3654"/>
    <cellStyle name="Percent" xfId="2895" builtinId="5"/>
    <cellStyle name="Percent 2" xfId="28"/>
    <cellStyle name="Percent 2 10" xfId="2331"/>
    <cellStyle name="Percent 2 11" xfId="2332"/>
    <cellStyle name="Percent 2 12" xfId="2333"/>
    <cellStyle name="Percent 2 13" xfId="2334"/>
    <cellStyle name="Percent 2 14" xfId="2335"/>
    <cellStyle name="Percent 2 15" xfId="2336"/>
    <cellStyle name="Percent 2 16" xfId="2337"/>
    <cellStyle name="Percent 2 17" xfId="2338"/>
    <cellStyle name="Percent 2 18" xfId="2339"/>
    <cellStyle name="Percent 2 19" xfId="2340"/>
    <cellStyle name="Percent 2 2" xfId="2341"/>
    <cellStyle name="Percent 2 20" xfId="2342"/>
    <cellStyle name="Percent 2 21" xfId="2343"/>
    <cellStyle name="Percent 2 22" xfId="2344"/>
    <cellStyle name="Percent 2 23" xfId="2345"/>
    <cellStyle name="Percent 2 3" xfId="2346"/>
    <cellStyle name="Percent 2 4" xfId="2347"/>
    <cellStyle name="Percent 2 5" xfId="2348"/>
    <cellStyle name="Percent 2 6" xfId="2349"/>
    <cellStyle name="Percent 2 7" xfId="2350"/>
    <cellStyle name="Percent 2 8" xfId="2351"/>
    <cellStyle name="Percent 2 9" xfId="2352"/>
    <cellStyle name="Percent 3" xfId="29"/>
    <cellStyle name="Percent 3 2" xfId="392"/>
    <cellStyle name="Percent 4" xfId="393"/>
    <cellStyle name="Percent 5" xfId="394"/>
    <cellStyle name="Percent 5 2" xfId="395"/>
    <cellStyle name="Percent 6" xfId="396"/>
    <cellStyle name="Publication_style" xfId="2781"/>
    <cellStyle name="Refdb standard" xfId="2782"/>
    <cellStyle name="Refdb standard 2" xfId="2783"/>
    <cellStyle name="Row_CategoryHeadings" xfId="2784"/>
    <cellStyle name="Source" xfId="2785"/>
    <cellStyle name="Source 2" xfId="2786"/>
    <cellStyle name="Table Cells" xfId="2787"/>
    <cellStyle name="Table Cells 10" xfId="2893"/>
    <cellStyle name="Table Cells 10 2" xfId="3426"/>
    <cellStyle name="Table Cells 10 3" xfId="3714"/>
    <cellStyle name="Table Cells 11" xfId="3360"/>
    <cellStyle name="Table Cells 12" xfId="3649"/>
    <cellStyle name="Table Cells 2" xfId="2805"/>
    <cellStyle name="Table Cells 2 10" xfId="3361"/>
    <cellStyle name="Table Cells 2 11" xfId="3650"/>
    <cellStyle name="Table Cells 2 2" xfId="2853"/>
    <cellStyle name="Table Cells 2 2 2" xfId="3386"/>
    <cellStyle name="Table Cells 2 2 3" xfId="3674"/>
    <cellStyle name="Table Cells 2 3" xfId="2861"/>
    <cellStyle name="Table Cells 2 3 2" xfId="3394"/>
    <cellStyle name="Table Cells 2 3 3" xfId="3682"/>
    <cellStyle name="Table Cells 2 4" xfId="2867"/>
    <cellStyle name="Table Cells 2 4 2" xfId="3400"/>
    <cellStyle name="Table Cells 2 4 3" xfId="3688"/>
    <cellStyle name="Table Cells 2 5" xfId="2873"/>
    <cellStyle name="Table Cells 2 5 2" xfId="3406"/>
    <cellStyle name="Table Cells 2 5 3" xfId="3694"/>
    <cellStyle name="Table Cells 2 6" xfId="2879"/>
    <cellStyle name="Table Cells 2 6 2" xfId="3412"/>
    <cellStyle name="Table Cells 2 6 3" xfId="3700"/>
    <cellStyle name="Table Cells 2 7" xfId="2885"/>
    <cellStyle name="Table Cells 2 7 2" xfId="3418"/>
    <cellStyle name="Table Cells 2 7 3" xfId="3706"/>
    <cellStyle name="Table Cells 2 8" xfId="2890"/>
    <cellStyle name="Table Cells 2 8 2" xfId="3423"/>
    <cellStyle name="Table Cells 2 8 3" xfId="3711"/>
    <cellStyle name="Table Cells 2 9" xfId="2894"/>
    <cellStyle name="Table Cells 2 9 2" xfId="3427"/>
    <cellStyle name="Table Cells 2 9 3" xfId="3715"/>
    <cellStyle name="Table Cells 3" xfId="2849"/>
    <cellStyle name="Table Cells 3 2" xfId="3382"/>
    <cellStyle name="Table Cells 3 3" xfId="3670"/>
    <cellStyle name="Table Cells 4" xfId="2858"/>
    <cellStyle name="Table Cells 4 2" xfId="3391"/>
    <cellStyle name="Table Cells 4 3" xfId="3679"/>
    <cellStyle name="Table Cells 5" xfId="2864"/>
    <cellStyle name="Table Cells 5 2" xfId="3397"/>
    <cellStyle name="Table Cells 5 3" xfId="3685"/>
    <cellStyle name="Table Cells 6" xfId="2870"/>
    <cellStyle name="Table Cells 6 2" xfId="3403"/>
    <cellStyle name="Table Cells 6 3" xfId="3691"/>
    <cellStyle name="Table Cells 7" xfId="2876"/>
    <cellStyle name="Table Cells 7 2" xfId="3409"/>
    <cellStyle name="Table Cells 7 3" xfId="3697"/>
    <cellStyle name="Table Cells 8" xfId="2882"/>
    <cellStyle name="Table Cells 8 2" xfId="3415"/>
    <cellStyle name="Table Cells 8 3" xfId="3703"/>
    <cellStyle name="Table Cells 9" xfId="2888"/>
    <cellStyle name="Table Cells 9 2" xfId="3421"/>
    <cellStyle name="Table Cells 9 3" xfId="3709"/>
    <cellStyle name="Table Column Headings" xfId="2788"/>
    <cellStyle name="Table Number" xfId="2789"/>
    <cellStyle name="Table Row Headings" xfId="2790"/>
    <cellStyle name="Table Title" xfId="2791"/>
    <cellStyle name="Table_Name" xfId="2792"/>
    <cellStyle name="þ_x001d_ð'&amp;Oý—&amp;Hý_x000b__x0008_—_x000f_h_x0010__x0007__x0001__x0001_" xfId="2793"/>
    <cellStyle name="Title 2" xfId="2353"/>
    <cellStyle name="Title 2 2" xfId="2794"/>
    <cellStyle name="Total 2" xfId="2354"/>
    <cellStyle name="Total 2 10" xfId="2704"/>
    <cellStyle name="Total 2 10 2" xfId="3352"/>
    <cellStyle name="Total 2 10 3" xfId="3646"/>
    <cellStyle name="Total 2 11" xfId="2603"/>
    <cellStyle name="Total 2 11 2" xfId="3251"/>
    <cellStyle name="Total 2 11 3" xfId="3545"/>
    <cellStyle name="Total 2 12" xfId="2512"/>
    <cellStyle name="Total 2 12 2" xfId="3160"/>
    <cellStyle name="Total 2 12 3" xfId="3454"/>
    <cellStyle name="Total 2 13" xfId="2569"/>
    <cellStyle name="Total 2 13 2" xfId="3217"/>
    <cellStyle name="Total 2 13 3" xfId="3511"/>
    <cellStyle name="Total 2 14" xfId="2395"/>
    <cellStyle name="Total 2 14 2" xfId="3043"/>
    <cellStyle name="Total 2 14 3" xfId="2984"/>
    <cellStyle name="Total 2 15" xfId="2496"/>
    <cellStyle name="Total 2 15 2" xfId="3144"/>
    <cellStyle name="Total 2 15 3" xfId="3438"/>
    <cellStyle name="Total 2 2" xfId="2355"/>
    <cellStyle name="Total 2 2 2" xfId="2415"/>
    <cellStyle name="Total 2 2 2 2" xfId="3063"/>
    <cellStyle name="Total 2 2 2 3" xfId="2965"/>
    <cellStyle name="Total 2 2 3" xfId="2643"/>
    <cellStyle name="Total 2 2 3 2" xfId="3291"/>
    <cellStyle name="Total 2 2 3 3" xfId="3585"/>
    <cellStyle name="Total 2 2 4" xfId="2476"/>
    <cellStyle name="Total 2 2 4 2" xfId="3124"/>
    <cellStyle name="Total 2 2 4 3" xfId="2910"/>
    <cellStyle name="Total 2 2 5" xfId="2604"/>
    <cellStyle name="Total 2 2 5 2" xfId="3252"/>
    <cellStyle name="Total 2 2 5 3" xfId="3546"/>
    <cellStyle name="Total 2 2 6" xfId="2671"/>
    <cellStyle name="Total 2 2 6 2" xfId="3319"/>
    <cellStyle name="Total 2 2 6 3" xfId="3613"/>
    <cellStyle name="Total 2 2 7" xfId="2570"/>
    <cellStyle name="Total 2 2 7 2" xfId="3218"/>
    <cellStyle name="Total 2 2 7 3" xfId="3512"/>
    <cellStyle name="Total 2 2 8" xfId="2674"/>
    <cellStyle name="Total 2 2 8 2" xfId="3322"/>
    <cellStyle name="Total 2 2 8 3" xfId="3616"/>
    <cellStyle name="Total 2 2 9" xfId="2398"/>
    <cellStyle name="Total 2 2 9 2" xfId="3046"/>
    <cellStyle name="Total 2 2 9 3" xfId="2982"/>
    <cellStyle name="Total 2 3" xfId="2356"/>
    <cellStyle name="Total 2 3 2" xfId="2414"/>
    <cellStyle name="Total 2 3 2 2" xfId="3062"/>
    <cellStyle name="Total 2 3 2 3" xfId="2966"/>
    <cellStyle name="Total 2 3 3" xfId="2644"/>
    <cellStyle name="Total 2 3 3 2" xfId="3292"/>
    <cellStyle name="Total 2 3 3 3" xfId="3586"/>
    <cellStyle name="Total 2 3 4" xfId="2475"/>
    <cellStyle name="Total 2 3 4 2" xfId="3123"/>
    <cellStyle name="Total 2 3 4 3" xfId="2911"/>
    <cellStyle name="Total 2 3 5" xfId="2605"/>
    <cellStyle name="Total 2 3 5 2" xfId="3253"/>
    <cellStyle name="Total 2 3 5 3" xfId="3547"/>
    <cellStyle name="Total 2 3 6" xfId="2511"/>
    <cellStyle name="Total 2 3 6 2" xfId="3159"/>
    <cellStyle name="Total 2 3 6 3" xfId="3453"/>
    <cellStyle name="Total 2 3 7" xfId="2571"/>
    <cellStyle name="Total 2 3 7 2" xfId="3219"/>
    <cellStyle name="Total 2 3 7 3" xfId="3513"/>
    <cellStyle name="Total 2 3 8" xfId="2394"/>
    <cellStyle name="Total 2 3 8 2" xfId="3042"/>
    <cellStyle name="Total 2 3 8 3" xfId="2985"/>
    <cellStyle name="Total 2 3 9" xfId="2677"/>
    <cellStyle name="Total 2 3 9 2" xfId="3325"/>
    <cellStyle name="Total 2 3 9 3" xfId="3619"/>
    <cellStyle name="Total 2 4" xfId="2357"/>
    <cellStyle name="Total 2 4 2" xfId="2413"/>
    <cellStyle name="Total 2 4 2 2" xfId="3061"/>
    <cellStyle name="Total 2 4 2 3" xfId="2967"/>
    <cellStyle name="Total 2 4 3" xfId="2645"/>
    <cellStyle name="Total 2 4 3 2" xfId="3293"/>
    <cellStyle name="Total 2 4 3 3" xfId="3587"/>
    <cellStyle name="Total 2 4 4" xfId="2474"/>
    <cellStyle name="Total 2 4 4 2" xfId="3122"/>
    <cellStyle name="Total 2 4 4 3" xfId="2912"/>
    <cellStyle name="Total 2 4 5" xfId="2606"/>
    <cellStyle name="Total 2 4 5 2" xfId="3254"/>
    <cellStyle name="Total 2 4 5 3" xfId="3548"/>
    <cellStyle name="Total 2 4 6" xfId="2510"/>
    <cellStyle name="Total 2 4 6 2" xfId="3158"/>
    <cellStyle name="Total 2 4 6 3" xfId="3452"/>
    <cellStyle name="Total 2 4 7" xfId="2572"/>
    <cellStyle name="Total 2 4 7 2" xfId="3220"/>
    <cellStyle name="Total 2 4 7 3" xfId="3514"/>
    <cellStyle name="Total 2 4 8" xfId="2539"/>
    <cellStyle name="Total 2 4 8 2" xfId="3187"/>
    <cellStyle name="Total 2 4 8 3" xfId="3481"/>
    <cellStyle name="Total 2 4 9" xfId="2399"/>
    <cellStyle name="Total 2 4 9 2" xfId="3047"/>
    <cellStyle name="Total 2 4 9 3" xfId="2981"/>
    <cellStyle name="Total 2 5" xfId="2358"/>
    <cellStyle name="Total 2 5 2" xfId="2412"/>
    <cellStyle name="Total 2 5 2 2" xfId="3060"/>
    <cellStyle name="Total 2 5 2 3" xfId="2968"/>
    <cellStyle name="Total 2 5 3" xfId="2646"/>
    <cellStyle name="Total 2 5 3 2" xfId="3294"/>
    <cellStyle name="Total 2 5 3 3" xfId="3588"/>
    <cellStyle name="Total 2 5 4" xfId="2473"/>
    <cellStyle name="Total 2 5 4 2" xfId="3121"/>
    <cellStyle name="Total 2 5 4 3" xfId="2913"/>
    <cellStyle name="Total 2 5 5" xfId="2607"/>
    <cellStyle name="Total 2 5 5 2" xfId="3255"/>
    <cellStyle name="Total 2 5 5 3" xfId="3549"/>
    <cellStyle name="Total 2 5 6" xfId="2509"/>
    <cellStyle name="Total 2 5 6 2" xfId="3157"/>
    <cellStyle name="Total 2 5 6 3" xfId="3451"/>
    <cellStyle name="Total 2 5 7" xfId="2685"/>
    <cellStyle name="Total 2 5 7 2" xfId="3333"/>
    <cellStyle name="Total 2 5 7 3" xfId="3627"/>
    <cellStyle name="Total 2 5 8" xfId="2538"/>
    <cellStyle name="Total 2 5 8 2" xfId="3186"/>
    <cellStyle name="Total 2 5 8 3" xfId="3480"/>
    <cellStyle name="Total 2 5 9" xfId="2678"/>
    <cellStyle name="Total 2 5 9 2" xfId="3326"/>
    <cellStyle name="Total 2 5 9 3" xfId="3620"/>
    <cellStyle name="Total 2 6" xfId="2359"/>
    <cellStyle name="Total 2 6 2" xfId="2411"/>
    <cellStyle name="Total 2 6 2 2" xfId="3059"/>
    <cellStyle name="Total 2 6 2 3" xfId="2969"/>
    <cellStyle name="Total 2 6 3" xfId="2647"/>
    <cellStyle name="Total 2 6 3 2" xfId="3295"/>
    <cellStyle name="Total 2 6 3 3" xfId="3589"/>
    <cellStyle name="Total 2 6 4" xfId="2472"/>
    <cellStyle name="Total 2 6 4 2" xfId="3120"/>
    <cellStyle name="Total 2 6 4 3" xfId="2914"/>
    <cellStyle name="Total 2 6 5" xfId="2681"/>
    <cellStyle name="Total 2 6 5 2" xfId="3329"/>
    <cellStyle name="Total 2 6 5 3" xfId="3623"/>
    <cellStyle name="Total 2 6 6" xfId="2508"/>
    <cellStyle name="Total 2 6 6 2" xfId="3156"/>
    <cellStyle name="Total 2 6 6 3" xfId="3450"/>
    <cellStyle name="Total 2 6 7" xfId="2462"/>
    <cellStyle name="Total 2 6 7 2" xfId="3110"/>
    <cellStyle name="Total 2 6 7 3" xfId="2924"/>
    <cellStyle name="Total 2 6 8" xfId="2537"/>
    <cellStyle name="Total 2 6 8 2" xfId="3185"/>
    <cellStyle name="Total 2 6 8 3" xfId="3479"/>
    <cellStyle name="Total 2 6 9" xfId="2688"/>
    <cellStyle name="Total 2 6 9 2" xfId="3336"/>
    <cellStyle name="Total 2 6 9 3" xfId="3630"/>
    <cellStyle name="Total 2 7" xfId="2360"/>
    <cellStyle name="Total 2 7 2" xfId="2410"/>
    <cellStyle name="Total 2 7 2 2" xfId="3058"/>
    <cellStyle name="Total 2 7 2 3" xfId="2970"/>
    <cellStyle name="Total 2 7 3" xfId="2648"/>
    <cellStyle name="Total 2 7 3 2" xfId="3296"/>
    <cellStyle name="Total 2 7 3 3" xfId="3590"/>
    <cellStyle name="Total 2 7 4" xfId="2471"/>
    <cellStyle name="Total 2 7 4 2" xfId="3119"/>
    <cellStyle name="Total 2 7 4 3" xfId="2915"/>
    <cellStyle name="Total 2 7 5" xfId="2840"/>
    <cellStyle name="Total 2 7 5 2" xfId="3373"/>
    <cellStyle name="Total 2 7 5 3" xfId="3661"/>
    <cellStyle name="Total 2 7 6" xfId="2507"/>
    <cellStyle name="Total 2 7 6 2" xfId="3155"/>
    <cellStyle name="Total 2 7 6 3" xfId="3449"/>
    <cellStyle name="Total 2 7 7" xfId="2573"/>
    <cellStyle name="Total 2 7 7 2" xfId="3221"/>
    <cellStyle name="Total 2 7 7 3" xfId="3515"/>
    <cellStyle name="Total 2 7 8" xfId="2536"/>
    <cellStyle name="Total 2 7 8 2" xfId="3184"/>
    <cellStyle name="Total 2 7 8 3" xfId="3478"/>
    <cellStyle name="Total 2 7 9" xfId="2500"/>
    <cellStyle name="Total 2 7 9 2" xfId="3148"/>
    <cellStyle name="Total 2 7 9 3" xfId="3442"/>
    <cellStyle name="Total 2 8" xfId="2416"/>
    <cellStyle name="Total 2 8 2" xfId="3064"/>
    <cellStyle name="Total 2 8 3" xfId="2899"/>
    <cellStyle name="Total 2 9" xfId="2367"/>
    <cellStyle name="Total 2 9 2" xfId="3015"/>
    <cellStyle name="Total 2 9 3" xfId="3007"/>
    <cellStyle name="ts97" xfId="2795"/>
    <cellStyle name="u" xfId="2796"/>
    <cellStyle name="Undefined" xfId="2797"/>
    <cellStyle name="Warning Text 2" xfId="2361"/>
    <cellStyle name="Warnings" xfId="2798"/>
    <cellStyle name="Warnings 2" xfId="2799"/>
    <cellStyle name="Warnings 3" xfId="2800"/>
    <cellStyle name="Warnings 3 2" xfId="2801"/>
    <cellStyle name="Warnings 4" xfId="2802"/>
  </cellStyles>
  <dxfs count="0"/>
  <tableStyles count="0" defaultTableStyle="TableStyleMedium9" defaultPivotStyle="PivotStyleLight16"/>
  <colors>
    <mruColors>
      <color rgb="FF000080"/>
      <color rgb="FFFF0000"/>
      <color rgb="FF6BAEE7"/>
      <color rgb="FF3182BD"/>
      <color rgb="FF7F7F7F"/>
      <color rgb="FFBFBFBF"/>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List" dx="16" fmlaLink="Controls!$A$39" fmlaRange="Controls!$A$23:$A$24" noThreeD="1" sel="1" val="0"/>
</file>

<file path=xl/ctrlProps/ctrlProp2.xml><?xml version="1.0" encoding="utf-8"?>
<formControlPr xmlns="http://schemas.microsoft.com/office/spreadsheetml/2009/9/main" objectType="List" dx="16" fmlaLink="Controls!$B$3" fmlaRange="Controls!$A$9:$A$16"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TechGuide!A1"/><Relationship Id="rId7" Type="http://schemas.openxmlformats.org/officeDocument/2006/relationships/image" Target="../media/image3.jpeg"/><Relationship Id="rId2" Type="http://schemas.openxmlformats.org/officeDocument/2006/relationships/hyperlink" Target="#Disease!A1"/><Relationship Id="rId1" Type="http://schemas.openxmlformats.org/officeDocument/2006/relationships/hyperlink" Target="#Intro!A1"/><Relationship Id="rId6" Type="http://schemas.openxmlformats.org/officeDocument/2006/relationships/image" Target="../media/image2.emf"/><Relationship Id="rId5" Type="http://schemas.openxmlformats.org/officeDocument/2006/relationships/image" Target="../media/image1.emf"/><Relationship Id="rId4" Type="http://schemas.openxmlformats.org/officeDocument/2006/relationships/hyperlink" Target="#CopyingInstruct!A1"/></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hyperlink" Target="#CopyingInstruct!A1"/><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hyperlink" Target="#TechGuide!A1"/><Relationship Id="rId5" Type="http://schemas.openxmlformats.org/officeDocument/2006/relationships/hyperlink" Target="#Disease!A1"/><Relationship Id="rId4" Type="http://schemas.openxmlformats.org/officeDocument/2006/relationships/hyperlink" Target="#Intro!A1"/></Relationships>
</file>

<file path=xl/drawings/_rels/drawing3.xml.rels><?xml version="1.0" encoding="UTF-8" standalone="yes"?>
<Relationships xmlns="http://schemas.openxmlformats.org/package/2006/relationships"><Relationship Id="rId8" Type="http://schemas.openxmlformats.org/officeDocument/2006/relationships/hyperlink" Target="#TechGuide!A57"/><Relationship Id="rId3" Type="http://schemas.openxmlformats.org/officeDocument/2006/relationships/image" Target="../media/image6.emf"/><Relationship Id="rId7" Type="http://schemas.openxmlformats.org/officeDocument/2006/relationships/hyperlink" Target="#CopyingInstruct!A1"/><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hyperlink" Target="#TechGuide!A1"/><Relationship Id="rId5" Type="http://schemas.openxmlformats.org/officeDocument/2006/relationships/hyperlink" Target="#Disease!A1"/><Relationship Id="rId4" Type="http://schemas.openxmlformats.org/officeDocument/2006/relationships/hyperlink" Target="#Intro!A1"/></Relationships>
</file>

<file path=xl/drawings/_rels/drawing4.xml.rels><?xml version="1.0" encoding="UTF-8" standalone="yes"?>
<Relationships xmlns="http://schemas.openxmlformats.org/package/2006/relationships"><Relationship Id="rId8" Type="http://schemas.openxmlformats.org/officeDocument/2006/relationships/hyperlink" Target="#Intro!A1"/><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image" Target="../media/image10.png"/><Relationship Id="rId11" Type="http://schemas.openxmlformats.org/officeDocument/2006/relationships/hyperlink" Target="#CopyingInstruct!A1"/><Relationship Id="rId5" Type="http://schemas.openxmlformats.org/officeDocument/2006/relationships/image" Target="../media/image9.png"/><Relationship Id="rId10" Type="http://schemas.openxmlformats.org/officeDocument/2006/relationships/hyperlink" Target="#TechGuide!A1"/><Relationship Id="rId4" Type="http://schemas.openxmlformats.org/officeDocument/2006/relationships/image" Target="../media/image8.png"/><Relationship Id="rId9" Type="http://schemas.openxmlformats.org/officeDocument/2006/relationships/hyperlink" Target="#Disease!A1"/></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66675</xdr:rowOff>
    </xdr:from>
    <xdr:to>
      <xdr:col>17</xdr:col>
      <xdr:colOff>5775</xdr:colOff>
      <xdr:row>7</xdr:row>
      <xdr:rowOff>2475</xdr:rowOff>
    </xdr:to>
    <xdr:grpSp>
      <xdr:nvGrpSpPr>
        <xdr:cNvPr id="33" name="Group 32"/>
        <xdr:cNvGrpSpPr/>
      </xdr:nvGrpSpPr>
      <xdr:grpSpPr>
        <a:xfrm>
          <a:off x="295275" y="1019175"/>
          <a:ext cx="9921300" cy="316800"/>
          <a:chOff x="4610100" y="6096000"/>
          <a:chExt cx="9721275" cy="316800"/>
        </a:xfrm>
        <a:noFill/>
      </xdr:grpSpPr>
      <xdr:sp macro="" textlink="">
        <xdr:nvSpPr>
          <xdr:cNvPr id="34" name="Rectangle 33">
            <a:hlinkClick xmlns:r="http://schemas.openxmlformats.org/officeDocument/2006/relationships" r:id="rId1"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2" tooltip="Disease breakdow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3" tooltip="Technical guide"/>
          </xdr:cNvPr>
          <xdr:cNvSpPr/>
        </xdr:nvSpPr>
        <xdr:spPr>
          <a:xfrm>
            <a:off x="12201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4" tooltip="How to copy charts &amp; tables"/>
          </xdr:cNvPr>
          <xdr:cNvSpPr/>
        </xdr:nvSpPr>
        <xdr:spPr>
          <a:xfrm>
            <a:off x="132873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0</xdr:rowOff>
    </xdr:from>
    <xdr:to>
      <xdr:col>24</xdr:col>
      <xdr:colOff>19200</xdr:colOff>
      <xdr:row>7</xdr:row>
      <xdr:rowOff>28575</xdr:rowOff>
    </xdr:to>
    <xdr:grpSp>
      <xdr:nvGrpSpPr>
        <xdr:cNvPr id="39" name="Group 38"/>
        <xdr:cNvGrpSpPr/>
      </xdr:nvGrpSpPr>
      <xdr:grpSpPr>
        <a:xfrm>
          <a:off x="0" y="0"/>
          <a:ext cx="14497200" cy="1362075"/>
          <a:chOff x="0" y="0"/>
          <a:chExt cx="14497049" cy="1362075"/>
        </a:xfrm>
      </xdr:grpSpPr>
      <xdr:pic>
        <xdr:nvPicPr>
          <xdr:cNvPr id="5121"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52500"/>
            <a:ext cx="14497049" cy="409575"/>
          </a:xfrm>
          <a:prstGeom prst="rect">
            <a:avLst/>
          </a:prstGeom>
          <a:noFill/>
        </xdr:spPr>
      </xdr:pic>
      <xdr:pic>
        <xdr:nvPicPr>
          <xdr:cNvPr id="5122"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4497049" cy="981075"/>
          </a:xfrm>
          <a:prstGeom prst="rect">
            <a:avLst/>
          </a:prstGeom>
          <a:noFill/>
        </xdr:spPr>
      </xdr:pic>
      <xdr:pic>
        <xdr:nvPicPr>
          <xdr:cNvPr id="14" name="Picture 13" descr="20160322_InteractiveBanner_BP.jpg"/>
          <xdr:cNvPicPr>
            <a:picLocks/>
          </xdr:cNvPicPr>
        </xdr:nvPicPr>
        <xdr:blipFill>
          <a:blip xmlns:r="http://schemas.openxmlformats.org/officeDocument/2006/relationships" r:embed="rId7" cstate="print"/>
          <a:srcRect t="4423" r="77769" b="9583"/>
          <a:stretch>
            <a:fillRect/>
          </a:stretch>
        </xdr:blipFill>
        <xdr:spPr>
          <a:xfrm>
            <a:off x="0" y="0"/>
            <a:ext cx="3232740" cy="841321"/>
          </a:xfrm>
          <a:prstGeom prst="rect">
            <a:avLst/>
          </a:prstGeom>
        </xdr:spPr>
      </xdr:pic>
      <xdr:grpSp>
        <xdr:nvGrpSpPr>
          <xdr:cNvPr id="22" name="Group 21"/>
          <xdr:cNvGrpSpPr/>
        </xdr:nvGrpSpPr>
        <xdr:grpSpPr>
          <a:xfrm>
            <a:off x="276225" y="1019175"/>
            <a:ext cx="9740325" cy="316800"/>
            <a:chOff x="276225" y="1019175"/>
            <a:chExt cx="9740325" cy="316800"/>
          </a:xfrm>
        </xdr:grpSpPr>
        <xdr:sp macro="" textlink="">
          <xdr:nvSpPr>
            <xdr:cNvPr id="13" name="Rectangle 12">
              <a:hlinkClick xmlns:r="http://schemas.openxmlformats.org/officeDocument/2006/relationships" r:id="rId1" tooltip="Introduction"/>
            </xdr:cNvPr>
            <xdr:cNvSpPr/>
          </xdr:nvSpPr>
          <xdr:spPr>
            <a:xfrm>
              <a:off x="2762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2" tooltip="Disease breakdown"/>
            </xdr:cNvPr>
            <xdr:cNvSpPr/>
          </xdr:nvSpPr>
          <xdr:spPr>
            <a:xfrm>
              <a:off x="13811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3" tooltip="Technical guide"/>
            </xdr:cNvPr>
            <xdr:cNvSpPr/>
          </xdr:nvSpPr>
          <xdr:spPr>
            <a:xfrm>
              <a:off x="78867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4" tooltip="How to copy charts &amp; tables"/>
            </xdr:cNvPr>
            <xdr:cNvSpPr/>
          </xdr:nvSpPr>
          <xdr:spPr>
            <a:xfrm>
              <a:off x="89725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absolute">
    <xdr:from>
      <xdr:col>14</xdr:col>
      <xdr:colOff>123825</xdr:colOff>
      <xdr:row>7</xdr:row>
      <xdr:rowOff>123825</xdr:rowOff>
    </xdr:from>
    <xdr:to>
      <xdr:col>19</xdr:col>
      <xdr:colOff>549302</xdr:colOff>
      <xdr:row>16</xdr:row>
      <xdr:rowOff>200025</xdr:rowOff>
    </xdr:to>
    <xdr:pic>
      <xdr:nvPicPr>
        <xdr:cNvPr id="17" name="Picture 16" descr="HandsBreakingACigarette_iStock_000014362587Large.jpg"/>
        <xdr:cNvPicPr>
          <a:picLocks noChangeAspect="1"/>
        </xdr:cNvPicPr>
      </xdr:nvPicPr>
      <xdr:blipFill>
        <a:blip xmlns:r="http://schemas.openxmlformats.org/officeDocument/2006/relationships" r:embed="rId8" cstate="print"/>
        <a:stretch>
          <a:fillRect/>
        </a:stretch>
      </xdr:blipFill>
      <xdr:spPr>
        <a:xfrm>
          <a:off x="8505825" y="1457325"/>
          <a:ext cx="3473477" cy="220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2</xdr:col>
      <xdr:colOff>47625</xdr:colOff>
      <xdr:row>9</xdr:row>
      <xdr:rowOff>0</xdr:rowOff>
    </xdr:to>
    <xdr:sp macro="" textlink="">
      <xdr:nvSpPr>
        <xdr:cNvPr id="25" name="TextBox 24"/>
        <xdr:cNvSpPr txBox="1"/>
      </xdr:nvSpPr>
      <xdr:spPr>
        <a:xfrm>
          <a:off x="0" y="1333500"/>
          <a:ext cx="12668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t"/>
        <a:lstStyle/>
        <a:p>
          <a:pPr algn="l"/>
          <a:r>
            <a:rPr lang="en-GB" sz="1000" b="1">
              <a:solidFill>
                <a:srgbClr val="000080"/>
              </a:solidFill>
              <a:latin typeface="Verdana" pitchFamily="34" charset="0"/>
            </a:rPr>
            <a:t>Choose parameters:</a:t>
          </a:r>
        </a:p>
      </xdr:txBody>
    </xdr:sp>
    <xdr:clientData/>
  </xdr:twoCellAnchor>
  <xdr:twoCellAnchor editAs="absolute">
    <xdr:from>
      <xdr:col>0</xdr:col>
      <xdr:colOff>-1</xdr:colOff>
      <xdr:row>0</xdr:row>
      <xdr:rowOff>0</xdr:rowOff>
    </xdr:from>
    <xdr:to>
      <xdr:col>20</xdr:col>
      <xdr:colOff>419100</xdr:colOff>
      <xdr:row>7</xdr:row>
      <xdr:rowOff>28575</xdr:rowOff>
    </xdr:to>
    <xdr:grpSp>
      <xdr:nvGrpSpPr>
        <xdr:cNvPr id="17" name="Group 16"/>
        <xdr:cNvGrpSpPr/>
      </xdr:nvGrpSpPr>
      <xdr:grpSpPr>
        <a:xfrm>
          <a:off x="-1" y="0"/>
          <a:ext cx="14497051" cy="1362075"/>
          <a:chOff x="-1" y="0"/>
          <a:chExt cx="14497051" cy="1362075"/>
        </a:xfrm>
      </xdr:grpSpPr>
      <xdr:pic>
        <xdr:nvPicPr>
          <xdr:cNvPr id="410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5" name="Picture 14" descr="20160322_InteractiveBanner_BP.jpg"/>
          <xdr:cNvPicPr>
            <a:picLocks/>
          </xdr:cNvPicPr>
        </xdr:nvPicPr>
        <xdr:blipFill>
          <a:blip xmlns:r="http://schemas.openxmlformats.org/officeDocument/2006/relationships" r:embed="rId2" cstate="print"/>
          <a:srcRect t="4423" r="77769" b="9583"/>
          <a:stretch>
            <a:fillRect/>
          </a:stretch>
        </xdr:blipFill>
        <xdr:spPr>
          <a:xfrm>
            <a:off x="-1" y="0"/>
            <a:ext cx="3232774" cy="841321"/>
          </a:xfrm>
          <a:prstGeom prst="rect">
            <a:avLst/>
          </a:prstGeom>
        </xdr:spPr>
      </xdr:pic>
      <xdr:pic>
        <xdr:nvPicPr>
          <xdr:cNvPr id="3"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editAs="absolute">
    <xdr:from>
      <xdr:col>0</xdr:col>
      <xdr:colOff>285750</xdr:colOff>
      <xdr:row>5</xdr:row>
      <xdr:rowOff>66675</xdr:rowOff>
    </xdr:from>
    <xdr:to>
      <xdr:col>13</xdr:col>
      <xdr:colOff>205800</xdr:colOff>
      <xdr:row>7</xdr:row>
      <xdr:rowOff>2475</xdr:rowOff>
    </xdr:to>
    <xdr:grpSp>
      <xdr:nvGrpSpPr>
        <xdr:cNvPr id="26" name="Group 25"/>
        <xdr:cNvGrpSpPr/>
      </xdr:nvGrpSpPr>
      <xdr:grpSpPr>
        <a:xfrm>
          <a:off x="285750" y="1019175"/>
          <a:ext cx="9721275" cy="316800"/>
          <a:chOff x="285750" y="1019175"/>
          <a:chExt cx="9721275" cy="316800"/>
        </a:xfrm>
      </xdr:grpSpPr>
      <xdr:sp macro="" textlink="">
        <xdr:nvSpPr>
          <xdr:cNvPr id="16" name="Rectangle 15">
            <a:hlinkClick xmlns:r="http://schemas.openxmlformats.org/officeDocument/2006/relationships" r:id="rId4" tooltip="Introduction"/>
          </xdr:cNvPr>
          <xdr:cNvSpPr/>
        </xdr:nvSpPr>
        <xdr:spPr>
          <a:xfrm>
            <a:off x="2857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5" tooltip="Disease breakdown"/>
          </xdr:cNvPr>
          <xdr:cNvSpPr/>
        </xdr:nvSpPr>
        <xdr:spPr>
          <a:xfrm>
            <a:off x="13716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6" tooltip="Technical guide"/>
          </xdr:cNvPr>
          <xdr:cNvSpPr/>
        </xdr:nvSpPr>
        <xdr:spPr>
          <a:xfrm>
            <a:off x="78771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7" tooltip="How to copy charts &amp; tables"/>
          </xdr:cNvPr>
          <xdr:cNvSpPr/>
        </xdr:nvSpPr>
        <xdr:spPr>
          <a:xfrm>
            <a:off x="89630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xdr:from>
          <xdr:col>0</xdr:col>
          <xdr:colOff>95250</xdr:colOff>
          <xdr:row>9</xdr:row>
          <xdr:rowOff>47625</xdr:rowOff>
        </xdr:from>
        <xdr:to>
          <xdr:col>3</xdr:col>
          <xdr:colOff>285750</xdr:colOff>
          <xdr:row>9</xdr:row>
          <xdr:rowOff>333375</xdr:rowOff>
        </xdr:to>
        <xdr:sp macro="" textlink="">
          <xdr:nvSpPr>
            <xdr:cNvPr id="4102" name="List Box 6" hidden="1">
              <a:extLst>
                <a:ext uri="{63B3BB69-23CF-44E3-9099-C40C66FF867C}">
                  <a14:compatExt spid="_x0000_s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10</xdr:row>
          <xdr:rowOff>171450</xdr:rowOff>
        </xdr:from>
        <xdr:to>
          <xdr:col>3</xdr:col>
          <xdr:colOff>285750</xdr:colOff>
          <xdr:row>15</xdr:row>
          <xdr:rowOff>57150</xdr:rowOff>
        </xdr:to>
        <xdr:sp macro="" textlink="">
          <xdr:nvSpPr>
            <xdr:cNvPr id="4103" name="List Box 7" hidden="1">
              <a:extLst>
                <a:ext uri="{63B3BB69-23CF-44E3-9099-C40C66FF867C}">
                  <a14:compatExt spid="_x0000_s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600075</xdr:colOff>
      <xdr:row>7</xdr:row>
      <xdr:rowOff>28575</xdr:rowOff>
    </xdr:to>
    <xdr:grpSp>
      <xdr:nvGrpSpPr>
        <xdr:cNvPr id="22" name="Group 21"/>
        <xdr:cNvGrpSpPr/>
      </xdr:nvGrpSpPr>
      <xdr:grpSpPr>
        <a:xfrm>
          <a:off x="0" y="0"/>
          <a:ext cx="14497050" cy="1362075"/>
          <a:chOff x="0" y="0"/>
          <a:chExt cx="14497050" cy="1362075"/>
        </a:xfrm>
      </xdr:grpSpPr>
      <xdr:pic>
        <xdr:nvPicPr>
          <xdr:cNvPr id="614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6" name="Picture 15"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614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190500</xdr:colOff>
      <xdr:row>5</xdr:row>
      <xdr:rowOff>76200</xdr:rowOff>
    </xdr:from>
    <xdr:to>
      <xdr:col>5</xdr:col>
      <xdr:colOff>1948875</xdr:colOff>
      <xdr:row>7</xdr:row>
      <xdr:rowOff>12000</xdr:rowOff>
    </xdr:to>
    <xdr:grpSp>
      <xdr:nvGrpSpPr>
        <xdr:cNvPr id="25" name="Group 24"/>
        <xdr:cNvGrpSpPr/>
      </xdr:nvGrpSpPr>
      <xdr:grpSpPr>
        <a:xfrm>
          <a:off x="285750" y="1028700"/>
          <a:ext cx="9721275" cy="316800"/>
          <a:chOff x="285750" y="1028700"/>
          <a:chExt cx="9721275" cy="316800"/>
        </a:xfrm>
      </xdr:grpSpPr>
      <xdr:sp macro="" textlink="">
        <xdr:nvSpPr>
          <xdr:cNvPr id="14" name="Rectangle 13">
            <a:hlinkClick xmlns:r="http://schemas.openxmlformats.org/officeDocument/2006/relationships" r:id="rId4"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5" tooltip="Disease breakdown"/>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6" tooltip="Technical guide"/>
          </xdr:cNvPr>
          <xdr:cNvSpPr/>
        </xdr:nvSpPr>
        <xdr:spPr>
          <a:xfrm>
            <a:off x="78676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7" tooltip="How to copy charts &amp; tables"/>
          </xdr:cNvPr>
          <xdr:cNvSpPr/>
        </xdr:nvSpPr>
        <xdr:spPr>
          <a:xfrm>
            <a:off x="89630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1</xdr:colOff>
      <xdr:row>42</xdr:row>
      <xdr:rowOff>0</xdr:rowOff>
    </xdr:from>
    <xdr:to>
      <xdr:col>2</xdr:col>
      <xdr:colOff>38100</xdr:colOff>
      <xdr:row>43</xdr:row>
      <xdr:rowOff>38100</xdr:rowOff>
    </xdr:to>
    <xdr:sp macro="" textlink="">
      <xdr:nvSpPr>
        <xdr:cNvPr id="12" name="Rectangle 11">
          <a:hlinkClick xmlns:r="http://schemas.openxmlformats.org/officeDocument/2006/relationships" r:id="rId6"/>
        </xdr:cNvPr>
        <xdr:cNvSpPr/>
      </xdr:nvSpPr>
      <xdr:spPr>
        <a:xfrm>
          <a:off x="95251" y="15906750"/>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twoCellAnchor>
    <xdr:from>
      <xdr:col>1</xdr:col>
      <xdr:colOff>0</xdr:colOff>
      <xdr:row>74</xdr:row>
      <xdr:rowOff>0</xdr:rowOff>
    </xdr:from>
    <xdr:to>
      <xdr:col>2</xdr:col>
      <xdr:colOff>38099</xdr:colOff>
      <xdr:row>75</xdr:row>
      <xdr:rowOff>152400</xdr:rowOff>
    </xdr:to>
    <xdr:sp macro="" textlink="">
      <xdr:nvSpPr>
        <xdr:cNvPr id="18" name="Rectangle 17">
          <a:hlinkClick xmlns:r="http://schemas.openxmlformats.org/officeDocument/2006/relationships" r:id="rId6"/>
        </xdr:cNvPr>
        <xdr:cNvSpPr/>
      </xdr:nvSpPr>
      <xdr:spPr>
        <a:xfrm>
          <a:off x="95250" y="30508575"/>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twoCellAnchor>
    <xdr:from>
      <xdr:col>4</xdr:col>
      <xdr:colOff>0</xdr:colOff>
      <xdr:row>8</xdr:row>
      <xdr:rowOff>0</xdr:rowOff>
    </xdr:from>
    <xdr:to>
      <xdr:col>5</xdr:col>
      <xdr:colOff>400050</xdr:colOff>
      <xdr:row>9</xdr:row>
      <xdr:rowOff>361949</xdr:rowOff>
    </xdr:to>
    <xdr:sp macro="" textlink="">
      <xdr:nvSpPr>
        <xdr:cNvPr id="19" name="TextBox 18">
          <a:hlinkClick xmlns:r="http://schemas.openxmlformats.org/officeDocument/2006/relationships" r:id="rId8"/>
        </xdr:cNvPr>
        <xdr:cNvSpPr txBox="1"/>
      </xdr:nvSpPr>
      <xdr:spPr>
        <a:xfrm>
          <a:off x="6943725" y="1524000"/>
          <a:ext cx="1514475" cy="657224"/>
        </a:xfrm>
        <a:prstGeom prst="rect">
          <a:avLst/>
        </a:prstGeom>
        <a:solidFill>
          <a:srgbClr val="3182BD"/>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latin typeface="Verdana" pitchFamily="34" charset="0"/>
              <a:ea typeface="Verdana" pitchFamily="34" charset="0"/>
              <a:cs typeface="Verdana" pitchFamily="34" charset="0"/>
            </a:rPr>
            <a:t>Click here to view the smoking-attributable mortality indicator</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209550</xdr:colOff>
      <xdr:row>7</xdr:row>
      <xdr:rowOff>28575</xdr:rowOff>
    </xdr:to>
    <xdr:grpSp>
      <xdr:nvGrpSpPr>
        <xdr:cNvPr id="25" name="Group 24"/>
        <xdr:cNvGrpSpPr/>
      </xdr:nvGrpSpPr>
      <xdr:grpSpPr>
        <a:xfrm>
          <a:off x="0" y="0"/>
          <a:ext cx="14497050" cy="1362075"/>
          <a:chOff x="0" y="0"/>
          <a:chExt cx="14497050" cy="1362075"/>
        </a:xfrm>
      </xdr:grpSpPr>
      <xdr:pic>
        <xdr:nvPicPr>
          <xdr:cNvPr id="717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1" name="Picture 20"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1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4"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5"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29527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6"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816292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7"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1</xdr:col>
      <xdr:colOff>19050</xdr:colOff>
      <xdr:row>5</xdr:row>
      <xdr:rowOff>76200</xdr:rowOff>
    </xdr:from>
    <xdr:to>
      <xdr:col>16</xdr:col>
      <xdr:colOff>596325</xdr:colOff>
      <xdr:row>7</xdr:row>
      <xdr:rowOff>12000</xdr:rowOff>
    </xdr:to>
    <xdr:grpSp>
      <xdr:nvGrpSpPr>
        <xdr:cNvPr id="39" name="Group 38"/>
        <xdr:cNvGrpSpPr/>
      </xdr:nvGrpSpPr>
      <xdr:grpSpPr>
        <a:xfrm>
          <a:off x="285750" y="1028700"/>
          <a:ext cx="9721275" cy="316800"/>
          <a:chOff x="285750" y="1028700"/>
          <a:chExt cx="9721275" cy="316800"/>
        </a:xfrm>
      </xdr:grpSpPr>
      <xdr:sp macro="" textlink="">
        <xdr:nvSpPr>
          <xdr:cNvPr id="23" name="Rectangle 22">
            <a:hlinkClick xmlns:r="http://schemas.openxmlformats.org/officeDocument/2006/relationships" r:id="rId8"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9" tooltip="Disease breakdown"/>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0" tooltip="Technical guide"/>
          </xdr:cNvPr>
          <xdr:cNvSpPr/>
        </xdr:nvSpPr>
        <xdr:spPr>
          <a:xfrm>
            <a:off x="78771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1" tooltip="How to copy charts &amp; tables"/>
          </xdr:cNvPr>
          <xdr:cNvSpPr/>
        </xdr:nvSpPr>
        <xdr:spPr>
          <a:xfrm>
            <a:off x="89630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ublichealthwalesobservatory.wales.nhs.uk/smoking2017" TargetMode="External"/><Relationship Id="rId2" Type="http://schemas.openxmlformats.org/officeDocument/2006/relationships/hyperlink" Target="http://www.publichealthwalesobservatory.wales.nhs.uk/smoking2017" TargetMode="External"/><Relationship Id="rId1" Type="http://schemas.openxmlformats.org/officeDocument/2006/relationships/hyperlink" Target="mailto:publichealthwalesobservatory@wales.nhs.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publichealthwalesobservatory.wales.nhs.uk/welsh-health-survey" TargetMode="External"/><Relationship Id="rId3" Type="http://schemas.openxmlformats.org/officeDocument/2006/relationships/hyperlink" Target="http://www.publichealthwalesobservatory.wales.nhs.uk/population-estimates-1" TargetMode="External"/><Relationship Id="rId7" Type="http://schemas.openxmlformats.org/officeDocument/2006/relationships/hyperlink" Target="http://www.publichealthwalesobservatory.wales.nhs.uk/PEDW" TargetMode="External"/><Relationship Id="rId2" Type="http://schemas.openxmlformats.org/officeDocument/2006/relationships/hyperlink" Target="http://content.digital.nhs.uk/catalogue/pub17526/stat-smok-eng-2015-rep.pdf" TargetMode="External"/><Relationship Id="rId1" Type="http://schemas.openxmlformats.org/officeDocument/2006/relationships/hyperlink" Target="http://content.digital.nhs.uk/catalogue/pub17526/stat-smok-eng-2015-rep.pdf" TargetMode="External"/><Relationship Id="rId6" Type="http://schemas.openxmlformats.org/officeDocument/2006/relationships/hyperlink" Target="http://www.publichealthwalesobservatory.wales.nhs.uk/population-estimates-1" TargetMode="External"/><Relationship Id="rId5" Type="http://schemas.openxmlformats.org/officeDocument/2006/relationships/hyperlink" Target="http://www.publichealthwalesobservatory.wales.nhs.uk/welsh-health-survey" TargetMode="External"/><Relationship Id="rId10" Type="http://schemas.openxmlformats.org/officeDocument/2006/relationships/drawing" Target="../drawings/drawing3.xml"/><Relationship Id="rId4" Type="http://schemas.openxmlformats.org/officeDocument/2006/relationships/hyperlink" Target="http://www.publichealthwalesobservatory.wales.nhs.uk/PEDW"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9:S34"/>
  <sheetViews>
    <sheetView showGridLines="0" showRowColHeaders="0" tabSelected="1" zoomScaleNormal="100" workbookViewId="0"/>
  </sheetViews>
  <sheetFormatPr defaultRowHeight="15"/>
  <cols>
    <col min="1" max="1" width="3.85546875" style="49" customWidth="1"/>
    <col min="2" max="3" width="9.140625" style="49"/>
    <col min="4" max="5" width="9.140625" style="49" customWidth="1"/>
    <col min="6" max="6" width="5" style="49" customWidth="1"/>
    <col min="7" max="7" width="16.28515625" style="49" customWidth="1"/>
    <col min="8" max="21" width="9.140625" style="49"/>
    <col min="22" max="22" width="9.140625" style="49" customWidth="1"/>
    <col min="23" max="16384" width="9.140625" style="49"/>
  </cols>
  <sheetData>
    <row r="9" spans="2:13" ht="27" customHeight="1">
      <c r="B9" s="127" t="s">
        <v>127</v>
      </c>
      <c r="C9" s="127"/>
      <c r="D9" s="127"/>
      <c r="E9" s="127"/>
      <c r="F9" s="127"/>
      <c r="G9" s="127"/>
      <c r="H9" s="127"/>
      <c r="I9" s="127"/>
      <c r="J9" s="127"/>
      <c r="K9" s="127"/>
      <c r="L9" s="127"/>
    </row>
    <row r="10" spans="2:13" ht="18" customHeight="1">
      <c r="B10" s="50" t="s">
        <v>128</v>
      </c>
    </row>
    <row r="11" spans="2:13">
      <c r="B11" s="50" t="s">
        <v>129</v>
      </c>
    </row>
    <row r="12" spans="2:13">
      <c r="B12" s="50" t="s">
        <v>130</v>
      </c>
    </row>
    <row r="13" spans="2:13" ht="9.75" customHeight="1">
      <c r="B13" s="50"/>
    </row>
    <row r="14" spans="2:13">
      <c r="B14" s="50" t="s">
        <v>131</v>
      </c>
      <c r="H14" s="125" t="s">
        <v>393</v>
      </c>
      <c r="I14" s="124"/>
      <c r="J14" s="124"/>
      <c r="K14" s="124"/>
      <c r="L14" s="124"/>
      <c r="M14" s="124"/>
    </row>
    <row r="15" spans="2:13" ht="21.75" customHeight="1">
      <c r="B15" s="50" t="s">
        <v>132</v>
      </c>
    </row>
    <row r="16" spans="2:13" ht="31.5" customHeight="1">
      <c r="B16" s="128" t="s">
        <v>137</v>
      </c>
      <c r="C16" s="128"/>
      <c r="D16" s="128"/>
      <c r="E16" s="128"/>
      <c r="F16" s="128"/>
      <c r="G16" s="128"/>
      <c r="H16" s="128"/>
      <c r="I16" s="128"/>
      <c r="J16" s="128"/>
      <c r="K16" s="128"/>
      <c r="L16" s="128"/>
      <c r="M16" s="128"/>
    </row>
    <row r="17" spans="1:19" s="51" customFormat="1" ht="21.75" customHeight="1">
      <c r="B17" s="50" t="s">
        <v>133</v>
      </c>
      <c r="C17" s="49"/>
      <c r="D17" s="49"/>
      <c r="E17" s="49"/>
      <c r="F17" s="49"/>
      <c r="G17" s="49"/>
      <c r="H17" s="49"/>
      <c r="I17" s="49"/>
      <c r="J17" s="49"/>
      <c r="K17" s="49"/>
      <c r="L17" s="49"/>
      <c r="M17" s="49"/>
    </row>
    <row r="18" spans="1:19" s="51" customFormat="1" ht="25.5" customHeight="1">
      <c r="B18" s="127" t="s">
        <v>134</v>
      </c>
      <c r="C18" s="127"/>
      <c r="D18" s="127"/>
      <c r="E18" s="127"/>
      <c r="F18" s="127"/>
      <c r="G18" s="127"/>
      <c r="H18" s="127"/>
      <c r="I18" s="127"/>
      <c r="J18" s="127"/>
      <c r="K18" s="127"/>
      <c r="L18" s="127"/>
      <c r="M18" s="127"/>
    </row>
    <row r="19" spans="1:19" ht="33" customHeight="1">
      <c r="B19" s="128" t="s">
        <v>138</v>
      </c>
      <c r="C19" s="128"/>
      <c r="D19" s="128"/>
      <c r="E19" s="128"/>
      <c r="F19" s="128"/>
      <c r="G19" s="128"/>
      <c r="H19" s="128"/>
      <c r="I19" s="128"/>
      <c r="J19" s="128"/>
      <c r="K19" s="128"/>
      <c r="L19" s="128"/>
      <c r="M19" s="128"/>
    </row>
    <row r="20" spans="1:19" ht="7.5" customHeight="1">
      <c r="B20" s="50"/>
    </row>
    <row r="21" spans="1:19">
      <c r="B21" s="50" t="s">
        <v>392</v>
      </c>
    </row>
    <row r="22" spans="1:19">
      <c r="B22" s="50"/>
    </row>
    <row r="23" spans="1:19">
      <c r="B23" s="50" t="s">
        <v>135</v>
      </c>
      <c r="G23" s="130" t="s">
        <v>136</v>
      </c>
      <c r="H23" s="130"/>
      <c r="I23" s="130"/>
      <c r="J23" s="130"/>
    </row>
    <row r="24" spans="1:19">
      <c r="B24" s="50"/>
    </row>
    <row r="25" spans="1:19">
      <c r="B25" s="52" t="s">
        <v>22</v>
      </c>
      <c r="C25" s="52"/>
      <c r="D25" s="52"/>
      <c r="E25" s="52"/>
      <c r="F25" s="52"/>
      <c r="G25" s="52"/>
      <c r="H25" s="52"/>
      <c r="I25" s="52"/>
      <c r="J25" s="52"/>
      <c r="K25" s="52"/>
      <c r="L25" s="52"/>
      <c r="M25" s="52"/>
      <c r="N25" s="52"/>
      <c r="O25" s="52"/>
      <c r="P25" s="52"/>
      <c r="Q25" s="52"/>
      <c r="R25" s="52"/>
      <c r="S25" s="52"/>
    </row>
    <row r="26" spans="1:19" ht="30" customHeight="1">
      <c r="B26" s="129" t="s">
        <v>20</v>
      </c>
      <c r="C26" s="129"/>
      <c r="D26" s="129"/>
      <c r="E26" s="129"/>
      <c r="F26" s="129"/>
      <c r="G26" s="129"/>
      <c r="H26" s="129"/>
      <c r="I26" s="129"/>
      <c r="J26" s="129"/>
      <c r="K26" s="129"/>
      <c r="L26" s="129"/>
      <c r="M26" s="129"/>
      <c r="N26" s="129"/>
      <c r="O26" s="129"/>
      <c r="P26" s="129"/>
      <c r="Q26" s="52"/>
      <c r="R26" s="52"/>
      <c r="S26" s="52"/>
    </row>
    <row r="27" spans="1:19">
      <c r="B27" s="129" t="s">
        <v>21</v>
      </c>
      <c r="C27" s="129"/>
      <c r="D27" s="129"/>
      <c r="E27" s="129"/>
      <c r="F27" s="129"/>
      <c r="G27" s="129"/>
      <c r="H27" s="129"/>
      <c r="I27" s="129"/>
      <c r="J27" s="129"/>
      <c r="K27" s="129"/>
      <c r="L27" s="129"/>
      <c r="M27" s="129"/>
      <c r="N27" s="129"/>
      <c r="O27" s="129"/>
      <c r="P27" s="129"/>
      <c r="Q27" s="129"/>
      <c r="R27" s="129"/>
      <c r="S27" s="129"/>
    </row>
    <row r="29" spans="1:19">
      <c r="A29" s="53"/>
      <c r="B29" s="53"/>
      <c r="C29" s="53"/>
      <c r="D29" s="53"/>
      <c r="E29" s="53"/>
      <c r="F29" s="53"/>
      <c r="G29" s="53"/>
      <c r="H29" s="53"/>
      <c r="I29" s="53"/>
      <c r="J29" s="53"/>
      <c r="K29" s="53"/>
      <c r="L29" s="53"/>
      <c r="M29" s="53"/>
      <c r="N29" s="53"/>
      <c r="O29" s="53"/>
      <c r="P29" s="53"/>
      <c r="Q29" s="53"/>
      <c r="R29" s="53"/>
    </row>
    <row r="30" spans="1:19" ht="3.75" customHeight="1">
      <c r="A30" s="53"/>
      <c r="B30" s="53"/>
      <c r="C30" s="53"/>
      <c r="D30" s="53"/>
      <c r="E30" s="53"/>
      <c r="F30" s="53"/>
      <c r="G30" s="53"/>
      <c r="H30" s="53"/>
      <c r="I30" s="53"/>
      <c r="J30" s="53"/>
      <c r="K30" s="53"/>
      <c r="L30" s="53"/>
      <c r="M30" s="53"/>
      <c r="N30" s="53"/>
      <c r="O30" s="53"/>
      <c r="P30" s="53"/>
      <c r="Q30" s="53"/>
      <c r="R30" s="53"/>
    </row>
    <row r="31" spans="1:19" ht="27" customHeight="1">
      <c r="A31" s="126"/>
      <c r="B31" s="126"/>
      <c r="C31" s="126"/>
      <c r="D31" s="126"/>
      <c r="E31" s="126"/>
      <c r="F31" s="126"/>
      <c r="G31" s="126"/>
      <c r="H31" s="126"/>
      <c r="I31" s="126"/>
      <c r="J31" s="126"/>
      <c r="K31" s="126"/>
      <c r="L31" s="126"/>
      <c r="M31" s="126"/>
      <c r="N31" s="126"/>
      <c r="O31" s="126"/>
      <c r="P31" s="53"/>
      <c r="Q31" s="53"/>
      <c r="R31" s="53"/>
    </row>
    <row r="32" spans="1:19" ht="15.75" customHeight="1">
      <c r="A32" s="126"/>
      <c r="B32" s="126"/>
      <c r="C32" s="126"/>
      <c r="D32" s="126"/>
      <c r="E32" s="126"/>
      <c r="F32" s="126"/>
      <c r="G32" s="126"/>
      <c r="H32" s="126"/>
      <c r="I32" s="126"/>
      <c r="J32" s="126"/>
      <c r="K32" s="126"/>
      <c r="L32" s="126"/>
      <c r="M32" s="126"/>
      <c r="N32" s="126"/>
      <c r="O32" s="126"/>
      <c r="P32" s="126"/>
      <c r="Q32" s="126"/>
      <c r="R32" s="126"/>
    </row>
    <row r="34" spans="19:19">
      <c r="S34" s="54"/>
    </row>
  </sheetData>
  <sheetProtection algorithmName="SHA-512" hashValue="Hekuxv0Dofaa/UvNE5VbH1Qji655tCw2sxN0m8O5RCb1tODvY0dC8A4FK7ueo9Kko7BIKdl4X6JHRSCkpSdJjw==" saltValue="aOHdxAvZxo4ZBnmgWwz9uQ==" spinCount="100000" sheet="1" scenarios="1"/>
  <mergeCells count="9">
    <mergeCell ref="A31:O31"/>
    <mergeCell ref="A32:R32"/>
    <mergeCell ref="B9:L9"/>
    <mergeCell ref="B19:M19"/>
    <mergeCell ref="B18:M18"/>
    <mergeCell ref="B16:M16"/>
    <mergeCell ref="B26:P26"/>
    <mergeCell ref="B27:S27"/>
    <mergeCell ref="G23:J23"/>
  </mergeCells>
  <hyperlinks>
    <hyperlink ref="G23" r:id="rId1"/>
    <hyperlink ref="H14" r:id="rId2"/>
    <hyperlink ref="H14:M14" r:id="rId3" display="http://www.publichealthwalesobservatory.wales.nhs.uk/smoking2017"/>
  </hyperlinks>
  <pageMargins left="0.70866141732283472" right="0.70866141732283472" top="0.74803149606299213" bottom="0.74803149606299213" header="0.31496062992125984" footer="0.31496062992125984"/>
  <pageSetup paperSize="9" scale="59" orientation="landscape"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F10:T36"/>
  <sheetViews>
    <sheetView showGridLines="0" showRowColHeaders="0" zoomScaleNormal="100" workbookViewId="0">
      <selection activeCell="R16" sqref="R16"/>
    </sheetView>
  </sheetViews>
  <sheetFormatPr defaultRowHeight="15"/>
  <cols>
    <col min="1" max="1" width="9.140625" style="49" customWidth="1"/>
    <col min="2" max="4" width="9.140625" style="49"/>
    <col min="5" max="5" width="1.140625" style="49" customWidth="1"/>
    <col min="6" max="6" width="33" style="49" customWidth="1"/>
    <col min="7" max="7" width="11.7109375" style="49" customWidth="1"/>
    <col min="8" max="9" width="12.85546875" style="49" customWidth="1"/>
    <col min="10" max="10" width="1.42578125" style="49" customWidth="1"/>
    <col min="11" max="11" width="11.7109375" style="49" customWidth="1"/>
    <col min="12" max="13" width="12.85546875" style="49" customWidth="1"/>
    <col min="14" max="14" width="9.140625" style="49" customWidth="1"/>
    <col min="15" max="15" width="9.28515625" style="49" customWidth="1"/>
    <col min="16" max="18" width="9.140625" style="49" customWidth="1"/>
    <col min="19" max="22" width="9.140625" style="49"/>
    <col min="23" max="23" width="9.140625" style="49" customWidth="1"/>
    <col min="24" max="16384" width="9.140625" style="49"/>
  </cols>
  <sheetData>
    <row r="10" spans="6:20" ht="27" customHeight="1">
      <c r="F10" s="135" t="str">
        <f>Controls!A37</f>
        <v>Smoking-attributable admissions by disease, counts &amp; percentages, males &amp; females aged 35+, Wales, 2015</v>
      </c>
      <c r="G10" s="135"/>
      <c r="H10" s="135"/>
      <c r="I10" s="135"/>
      <c r="J10" s="135"/>
      <c r="K10" s="135"/>
      <c r="L10" s="135"/>
      <c r="M10" s="135"/>
      <c r="N10" s="55"/>
      <c r="O10" s="55"/>
      <c r="P10" s="136"/>
      <c r="Q10" s="136"/>
      <c r="R10" s="136"/>
    </row>
    <row r="11" spans="6:20">
      <c r="F11" s="56"/>
      <c r="G11" s="133" t="s">
        <v>31</v>
      </c>
      <c r="H11" s="133"/>
      <c r="I11" s="133"/>
      <c r="J11" s="57"/>
      <c r="K11" s="133" t="s">
        <v>32</v>
      </c>
      <c r="L11" s="133"/>
      <c r="M11" s="133"/>
      <c r="N11" s="56"/>
      <c r="O11" s="56"/>
      <c r="P11" s="56"/>
      <c r="Q11" s="56"/>
      <c r="R11" s="56"/>
    </row>
    <row r="12" spans="6:20" s="59" customFormat="1" ht="17.25" customHeight="1">
      <c r="F12" s="58"/>
      <c r="G12" s="134" t="str">
        <f>INDEX(Controls!A26:A27,Controls!A39)</f>
        <v>Number of admissions</v>
      </c>
      <c r="H12" s="134"/>
      <c r="I12" s="137" t="s">
        <v>89</v>
      </c>
      <c r="J12" s="58"/>
      <c r="K12" s="134" t="str">
        <f>INDEX(Controls!A26:A27,Controls!A39)</f>
        <v>Number of admissions</v>
      </c>
      <c r="L12" s="134"/>
      <c r="M12" s="137" t="s">
        <v>90</v>
      </c>
      <c r="N12" s="58"/>
      <c r="O12" s="58"/>
      <c r="P12" s="58"/>
      <c r="Q12" s="58"/>
      <c r="R12" s="58"/>
      <c r="S12" s="58"/>
      <c r="T12" s="58"/>
    </row>
    <row r="13" spans="6:20" ht="28.5" customHeight="1">
      <c r="F13" s="56"/>
      <c r="G13" s="123" t="str">
        <f>INDEX(Controls!$B$26:$B$27,Controls!$A$39)</f>
        <v>All admissions</v>
      </c>
      <c r="H13" s="123" t="s">
        <v>79</v>
      </c>
      <c r="I13" s="138"/>
      <c r="J13" s="56"/>
      <c r="K13" s="123" t="str">
        <f>INDEX(Controls!$B$26:$B$27,Controls!$A$39)</f>
        <v>All admissions</v>
      </c>
      <c r="L13" s="123" t="s">
        <v>79</v>
      </c>
      <c r="M13" s="138"/>
      <c r="N13" s="56"/>
      <c r="O13" s="56"/>
      <c r="P13" s="56"/>
      <c r="Q13" s="56"/>
      <c r="R13" s="56"/>
      <c r="S13" s="56"/>
      <c r="T13" s="56"/>
    </row>
    <row r="14" spans="6:20">
      <c r="F14" s="60" t="str">
        <f>Controls!B4</f>
        <v>Wales</v>
      </c>
      <c r="G14" s="61"/>
      <c r="H14" s="62"/>
      <c r="I14" s="63"/>
      <c r="J14" s="64"/>
      <c r="K14" s="65"/>
      <c r="L14" s="63"/>
      <c r="M14" s="63"/>
      <c r="N14" s="66"/>
      <c r="O14" s="67"/>
      <c r="P14" s="67"/>
      <c r="Q14" s="68"/>
      <c r="R14" s="69"/>
    </row>
    <row r="15" spans="6:20">
      <c r="F15" s="70" t="s">
        <v>75</v>
      </c>
      <c r="G15" s="71">
        <f>Controls!G11</f>
        <v>264412</v>
      </c>
      <c r="H15" s="72">
        <f>Controls!H11</f>
        <v>16063.100556380499</v>
      </c>
      <c r="I15" s="73">
        <f>Controls!I11</f>
        <v>6.1</v>
      </c>
      <c r="J15" s="74"/>
      <c r="K15" s="71">
        <f>Controls!G27</f>
        <v>297151</v>
      </c>
      <c r="L15" s="72">
        <f>Controls!H27</f>
        <v>10543.5124703291</v>
      </c>
      <c r="M15" s="73">
        <f>Controls!I27</f>
        <v>3.5</v>
      </c>
      <c r="N15" s="66"/>
      <c r="O15" s="67"/>
      <c r="P15" s="67"/>
      <c r="Q15" s="68"/>
      <c r="R15" s="69"/>
    </row>
    <row r="16" spans="6:20">
      <c r="F16" s="70" t="s">
        <v>76</v>
      </c>
      <c r="G16" s="71">
        <f>Controls!G12</f>
        <v>29780</v>
      </c>
      <c r="H16" s="72">
        <f>Controls!H12</f>
        <v>4879.3281386706003</v>
      </c>
      <c r="I16" s="73">
        <f>Controls!I12</f>
        <v>16.399999999999999</v>
      </c>
      <c r="J16" s="74"/>
      <c r="K16" s="71">
        <f>Controls!G28</f>
        <v>26690</v>
      </c>
      <c r="L16" s="72">
        <f>Controls!H28</f>
        <v>1911.3231584207001</v>
      </c>
      <c r="M16" s="73">
        <f>Controls!I28</f>
        <v>7.2</v>
      </c>
      <c r="N16" s="66"/>
      <c r="O16" s="67"/>
      <c r="P16" s="67"/>
      <c r="Q16" s="68"/>
      <c r="R16" s="69"/>
    </row>
    <row r="17" spans="6:18">
      <c r="F17" s="70" t="s">
        <v>77</v>
      </c>
      <c r="G17" s="71">
        <f>Controls!G13</f>
        <v>30321</v>
      </c>
      <c r="H17" s="72">
        <f>Controls!H13</f>
        <v>5420.8564955421998</v>
      </c>
      <c r="I17" s="73">
        <f>Controls!I13</f>
        <v>17.899999999999999</v>
      </c>
      <c r="J17" s="74"/>
      <c r="K17" s="71">
        <f>Controls!G29</f>
        <v>23546</v>
      </c>
      <c r="L17" s="72">
        <f>Controls!H29</f>
        <v>2572.1007766524999</v>
      </c>
      <c r="M17" s="73">
        <f>Controls!I29</f>
        <v>10.9</v>
      </c>
      <c r="N17" s="66"/>
      <c r="O17" s="67"/>
      <c r="P17" s="67"/>
      <c r="Q17" s="68"/>
      <c r="R17" s="69"/>
    </row>
    <row r="18" spans="6:18">
      <c r="F18" s="70" t="s">
        <v>78</v>
      </c>
      <c r="G18" s="71">
        <f>Controls!G14</f>
        <v>18427</v>
      </c>
      <c r="H18" s="72">
        <f>Controls!H14</f>
        <v>4938.4536389408004</v>
      </c>
      <c r="I18" s="73">
        <f>Controls!I14</f>
        <v>26.8</v>
      </c>
      <c r="J18" s="74"/>
      <c r="K18" s="71">
        <f>Controls!G30</f>
        <v>19786</v>
      </c>
      <c r="L18" s="72">
        <f>Controls!H30</f>
        <v>4909.8819127124998</v>
      </c>
      <c r="M18" s="73">
        <f>Controls!I30</f>
        <v>24.8</v>
      </c>
      <c r="N18" s="66"/>
      <c r="O18" s="67"/>
      <c r="P18" s="67"/>
      <c r="Q18" s="68"/>
      <c r="R18" s="69"/>
    </row>
    <row r="19" spans="6:18">
      <c r="F19" s="70" t="s">
        <v>54</v>
      </c>
      <c r="G19" s="71">
        <f>Controls!G15</f>
        <v>35998</v>
      </c>
      <c r="H19" s="72">
        <f>Controls!H15</f>
        <v>371.7345448657</v>
      </c>
      <c r="I19" s="73">
        <f>Controls!I15</f>
        <v>1</v>
      </c>
      <c r="J19" s="74"/>
      <c r="K19" s="71">
        <f>Controls!G31</f>
        <v>37530</v>
      </c>
      <c r="L19" s="72">
        <f>Controls!H31</f>
        <v>371.81612558960001</v>
      </c>
      <c r="M19" s="73">
        <f>Controls!I31</f>
        <v>1</v>
      </c>
      <c r="N19" s="66"/>
      <c r="O19" s="67"/>
      <c r="P19" s="67"/>
      <c r="Q19" s="68"/>
      <c r="R19" s="69"/>
    </row>
    <row r="20" spans="6:18" ht="4.5" customHeight="1">
      <c r="F20" s="75"/>
      <c r="G20" s="76"/>
      <c r="H20" s="77"/>
      <c r="I20" s="78"/>
      <c r="J20" s="79"/>
      <c r="K20" s="80"/>
      <c r="L20" s="78"/>
      <c r="M20" s="78"/>
      <c r="N20" s="66"/>
      <c r="O20" s="67"/>
      <c r="P20" s="67"/>
      <c r="Q20" s="68"/>
      <c r="R20" s="69"/>
    </row>
    <row r="21" spans="6:18" ht="12.75" customHeight="1">
      <c r="F21" s="131" t="str">
        <f>Controls!A52</f>
        <v>Produced by Public Health Wales Observatory, using PEDW (NWIS), MYE (ONS), WHS (WG)</v>
      </c>
      <c r="G21" s="131"/>
      <c r="H21" s="131"/>
      <c r="I21" s="131"/>
      <c r="J21" s="131"/>
      <c r="K21" s="131"/>
      <c r="L21" s="131"/>
      <c r="M21" s="131"/>
      <c r="N21" s="81"/>
      <c r="O21" s="63"/>
      <c r="P21" s="63"/>
      <c r="Q21" s="68"/>
      <c r="R21" s="69"/>
    </row>
    <row r="22" spans="6:18" ht="12.75" customHeight="1">
      <c r="F22" s="132"/>
      <c r="G22" s="132"/>
      <c r="H22" s="132"/>
      <c r="I22" s="132"/>
      <c r="J22" s="132"/>
      <c r="K22" s="132"/>
      <c r="L22" s="132"/>
      <c r="M22" s="132"/>
      <c r="N22" s="82"/>
      <c r="O22" s="82"/>
      <c r="P22" s="83"/>
      <c r="Q22" s="84"/>
      <c r="R22" s="85"/>
    </row>
    <row r="23" spans="6:18">
      <c r="F23" s="86"/>
      <c r="G23" s="86"/>
      <c r="H23" s="86"/>
      <c r="I23" s="87"/>
      <c r="J23" s="86"/>
      <c r="K23" s="86"/>
      <c r="L23" s="86"/>
      <c r="M23" s="87"/>
      <c r="N23" s="86"/>
      <c r="O23" s="86"/>
      <c r="P23" s="86"/>
      <c r="Q23" s="84"/>
      <c r="R23" s="85"/>
    </row>
    <row r="24" spans="6:18">
      <c r="F24" s="88"/>
      <c r="G24" s="88"/>
      <c r="H24" s="88"/>
      <c r="I24" s="87"/>
      <c r="J24" s="88"/>
      <c r="K24" s="88"/>
      <c r="L24" s="88"/>
      <c r="M24" s="87"/>
      <c r="N24" s="89"/>
      <c r="O24" s="89"/>
      <c r="P24" s="89"/>
      <c r="Q24" s="85"/>
      <c r="R24" s="85"/>
    </row>
    <row r="25" spans="6:18">
      <c r="F25" s="88"/>
      <c r="G25" s="88"/>
      <c r="H25" s="88"/>
      <c r="I25" s="87"/>
      <c r="J25" s="88"/>
      <c r="K25" s="88"/>
      <c r="L25" s="88"/>
      <c r="M25" s="87"/>
      <c r="N25" s="89"/>
      <c r="O25" s="89"/>
      <c r="P25" s="89"/>
      <c r="Q25" s="85"/>
      <c r="R25" s="85"/>
    </row>
    <row r="26" spans="6:18">
      <c r="F26" s="90"/>
      <c r="G26" s="90"/>
      <c r="H26" s="90"/>
      <c r="I26" s="87"/>
      <c r="J26" s="90"/>
      <c r="K26" s="90"/>
      <c r="L26" s="90"/>
      <c r="M26" s="87"/>
      <c r="N26" s="90"/>
      <c r="O26" s="90"/>
      <c r="P26" s="90"/>
      <c r="Q26" s="91"/>
      <c r="R26" s="91"/>
    </row>
    <row r="27" spans="6:18">
      <c r="F27" s="92"/>
      <c r="G27" s="92"/>
      <c r="H27" s="92"/>
      <c r="I27" s="87"/>
      <c r="J27" s="92"/>
      <c r="K27" s="92"/>
      <c r="L27" s="92"/>
      <c r="M27" s="87"/>
      <c r="N27" s="92"/>
      <c r="O27" s="92"/>
      <c r="P27" s="92"/>
      <c r="Q27" s="91"/>
      <c r="R27" s="91"/>
    </row>
    <row r="28" spans="6:18">
      <c r="F28" s="92"/>
      <c r="G28" s="92"/>
      <c r="H28" s="92"/>
      <c r="I28" s="92"/>
      <c r="J28" s="92"/>
      <c r="K28" s="92"/>
      <c r="L28" s="92"/>
      <c r="M28" s="92"/>
      <c r="N28" s="92"/>
      <c r="O28" s="92"/>
      <c r="P28" s="92"/>
      <c r="Q28" s="91"/>
      <c r="R28" s="91"/>
    </row>
    <row r="29" spans="6:18" ht="7.5" customHeight="1">
      <c r="F29" s="93"/>
      <c r="G29" s="93"/>
      <c r="H29" s="93"/>
      <c r="I29" s="93"/>
      <c r="J29" s="93"/>
      <c r="K29" s="93"/>
      <c r="L29" s="93"/>
      <c r="M29" s="93"/>
      <c r="N29" s="93"/>
      <c r="O29" s="93"/>
      <c r="P29" s="93"/>
      <c r="Q29" s="91"/>
      <c r="R29" s="91"/>
    </row>
    <row r="30" spans="6:18">
      <c r="F30" s="91"/>
      <c r="G30" s="91"/>
      <c r="H30" s="91"/>
      <c r="I30" s="91"/>
      <c r="J30" s="91"/>
      <c r="K30" s="91"/>
      <c r="L30" s="91"/>
      <c r="M30" s="91"/>
      <c r="N30" s="91"/>
      <c r="O30" s="91"/>
      <c r="P30" s="91"/>
      <c r="Q30" s="91"/>
      <c r="R30" s="91"/>
    </row>
    <row r="31" spans="6:18">
      <c r="F31" s="91"/>
      <c r="G31" s="91"/>
      <c r="H31" s="91"/>
      <c r="I31" s="91"/>
      <c r="J31" s="91"/>
      <c r="K31" s="91"/>
      <c r="L31" s="91"/>
      <c r="M31" s="91"/>
      <c r="N31" s="91"/>
      <c r="O31" s="91"/>
      <c r="P31" s="91"/>
      <c r="Q31" s="91"/>
      <c r="R31" s="91"/>
    </row>
    <row r="32" spans="6:18">
      <c r="F32" s="91"/>
      <c r="G32" s="91"/>
      <c r="H32" s="91"/>
      <c r="I32" s="91"/>
      <c r="J32" s="91"/>
      <c r="K32" s="91"/>
      <c r="L32" s="91"/>
      <c r="M32" s="91"/>
      <c r="N32" s="91"/>
      <c r="O32" s="91"/>
      <c r="P32" s="91"/>
      <c r="Q32" s="91"/>
      <c r="R32" s="91"/>
    </row>
    <row r="33" spans="18:18">
      <c r="R33" s="91"/>
    </row>
    <row r="34" spans="18:18" ht="15" customHeight="1"/>
    <row r="35" spans="18:18" ht="15" customHeight="1"/>
    <row r="36" spans="18:18" ht="15" customHeight="1"/>
  </sheetData>
  <sheetProtection algorithmName="SHA-512" hashValue="QB6uO73+0id0bidE99XWsJPW1enVM2NZQgtbKltCa4bzwKKgFKzUuypuHs46v+9rdQUzVkRZJCPoFeSwv7lg3A==" saltValue="X/vyDkVCWXPrIT+awdF6mw==" spinCount="100000" sheet="1" scenarios="1"/>
  <mergeCells count="10">
    <mergeCell ref="F10:M10"/>
    <mergeCell ref="P10:R10"/>
    <mergeCell ref="G12:H12"/>
    <mergeCell ref="I12:I13"/>
    <mergeCell ref="M12:M13"/>
    <mergeCell ref="F21:M21"/>
    <mergeCell ref="F22:M22"/>
    <mergeCell ref="G11:I11"/>
    <mergeCell ref="K12:L12"/>
    <mergeCell ref="K11:M11"/>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List Box 6">
              <controlPr defaultSize="0" autoLine="0" autoPict="0">
                <anchor moveWithCells="1" sizeWithCells="1">
                  <from>
                    <xdr:col>0</xdr:col>
                    <xdr:colOff>95250</xdr:colOff>
                    <xdr:row>9</xdr:row>
                    <xdr:rowOff>47625</xdr:rowOff>
                  </from>
                  <to>
                    <xdr:col>3</xdr:col>
                    <xdr:colOff>285750</xdr:colOff>
                    <xdr:row>9</xdr:row>
                    <xdr:rowOff>333375</xdr:rowOff>
                  </to>
                </anchor>
              </controlPr>
            </control>
          </mc:Choice>
        </mc:AlternateContent>
        <mc:AlternateContent xmlns:mc="http://schemas.openxmlformats.org/markup-compatibility/2006">
          <mc:Choice Requires="x14">
            <control shapeId="4103" r:id="rId5" name="List Box 7">
              <controlPr defaultSize="0" autoLine="0" autoPict="0">
                <anchor moveWithCells="1" sizeWithCells="1">
                  <from>
                    <xdr:col>0</xdr:col>
                    <xdr:colOff>95250</xdr:colOff>
                    <xdr:row>10</xdr:row>
                    <xdr:rowOff>171450</xdr:rowOff>
                  </from>
                  <to>
                    <xdr:col>3</xdr:col>
                    <xdr:colOff>285750</xdr:colOff>
                    <xdr:row>15</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L74"/>
  <sheetViews>
    <sheetView showGridLines="0" showRowColHeaders="0" workbookViewId="0"/>
  </sheetViews>
  <sheetFormatPr defaultRowHeight="15"/>
  <cols>
    <col min="1" max="1" width="1.42578125" style="49" customWidth="1"/>
    <col min="2" max="2" width="16.7109375" style="49" customWidth="1"/>
    <col min="3" max="3" width="82.42578125" style="49" customWidth="1"/>
    <col min="4" max="4" width="3.5703125" style="49" customWidth="1"/>
    <col min="5" max="5" width="16.7109375" style="49" customWidth="1"/>
    <col min="6" max="6" width="69.28515625" style="49" customWidth="1"/>
    <col min="7" max="7" width="9.140625" style="49" customWidth="1"/>
    <col min="8" max="21" width="9.140625" style="49"/>
    <col min="22" max="22" width="9.140625" style="49" customWidth="1"/>
    <col min="23" max="16384" width="9.140625" style="49"/>
  </cols>
  <sheetData>
    <row r="1" spans="2:12">
      <c r="K1" s="57"/>
    </row>
    <row r="2" spans="2:12">
      <c r="K2" s="94"/>
    </row>
    <row r="3" spans="2:12">
      <c r="K3" s="94"/>
    </row>
    <row r="4" spans="2:12">
      <c r="K4" s="94"/>
    </row>
    <row r="5" spans="2:12">
      <c r="K5" s="94"/>
    </row>
    <row r="6" spans="2:12">
      <c r="K6" s="94"/>
    </row>
    <row r="7" spans="2:12">
      <c r="K7" s="94"/>
    </row>
    <row r="8" spans="2:12" ht="15" customHeight="1">
      <c r="K8" s="94"/>
      <c r="L8" s="94"/>
    </row>
    <row r="9" spans="2:12" ht="23.25" customHeight="1">
      <c r="B9" s="26" t="s">
        <v>120</v>
      </c>
      <c r="C9" s="95"/>
    </row>
    <row r="10" spans="2:12" ht="49.5" customHeight="1">
      <c r="B10" s="27" t="s">
        <v>91</v>
      </c>
      <c r="C10" s="96" t="s">
        <v>85</v>
      </c>
    </row>
    <row r="11" spans="2:12">
      <c r="B11" s="28" t="s">
        <v>92</v>
      </c>
      <c r="C11" s="97" t="s">
        <v>93</v>
      </c>
    </row>
    <row r="12" spans="2:12">
      <c r="B12" s="29" t="s">
        <v>94</v>
      </c>
      <c r="C12" s="39">
        <v>2015</v>
      </c>
    </row>
    <row r="13" spans="2:12" ht="23.25" customHeight="1">
      <c r="B13" s="43" t="s">
        <v>95</v>
      </c>
      <c r="C13" s="98" t="s">
        <v>96</v>
      </c>
    </row>
    <row r="14" spans="2:12">
      <c r="B14" s="43"/>
      <c r="C14" s="99" t="s">
        <v>97</v>
      </c>
    </row>
    <row r="15" spans="2:12" ht="49.5" customHeight="1">
      <c r="B15" s="30"/>
      <c r="C15" s="96" t="s">
        <v>98</v>
      </c>
    </row>
    <row r="16" spans="2:12" ht="16.5" customHeight="1">
      <c r="B16" s="31" t="s">
        <v>99</v>
      </c>
      <c r="C16" s="100" t="s">
        <v>117</v>
      </c>
    </row>
    <row r="17" spans="2:3" ht="37.5" customHeight="1">
      <c r="B17" s="43" t="s">
        <v>101</v>
      </c>
      <c r="C17" s="101" t="s">
        <v>143</v>
      </c>
    </row>
    <row r="18" spans="2:3" ht="63" customHeight="1">
      <c r="B18" s="43"/>
      <c r="C18" s="101" t="s">
        <v>102</v>
      </c>
    </row>
    <row r="19" spans="2:3" ht="146.25">
      <c r="B19" s="43"/>
      <c r="C19" s="102" t="s">
        <v>103</v>
      </c>
    </row>
    <row r="20" spans="2:3" ht="78.75">
      <c r="B20" s="43"/>
      <c r="C20" s="102" t="s">
        <v>390</v>
      </c>
    </row>
    <row r="21" spans="2:3" ht="75.75" customHeight="1">
      <c r="B21" s="103"/>
      <c r="C21" s="104" t="s">
        <v>391</v>
      </c>
    </row>
    <row r="22" spans="2:3" ht="69">
      <c r="B22" s="32"/>
      <c r="C22" s="105" t="s">
        <v>86</v>
      </c>
    </row>
    <row r="23" spans="2:3" ht="47.25" customHeight="1">
      <c r="B23" s="40"/>
      <c r="C23" s="104" t="s">
        <v>104</v>
      </c>
    </row>
    <row r="24" spans="2:3" ht="27.75" customHeight="1">
      <c r="B24" s="43"/>
      <c r="C24" s="43" t="s">
        <v>124</v>
      </c>
    </row>
    <row r="25" spans="2:3" ht="4.5" customHeight="1">
      <c r="B25" s="33"/>
      <c r="C25" s="106"/>
    </row>
    <row r="26" spans="2:3" ht="117" customHeight="1">
      <c r="B26" s="40" t="s">
        <v>19</v>
      </c>
      <c r="C26" s="107" t="s">
        <v>146</v>
      </c>
    </row>
    <row r="27" spans="2:3" ht="39" customHeight="1">
      <c r="B27" s="40"/>
      <c r="C27" s="107" t="s">
        <v>147</v>
      </c>
    </row>
    <row r="28" spans="2:3" ht="36" customHeight="1">
      <c r="B28" s="40"/>
      <c r="C28" s="102" t="s">
        <v>105</v>
      </c>
    </row>
    <row r="29" spans="2:3" ht="24.75" customHeight="1">
      <c r="B29" s="40"/>
      <c r="C29" s="102" t="s">
        <v>106</v>
      </c>
    </row>
    <row r="30" spans="2:3" ht="24" customHeight="1">
      <c r="B30" s="40"/>
      <c r="C30" s="102" t="s">
        <v>118</v>
      </c>
    </row>
    <row r="31" spans="2:3" ht="36.75" customHeight="1">
      <c r="B31" s="40"/>
      <c r="C31" s="102" t="s">
        <v>123</v>
      </c>
    </row>
    <row r="32" spans="2:3" ht="37.5" customHeight="1">
      <c r="B32" s="40"/>
      <c r="C32" s="102" t="s">
        <v>119</v>
      </c>
    </row>
    <row r="33" spans="2:4" ht="15.75" customHeight="1">
      <c r="B33" s="40"/>
      <c r="C33" s="44" t="s">
        <v>139</v>
      </c>
    </row>
    <row r="34" spans="2:4">
      <c r="B34" s="40"/>
      <c r="C34" s="45" t="s">
        <v>140</v>
      </c>
    </row>
    <row r="35" spans="2:4">
      <c r="B35" s="40"/>
      <c r="C35" s="45" t="s">
        <v>141</v>
      </c>
    </row>
    <row r="36" spans="2:4">
      <c r="B36" s="40"/>
      <c r="C36" s="48" t="s">
        <v>142</v>
      </c>
    </row>
    <row r="37" spans="2:4" ht="5.25" customHeight="1">
      <c r="B37" s="33"/>
      <c r="C37" s="42"/>
    </row>
    <row r="38" spans="2:4" ht="13.5" customHeight="1">
      <c r="B38" s="34" t="s">
        <v>107</v>
      </c>
      <c r="C38" s="108" t="s">
        <v>108</v>
      </c>
    </row>
    <row r="39" spans="2:4">
      <c r="B39" s="103"/>
      <c r="C39" s="109" t="s">
        <v>109</v>
      </c>
    </row>
    <row r="40" spans="2:4" ht="13.5" customHeight="1">
      <c r="B40" s="34"/>
      <c r="C40" s="108" t="s">
        <v>110</v>
      </c>
    </row>
    <row r="41" spans="2:4" ht="22.5">
      <c r="B41" s="27"/>
      <c r="C41" s="110" t="s">
        <v>111</v>
      </c>
    </row>
    <row r="42" spans="2:4">
      <c r="B42" s="34"/>
      <c r="C42" s="111"/>
    </row>
    <row r="43" spans="2:4" ht="24" customHeight="1">
      <c r="B43" s="34"/>
      <c r="C43" s="111"/>
    </row>
    <row r="44" spans="2:4">
      <c r="B44" s="34"/>
      <c r="C44" s="111"/>
      <c r="D44" s="112"/>
    </row>
    <row r="45" spans="2:4" ht="17.25" customHeight="1">
      <c r="B45" s="26" t="s">
        <v>121</v>
      </c>
      <c r="C45" s="35"/>
    </row>
    <row r="46" spans="2:4" ht="49.5" customHeight="1">
      <c r="B46" s="27" t="s">
        <v>91</v>
      </c>
      <c r="C46" s="30" t="s">
        <v>87</v>
      </c>
    </row>
    <row r="47" spans="2:4">
      <c r="B47" s="28" t="s">
        <v>92</v>
      </c>
      <c r="C47" s="97" t="s">
        <v>93</v>
      </c>
    </row>
    <row r="48" spans="2:4">
      <c r="B48" s="36" t="s">
        <v>94</v>
      </c>
      <c r="C48" s="41">
        <v>2015</v>
      </c>
    </row>
    <row r="49" spans="2:3">
      <c r="B49" s="43" t="s">
        <v>95</v>
      </c>
      <c r="C49" s="98" t="s">
        <v>112</v>
      </c>
    </row>
    <row r="50" spans="2:3">
      <c r="B50" s="43"/>
      <c r="C50" s="98" t="s">
        <v>97</v>
      </c>
    </row>
    <row r="51" spans="2:3" ht="48.75" customHeight="1">
      <c r="B51" s="30"/>
      <c r="C51" s="113" t="s">
        <v>113</v>
      </c>
    </row>
    <row r="52" spans="2:3">
      <c r="B52" s="31" t="s">
        <v>99</v>
      </c>
      <c r="C52" s="100" t="s">
        <v>100</v>
      </c>
    </row>
    <row r="53" spans="2:3" ht="26.25" customHeight="1">
      <c r="B53" s="43" t="s">
        <v>101</v>
      </c>
      <c r="C53" s="101" t="s">
        <v>144</v>
      </c>
    </row>
    <row r="54" spans="2:3" ht="49.5" customHeight="1">
      <c r="C54" s="101" t="s">
        <v>114</v>
      </c>
    </row>
    <row r="55" spans="2:3" ht="135">
      <c r="C55" s="102" t="s">
        <v>115</v>
      </c>
    </row>
    <row r="56" spans="2:3" ht="78.75">
      <c r="C56" s="102" t="s">
        <v>390</v>
      </c>
    </row>
    <row r="57" spans="2:3" ht="69">
      <c r="B57" s="43"/>
      <c r="C57" s="105" t="s">
        <v>391</v>
      </c>
    </row>
    <row r="58" spans="2:3" ht="48" customHeight="1">
      <c r="B58" s="103"/>
      <c r="C58" s="43" t="s">
        <v>126</v>
      </c>
    </row>
    <row r="59" spans="2:3" ht="24.75" customHeight="1">
      <c r="B59" s="103"/>
      <c r="C59" s="43" t="s">
        <v>125</v>
      </c>
    </row>
    <row r="60" spans="2:3" ht="4.5" customHeight="1">
      <c r="B60" s="114"/>
      <c r="C60" s="106"/>
    </row>
    <row r="61" spans="2:3" ht="115.5" customHeight="1">
      <c r="B61" s="108" t="s">
        <v>19</v>
      </c>
      <c r="C61" s="107" t="s">
        <v>145</v>
      </c>
    </row>
    <row r="62" spans="2:3" ht="46.5" customHeight="1">
      <c r="C62" s="37" t="s">
        <v>116</v>
      </c>
    </row>
    <row r="63" spans="2:3" ht="24.75" customHeight="1">
      <c r="B63" s="103"/>
      <c r="C63" s="102" t="s">
        <v>122</v>
      </c>
    </row>
    <row r="64" spans="2:3" ht="36" customHeight="1">
      <c r="B64" s="103"/>
      <c r="C64" s="102" t="s">
        <v>123</v>
      </c>
    </row>
    <row r="65" spans="2:3" ht="38.25" customHeight="1">
      <c r="B65" s="103"/>
      <c r="C65" s="102" t="s">
        <v>119</v>
      </c>
    </row>
    <row r="66" spans="2:3" ht="12.75" customHeight="1">
      <c r="B66" s="103"/>
      <c r="C66" s="44" t="s">
        <v>139</v>
      </c>
    </row>
    <row r="67" spans="2:3" ht="15" customHeight="1">
      <c r="B67" s="103"/>
      <c r="C67" s="45" t="s">
        <v>140</v>
      </c>
    </row>
    <row r="68" spans="2:3" ht="15" customHeight="1">
      <c r="B68" s="103"/>
      <c r="C68" s="45" t="s">
        <v>141</v>
      </c>
    </row>
    <row r="69" spans="2:3" ht="19.5" customHeight="1">
      <c r="B69" s="114"/>
      <c r="C69" s="47" t="s">
        <v>142</v>
      </c>
    </row>
    <row r="70" spans="2:3" ht="15.75" customHeight="1">
      <c r="B70" s="46" t="s">
        <v>107</v>
      </c>
      <c r="C70" s="115" t="s">
        <v>108</v>
      </c>
    </row>
    <row r="71" spans="2:3" ht="15.75" customHeight="1">
      <c r="C71" s="109" t="s">
        <v>109</v>
      </c>
    </row>
    <row r="72" spans="2:3" ht="12.75" customHeight="1">
      <c r="B72" s="25"/>
      <c r="C72" s="108" t="s">
        <v>110</v>
      </c>
    </row>
    <row r="73" spans="2:3" ht="22.5">
      <c r="B73" s="38"/>
      <c r="C73" s="110" t="s">
        <v>111</v>
      </c>
    </row>
    <row r="74" spans="2:3" ht="7.5" customHeight="1">
      <c r="B74" s="25"/>
      <c r="C74" s="108"/>
    </row>
  </sheetData>
  <sheetProtection algorithmName="SHA-512" hashValue="FrjR+vM+jkO1d7GOE8OvWdlum+pVL9CqJAuiWWCz6gSKAXw/Trl2rlxUJxCRwxNNNTUNapJ5K5DfUesNUc0uNA==" saltValue="Z+WCrVquGZfUNrRvo1BtVw==" spinCount="100000" sheet="1" scenarios="1"/>
  <hyperlinks>
    <hyperlink ref="C39" r:id="rId1"/>
    <hyperlink ref="C71" r:id="rId2"/>
    <hyperlink ref="C35" r:id="rId3"/>
    <hyperlink ref="C34" r:id="rId4"/>
    <hyperlink ref="C36" r:id="rId5"/>
    <hyperlink ref="C68" r:id="rId6"/>
    <hyperlink ref="C67" r:id="rId7"/>
    <hyperlink ref="C69" r:id="rId8"/>
  </hyperlinks>
  <pageMargins left="0.70866141732283472" right="0.70866141732283472" top="0.74803149606299213" bottom="0.74803149606299213" header="0.31496062992125984" footer="0.31496062992125984"/>
  <pageSetup paperSize="9" scale="59"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9:O47"/>
  <sheetViews>
    <sheetView showGridLines="0" showRowColHeaders="0" workbookViewId="0"/>
  </sheetViews>
  <sheetFormatPr defaultRowHeight="15"/>
  <cols>
    <col min="1" max="1" width="4" style="49" customWidth="1"/>
    <col min="2" max="6" width="9.140625" style="49"/>
    <col min="7" max="7" width="9.140625" style="49" customWidth="1"/>
    <col min="8" max="21" width="9.140625" style="49"/>
    <col min="22" max="22" width="9.140625" style="49" customWidth="1"/>
    <col min="23" max="16384" width="9.140625" style="49"/>
  </cols>
  <sheetData>
    <row r="9" spans="2:15">
      <c r="B9" s="116" t="s">
        <v>1</v>
      </c>
      <c r="C9" s="117"/>
      <c r="D9" s="117"/>
      <c r="E9" s="117"/>
      <c r="F9" s="117"/>
      <c r="G9" s="117"/>
      <c r="H9" s="117"/>
      <c r="I9" s="117"/>
      <c r="J9" s="117"/>
      <c r="K9" s="117"/>
      <c r="L9" s="117"/>
      <c r="M9" s="117"/>
      <c r="N9" s="117"/>
      <c r="O9" s="118" t="s">
        <v>0</v>
      </c>
    </row>
    <row r="10" spans="2:15">
      <c r="B10" s="117"/>
      <c r="C10" s="117"/>
      <c r="D10" s="117"/>
      <c r="E10" s="117"/>
      <c r="F10" s="117"/>
      <c r="G10" s="117"/>
      <c r="H10" s="117"/>
      <c r="I10" s="117"/>
      <c r="J10" s="117"/>
      <c r="K10" s="117"/>
      <c r="L10" s="117"/>
      <c r="M10" s="117"/>
    </row>
    <row r="11" spans="2:15" s="119" customFormat="1" ht="12.75"/>
    <row r="12" spans="2:15" s="119" customFormat="1" ht="12.75">
      <c r="B12" s="120" t="s">
        <v>2</v>
      </c>
      <c r="C12" s="120"/>
    </row>
    <row r="13" spans="2:15" s="119" customFormat="1" ht="12.75">
      <c r="B13" s="119" t="s">
        <v>3</v>
      </c>
    </row>
    <row r="14" spans="2:15" s="119" customFormat="1" ht="12.75">
      <c r="B14" s="119" t="s">
        <v>4</v>
      </c>
    </row>
    <row r="15" spans="2:15" s="119" customFormat="1" ht="12.75">
      <c r="B15" s="119" t="s">
        <v>5</v>
      </c>
    </row>
    <row r="16" spans="2:15" s="119" customFormat="1" ht="12.75">
      <c r="B16" s="119" t="s">
        <v>6</v>
      </c>
      <c r="D16" s="120"/>
      <c r="E16" s="120"/>
      <c r="F16" s="120"/>
      <c r="G16" s="120"/>
      <c r="H16" s="120"/>
      <c r="I16" s="120"/>
      <c r="J16" s="120"/>
      <c r="K16" s="120"/>
      <c r="L16" s="120"/>
    </row>
    <row r="17" spans="2:13" s="120" customFormat="1" ht="12.75">
      <c r="B17" s="119"/>
      <c r="C17" s="119"/>
      <c r="M17" s="119"/>
    </row>
    <row r="18" spans="2:13" s="120" customFormat="1" ht="12.75">
      <c r="B18" s="120" t="s">
        <v>7</v>
      </c>
    </row>
    <row r="19" spans="2:13" s="120" customFormat="1" ht="12.75">
      <c r="B19" s="121">
        <v>1</v>
      </c>
      <c r="C19" s="119" t="s">
        <v>8</v>
      </c>
      <c r="D19" s="119"/>
      <c r="E19" s="119"/>
      <c r="F19" s="119"/>
      <c r="G19" s="119"/>
      <c r="H19" s="119"/>
      <c r="I19" s="119"/>
      <c r="J19" s="119"/>
      <c r="K19" s="119"/>
      <c r="L19" s="119"/>
    </row>
    <row r="20" spans="2:13" s="119" customFormat="1" ht="12.75">
      <c r="B20" s="122"/>
      <c r="C20" s="119" t="s">
        <v>9</v>
      </c>
      <c r="M20" s="120"/>
    </row>
    <row r="21" spans="2:13" s="119" customFormat="1" ht="12.75">
      <c r="B21" s="121">
        <v>2</v>
      </c>
      <c r="C21" s="119" t="s">
        <v>10</v>
      </c>
    </row>
    <row r="22" spans="2:13" s="119" customFormat="1" ht="12.75">
      <c r="B22" s="121">
        <v>3</v>
      </c>
      <c r="C22" s="119" t="s">
        <v>11</v>
      </c>
    </row>
    <row r="23" spans="2:13" s="119" customFormat="1" ht="12.75">
      <c r="B23" s="121">
        <v>4</v>
      </c>
      <c r="C23" s="119" t="s">
        <v>12</v>
      </c>
    </row>
    <row r="24" spans="2:13" s="119" customFormat="1" ht="12.75">
      <c r="B24" s="121">
        <v>5</v>
      </c>
      <c r="C24" s="119" t="s">
        <v>13</v>
      </c>
      <c r="D24" s="120"/>
      <c r="E24" s="120"/>
      <c r="F24" s="120"/>
      <c r="G24" s="120"/>
      <c r="H24" s="120"/>
      <c r="I24" s="120"/>
      <c r="J24" s="120"/>
      <c r="K24" s="120"/>
      <c r="L24" s="120"/>
    </row>
    <row r="25" spans="2:13" s="120" customFormat="1" ht="12.75">
      <c r="B25" s="121"/>
      <c r="C25" s="119" t="s">
        <v>14</v>
      </c>
      <c r="D25" s="119"/>
      <c r="E25" s="119"/>
      <c r="F25" s="119"/>
      <c r="G25" s="119"/>
      <c r="H25" s="119"/>
      <c r="I25" s="119"/>
      <c r="J25" s="119"/>
      <c r="K25" s="119"/>
      <c r="L25" s="119"/>
      <c r="M25" s="119"/>
    </row>
    <row r="26" spans="2:13" s="119" customFormat="1" ht="12.75">
      <c r="B26" s="121">
        <v>6</v>
      </c>
      <c r="C26" s="119" t="s">
        <v>15</v>
      </c>
      <c r="M26" s="120"/>
    </row>
    <row r="27" spans="2:13" s="119" customFormat="1" ht="12.75">
      <c r="C27" s="119" t="s">
        <v>16</v>
      </c>
    </row>
    <row r="28" spans="2:13" s="119" customFormat="1" ht="12.75"/>
    <row r="29" spans="2:13" s="119" customFormat="1" ht="12.75"/>
    <row r="30" spans="2:13" s="119" customFormat="1" ht="12.75"/>
    <row r="31" spans="2:13" s="119" customFormat="1" ht="12.75">
      <c r="B31" s="120" t="s">
        <v>17</v>
      </c>
      <c r="K31" s="120" t="s">
        <v>18</v>
      </c>
    </row>
    <row r="32" spans="2:13" s="119" customFormat="1" ht="12.75"/>
    <row r="33" spans="1:1" s="119" customFormat="1" ht="12.75"/>
    <row r="34" spans="1:1" s="119" customFormat="1" ht="12.75" customHeight="1"/>
    <row r="35" spans="1:1" s="119" customFormat="1" ht="12.75"/>
    <row r="36" spans="1:1" s="120" customFormat="1" ht="12.75"/>
    <row r="37" spans="1:1" s="119" customFormat="1" ht="12.75">
      <c r="A37" s="121"/>
    </row>
    <row r="38" spans="1:1" s="119" customFormat="1" ht="12.75">
      <c r="A38" s="122"/>
    </row>
    <row r="39" spans="1:1" s="119" customFormat="1" ht="12.75">
      <c r="A39" s="121"/>
    </row>
    <row r="40" spans="1:1" s="119" customFormat="1" ht="12.75">
      <c r="A40" s="121"/>
    </row>
    <row r="41" spans="1:1" s="119" customFormat="1" ht="12.75">
      <c r="A41" s="121"/>
    </row>
    <row r="42" spans="1:1" s="119" customFormat="1" ht="12.75">
      <c r="A42" s="121"/>
    </row>
    <row r="43" spans="1:1" s="119" customFormat="1" ht="12.75">
      <c r="A43" s="121"/>
    </row>
    <row r="44" spans="1:1" s="119" customFormat="1" ht="12.75">
      <c r="A44" s="121"/>
    </row>
    <row r="45" spans="1:1" s="119" customFormat="1" ht="12.75">
      <c r="A45" s="121"/>
    </row>
    <row r="46" spans="1:1" s="119" customFormat="1" ht="12.75">
      <c r="A46" s="121"/>
    </row>
    <row r="47" spans="1:1" s="119" customFormat="1" ht="12.75"/>
  </sheetData>
  <sheetProtection algorithmName="SHA-512" hashValue="jwyDGv3K2MAlcY0nh2ZF7KzpG5966QkDLz3+cvw5SGyTXByR5KpUhmOQl2BU8w24w3xOABs6ZgcXpRyxfxKr0A==" saltValue="MCvDhCY8DqpchRIJCjfGxQ=="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2"/>
  <sheetViews>
    <sheetView workbookViewId="0">
      <selection activeCell="D42" sqref="D42"/>
    </sheetView>
  </sheetViews>
  <sheetFormatPr defaultRowHeight="11.25"/>
  <cols>
    <col min="1" max="1" width="56.7109375" style="1" customWidth="1"/>
    <col min="2" max="2" width="26.5703125" style="1" bestFit="1" customWidth="1"/>
    <col min="3" max="3" width="21.140625" style="1" bestFit="1" customWidth="1"/>
    <col min="4" max="4" width="9.140625" style="1"/>
    <col min="5" max="5" width="34" style="1" bestFit="1" customWidth="1"/>
    <col min="6" max="6" width="52.42578125" style="1" bestFit="1" customWidth="1"/>
    <col min="7" max="7" width="14.140625" style="1" bestFit="1" customWidth="1"/>
    <col min="8" max="8" width="22.42578125" style="1" bestFit="1" customWidth="1"/>
    <col min="9" max="9" width="11" style="1" bestFit="1" customWidth="1"/>
    <col min="10" max="16384" width="9.140625" style="1"/>
  </cols>
  <sheetData>
    <row r="3" spans="1:9">
      <c r="B3" s="1">
        <v>1</v>
      </c>
    </row>
    <row r="4" spans="1:9">
      <c r="A4" s="5" t="s">
        <v>23</v>
      </c>
      <c r="B4" s="1" t="str">
        <f>INDEX(A9:A16,B3)</f>
        <v>Wales</v>
      </c>
    </row>
    <row r="5" spans="1:9">
      <c r="A5" s="5" t="s">
        <v>42</v>
      </c>
      <c r="B5" s="1" t="str">
        <f>INDEX(B9:B16,B3)</f>
        <v>Wales</v>
      </c>
      <c r="E5" s="6" t="s">
        <v>44</v>
      </c>
    </row>
    <row r="7" spans="1:9">
      <c r="A7" s="7" t="s">
        <v>24</v>
      </c>
      <c r="E7" s="8" t="s">
        <v>31</v>
      </c>
    </row>
    <row r="9" spans="1:9">
      <c r="A9" s="1" t="s">
        <v>41</v>
      </c>
      <c r="B9" s="1" t="s">
        <v>41</v>
      </c>
    </row>
    <row r="10" spans="1:9">
      <c r="A10" s="9" t="s">
        <v>34</v>
      </c>
      <c r="B10" s="1" t="s">
        <v>33</v>
      </c>
      <c r="E10" s="6" t="s">
        <v>45</v>
      </c>
      <c r="F10" s="6" t="s">
        <v>46</v>
      </c>
      <c r="G10" s="6" t="s">
        <v>47</v>
      </c>
      <c r="H10" s="6" t="s">
        <v>48</v>
      </c>
      <c r="I10" s="6" t="s">
        <v>49</v>
      </c>
    </row>
    <row r="11" spans="1:9">
      <c r="A11" s="9" t="s">
        <v>36</v>
      </c>
      <c r="B11" s="1" t="s">
        <v>26</v>
      </c>
      <c r="E11" s="15" t="str">
        <f>INDEX(B26:B27,A39)</f>
        <v>All admissions</v>
      </c>
      <c r="F11" s="15" t="str">
        <f>CONCATENATE($B$30,"_1_",$A$30,"_",E11)</f>
        <v>SAA_1_Wales_All admissions</v>
      </c>
      <c r="G11" s="15">
        <f>VLOOKUP($F11,'All Data'!$A$2:$I$241,8,0)</f>
        <v>264412</v>
      </c>
      <c r="H11" s="15">
        <f>VLOOKUP($F11,'All Data'!$A$2:$I$241,7,0)</f>
        <v>16063.100556380499</v>
      </c>
      <c r="I11" s="15">
        <f>VLOOKUP($F11,'All Data'!$A$2:$I$241,9,0)</f>
        <v>6.1</v>
      </c>
    </row>
    <row r="12" spans="1:9">
      <c r="A12" s="9" t="s">
        <v>80</v>
      </c>
      <c r="B12" s="1" t="s">
        <v>35</v>
      </c>
      <c r="E12" s="15" t="s">
        <v>76</v>
      </c>
      <c r="F12" s="15" t="str">
        <f t="shared" ref="F12:F15" si="0">CONCATENATE($B$30,"_1_",$A$30,"_",E12)</f>
        <v>SAA_1_Wales_All cancers</v>
      </c>
      <c r="G12" s="15">
        <f>VLOOKUP($F12,'All Data'!$A$2:$I$241,8,0)</f>
        <v>29780</v>
      </c>
      <c r="H12" s="15">
        <f>VLOOKUP($F12,'All Data'!$A$2:$I$241,7,0)</f>
        <v>4879.3281386706003</v>
      </c>
      <c r="I12" s="15">
        <f>VLOOKUP($F12,'All Data'!$A$2:$I$241,9,0)</f>
        <v>16.399999999999999</v>
      </c>
    </row>
    <row r="13" spans="1:9">
      <c r="A13" s="9" t="s">
        <v>88</v>
      </c>
      <c r="B13" s="1" t="s">
        <v>37</v>
      </c>
      <c r="E13" s="15" t="s">
        <v>51</v>
      </c>
      <c r="F13" s="15" t="str">
        <f t="shared" si="0"/>
        <v>SAA_1_Wales_All circulatory diseases</v>
      </c>
      <c r="G13" s="15">
        <f>VLOOKUP($F13,'All Data'!$A$2:$I$241,8,0)</f>
        <v>30321</v>
      </c>
      <c r="H13" s="15">
        <f>VLOOKUP($F13,'All Data'!$A$2:$I$241,7,0)</f>
        <v>5420.8564955421998</v>
      </c>
      <c r="I13" s="15">
        <f>VLOOKUP($F13,'All Data'!$A$2:$I$241,9,0)</f>
        <v>17.899999999999999</v>
      </c>
    </row>
    <row r="14" spans="1:9">
      <c r="A14" s="9" t="s">
        <v>52</v>
      </c>
      <c r="B14" s="1" t="s">
        <v>38</v>
      </c>
      <c r="E14" s="15" t="s">
        <v>53</v>
      </c>
      <c r="F14" s="15" t="str">
        <f t="shared" si="0"/>
        <v>SAA_1_Wales_All respiratory diseases</v>
      </c>
      <c r="G14" s="15">
        <f>VLOOKUP($F14,'All Data'!$A$2:$I$241,8,0)</f>
        <v>18427</v>
      </c>
      <c r="H14" s="15">
        <f>VLOOKUP($F14,'All Data'!$A$2:$I$241,7,0)</f>
        <v>4938.4536389408004</v>
      </c>
      <c r="I14" s="15">
        <f>VLOOKUP($F14,'All Data'!$A$2:$I$241,9,0)</f>
        <v>26.8</v>
      </c>
    </row>
    <row r="15" spans="1:9">
      <c r="A15" s="9" t="s">
        <v>81</v>
      </c>
      <c r="B15" s="1" t="s">
        <v>39</v>
      </c>
      <c r="E15" s="15" t="s">
        <v>54</v>
      </c>
      <c r="F15" s="15" t="str">
        <f t="shared" si="0"/>
        <v>SAA_1_Wales_All diseases of the digestive system</v>
      </c>
      <c r="G15" s="15">
        <f>VLOOKUP($F15,'All Data'!$A$2:$I$241,8,0)</f>
        <v>35998</v>
      </c>
      <c r="H15" s="15">
        <f>VLOOKUP($F15,'All Data'!$A$2:$I$241,7,0)</f>
        <v>371.7345448657</v>
      </c>
      <c r="I15" s="15">
        <f>VLOOKUP($F15,'All Data'!$A$2:$I$241,9,0)</f>
        <v>1</v>
      </c>
    </row>
    <row r="16" spans="1:9">
      <c r="A16" s="9" t="s">
        <v>82</v>
      </c>
      <c r="B16" s="1" t="s">
        <v>40</v>
      </c>
      <c r="E16" s="16" t="s">
        <v>41</v>
      </c>
      <c r="F16" s="17"/>
      <c r="G16" s="17"/>
      <c r="H16" s="17"/>
      <c r="I16" s="17"/>
    </row>
    <row r="17" spans="1:9">
      <c r="E17" s="17" t="str">
        <f>INDEX(B26:B27,A39)</f>
        <v>All admissions</v>
      </c>
      <c r="F17" s="22" t="str">
        <f>CONCATENATE($B$30,"_1_",$E$16,"_",E17)</f>
        <v>SAA_1_Wales_All admissions</v>
      </c>
      <c r="G17" s="17">
        <f>VLOOKUP($F17,'All Data'!$A$2:$I$241,8,0)</f>
        <v>264412</v>
      </c>
      <c r="H17" s="17">
        <f>VLOOKUP($F17,'All Data'!$A$2:$I$241,7,0)</f>
        <v>16063.100556380499</v>
      </c>
      <c r="I17" s="17">
        <f>VLOOKUP($F17,'All Data'!$A$2:$I$241,9,0)</f>
        <v>6.1</v>
      </c>
    </row>
    <row r="18" spans="1:9">
      <c r="E18" s="17" t="s">
        <v>76</v>
      </c>
      <c r="F18" s="22" t="str">
        <f>CONCATENATE($B$30,"_1_",$E$16,"_",E18)</f>
        <v>SAA_1_Wales_All cancers</v>
      </c>
      <c r="G18" s="17">
        <f>VLOOKUP($F18,'All Data'!$A$2:$I$241,8,0)</f>
        <v>29780</v>
      </c>
      <c r="H18" s="17">
        <f>VLOOKUP($F18,'All Data'!$A$2:$I$241,7,0)</f>
        <v>4879.3281386706003</v>
      </c>
      <c r="I18" s="17">
        <f>VLOOKUP($F18,'All Data'!$A$2:$I$241,9,0)</f>
        <v>16.399999999999999</v>
      </c>
    </row>
    <row r="19" spans="1:9">
      <c r="E19" s="17" t="s">
        <v>51</v>
      </c>
      <c r="F19" s="22" t="str">
        <f>CONCATENATE($B$30,"_1_",$E$16,"_",E19)</f>
        <v>SAA_1_Wales_All circulatory diseases</v>
      </c>
      <c r="G19" s="17">
        <f>VLOOKUP($F19,'All Data'!$A$2:$I$241,8,0)</f>
        <v>30321</v>
      </c>
      <c r="H19" s="17">
        <f>VLOOKUP($F19,'All Data'!$A$2:$I$241,7,0)</f>
        <v>5420.8564955421998</v>
      </c>
      <c r="I19" s="17">
        <f>VLOOKUP($F19,'All Data'!$A$2:$I$241,9,0)</f>
        <v>17.899999999999999</v>
      </c>
    </row>
    <row r="20" spans="1:9">
      <c r="A20" s="1" t="s">
        <v>23</v>
      </c>
      <c r="B20" s="1" t="str">
        <f>INDEX(A23:A24,A39)</f>
        <v>Smoking-attributable admissions</v>
      </c>
      <c r="E20" s="17" t="s">
        <v>53</v>
      </c>
      <c r="F20" s="22" t="str">
        <f>CONCATENATE($B$30,"_1_",$E$16,"_",E20)</f>
        <v>SAA_1_Wales_All respiratory diseases</v>
      </c>
      <c r="G20" s="17">
        <f>VLOOKUP($F20,'All Data'!$A$2:$I$241,8,0)</f>
        <v>18427</v>
      </c>
      <c r="H20" s="17">
        <f>VLOOKUP($F20,'All Data'!$A$2:$I$241,7,0)</f>
        <v>4938.4536389408004</v>
      </c>
      <c r="I20" s="17">
        <f>VLOOKUP($F20,'All Data'!$A$2:$I$241,9,0)</f>
        <v>26.8</v>
      </c>
    </row>
    <row r="21" spans="1:9">
      <c r="A21" s="1" t="s">
        <v>55</v>
      </c>
      <c r="B21" s="1" t="str">
        <f>INDEX(B23:B24,A39)</f>
        <v>SAA</v>
      </c>
      <c r="E21" s="17" t="s">
        <v>54</v>
      </c>
      <c r="F21" s="22" t="str">
        <f>CONCATENATE($B$30,"_1_",$E$16,"_",E21)</f>
        <v>SAA_1_Wales_All diseases of the digestive system</v>
      </c>
      <c r="G21" s="17">
        <f>VLOOKUP($F21,'All Data'!$A$2:$I$241,8,0)</f>
        <v>35998</v>
      </c>
      <c r="H21" s="17">
        <f>VLOOKUP($F21,'All Data'!$A$2:$I$241,7,0)</f>
        <v>371.7345448657</v>
      </c>
      <c r="I21" s="17">
        <f>VLOOKUP($F21,'All Data'!$A$2:$I$241,9,0)</f>
        <v>1</v>
      </c>
    </row>
    <row r="23" spans="1:9">
      <c r="A23" s="14" t="s">
        <v>56</v>
      </c>
      <c r="B23" s="1" t="s">
        <v>27</v>
      </c>
    </row>
    <row r="24" spans="1:9">
      <c r="A24" s="1" t="s">
        <v>57</v>
      </c>
      <c r="B24" s="1" t="s">
        <v>29</v>
      </c>
      <c r="E24" s="8" t="s">
        <v>32</v>
      </c>
    </row>
    <row r="25" spans="1:9">
      <c r="C25" s="8" t="s">
        <v>58</v>
      </c>
    </row>
    <row r="26" spans="1:9">
      <c r="A26" s="1" t="s">
        <v>59</v>
      </c>
      <c r="B26" s="14" t="s">
        <v>72</v>
      </c>
      <c r="C26" s="1" t="str">
        <f>INDEX(A26:A27,A39)</f>
        <v>Number of admissions</v>
      </c>
      <c r="E26" s="18" t="s">
        <v>45</v>
      </c>
      <c r="F26" s="19"/>
      <c r="G26" s="19"/>
      <c r="H26" s="19"/>
      <c r="I26" s="19"/>
    </row>
    <row r="27" spans="1:9">
      <c r="A27" s="1" t="s">
        <v>60</v>
      </c>
      <c r="B27" s="14" t="s">
        <v>73</v>
      </c>
      <c r="E27" s="19" t="str">
        <f>INDEX(B26:B27,A39)</f>
        <v>All admissions</v>
      </c>
      <c r="F27" s="19" t="str">
        <f>CONCATENATE($B$30,"_2_",$A$30,"_",E27)</f>
        <v>SAA_2_Wales_All admissions</v>
      </c>
      <c r="G27" s="19">
        <f>VLOOKUP($F27,'All Data'!$A$2:$I$241,8,0)</f>
        <v>297151</v>
      </c>
      <c r="H27" s="19">
        <f>VLOOKUP($F27,'All Data'!$A$2:$I$241,7,0)</f>
        <v>10543.5124703291</v>
      </c>
      <c r="I27" s="19">
        <f>VLOOKUP($F27,'All Data'!$A$2:$I$241,9,0)</f>
        <v>3.5</v>
      </c>
    </row>
    <row r="28" spans="1:9">
      <c r="E28" s="19" t="s">
        <v>76</v>
      </c>
      <c r="F28" s="19" t="str">
        <f>CONCATENATE($B$30,"_2_",$A$30,"_",E28)</f>
        <v>SAA_2_Wales_All cancers</v>
      </c>
      <c r="G28" s="19">
        <f>VLOOKUP($F28,'All Data'!$A$2:$I$241,8,0)</f>
        <v>26690</v>
      </c>
      <c r="H28" s="19">
        <f>VLOOKUP($F28,'All Data'!$A$2:$I$241,7,0)</f>
        <v>1911.3231584207001</v>
      </c>
      <c r="I28" s="19">
        <f>VLOOKUP($F28,'All Data'!$A$2:$I$241,9,0)</f>
        <v>7.2</v>
      </c>
    </row>
    <row r="29" spans="1:9">
      <c r="A29" s="1" t="s">
        <v>43</v>
      </c>
      <c r="B29" s="1" t="s">
        <v>61</v>
      </c>
      <c r="E29" s="19" t="s">
        <v>51</v>
      </c>
      <c r="F29" s="19" t="str">
        <f>CONCATENATE($B$30,"_2_",$A$30,"_",E29)</f>
        <v>SAA_2_Wales_All circulatory diseases</v>
      </c>
      <c r="G29" s="19">
        <f>VLOOKUP($F29,'All Data'!$A$2:$I$241,8,0)</f>
        <v>23546</v>
      </c>
      <c r="H29" s="19">
        <f>VLOOKUP($F29,'All Data'!$A$2:$I$241,7,0)</f>
        <v>2572.1007766524999</v>
      </c>
      <c r="I29" s="19">
        <f>VLOOKUP($F29,'All Data'!$A$2:$I$241,9,0)</f>
        <v>10.9</v>
      </c>
    </row>
    <row r="30" spans="1:9">
      <c r="A30" s="1" t="str">
        <f>$B$5</f>
        <v>Wales</v>
      </c>
      <c r="B30" s="1" t="str">
        <f>$B$21</f>
        <v>SAA</v>
      </c>
      <c r="E30" s="19" t="s">
        <v>53</v>
      </c>
      <c r="F30" s="19" t="str">
        <f t="shared" ref="F30:F31" si="1">CONCATENATE($B$30,"_2_",$A$30,"_",E30)</f>
        <v>SAA_2_Wales_All respiratory diseases</v>
      </c>
      <c r="G30" s="19">
        <f>VLOOKUP($F30,'All Data'!$A$2:$I$241,8,0)</f>
        <v>19786</v>
      </c>
      <c r="H30" s="19">
        <f>VLOOKUP($F30,'All Data'!$A$2:$I$241,7,0)</f>
        <v>4909.8819127124998</v>
      </c>
      <c r="I30" s="19">
        <f>VLOOKUP($F30,'All Data'!$A$2:$I$241,9,0)</f>
        <v>24.8</v>
      </c>
    </row>
    <row r="31" spans="1:9">
      <c r="E31" s="19" t="s">
        <v>54</v>
      </c>
      <c r="F31" s="19" t="str">
        <f t="shared" si="1"/>
        <v>SAA_2_Wales_All diseases of the digestive system</v>
      </c>
      <c r="G31" s="19">
        <f>VLOOKUP($F31,'All Data'!$A$2:$I$241,8,0)</f>
        <v>37530</v>
      </c>
      <c r="H31" s="19">
        <f>VLOOKUP($F31,'All Data'!$A$2:$I$241,7,0)</f>
        <v>371.81612558960001</v>
      </c>
      <c r="I31" s="19">
        <f>VLOOKUP($F31,'All Data'!$A$2:$I$241,9,0)</f>
        <v>1</v>
      </c>
    </row>
    <row r="32" spans="1:9">
      <c r="A32" s="6" t="s">
        <v>62</v>
      </c>
      <c r="E32" s="20" t="s">
        <v>41</v>
      </c>
      <c r="F32" s="21"/>
      <c r="G32" s="21"/>
      <c r="H32" s="21"/>
      <c r="I32" s="21"/>
    </row>
    <row r="33" spans="1:9">
      <c r="A33" s="10" t="s">
        <v>63</v>
      </c>
      <c r="E33" s="21" t="str">
        <f>INDEX(B26:B27,A39)</f>
        <v>All admissions</v>
      </c>
      <c r="F33" s="23" t="str">
        <f>CONCATENATE($B$30,"_2_",$E$16,"_",E33)</f>
        <v>SAA_2_Wales_All admissions</v>
      </c>
      <c r="G33" s="21">
        <f>VLOOKUP($F33,'All Data'!$A$2:$I$241,8,0)</f>
        <v>297151</v>
      </c>
      <c r="H33" s="21">
        <f>VLOOKUP($F33,'All Data'!$A$2:$I$241,7,0)</f>
        <v>10543.5124703291</v>
      </c>
      <c r="I33" s="21">
        <f>VLOOKUP($F33,'All Data'!$A$2:$I$241,9,0)</f>
        <v>3.5</v>
      </c>
    </row>
    <row r="34" spans="1:9">
      <c r="A34" s="1" t="str">
        <f>B20</f>
        <v>Smoking-attributable admissions</v>
      </c>
      <c r="E34" s="21" t="s">
        <v>76</v>
      </c>
      <c r="F34" s="23" t="str">
        <f>CONCATENATE($B$30,"_2_",$E$16,"_",E34)</f>
        <v>SAA_2_Wales_All cancers</v>
      </c>
      <c r="G34" s="21">
        <f>VLOOKUP($F34,'All Data'!$A$2:$I$241,8,0)</f>
        <v>26690</v>
      </c>
      <c r="H34" s="21">
        <f>VLOOKUP($F34,'All Data'!$A$2:$I$241,7,0)</f>
        <v>1911.3231584207001</v>
      </c>
      <c r="I34" s="21">
        <f>VLOOKUP($F34,'All Data'!$A$2:$I$241,9,0)</f>
        <v>7.2</v>
      </c>
    </row>
    <row r="35" spans="1:9">
      <c r="A35" s="1" t="str">
        <f>B4</f>
        <v>Wales</v>
      </c>
      <c r="E35" s="21" t="s">
        <v>51</v>
      </c>
      <c r="F35" s="23" t="str">
        <f>CONCATENATE($B$30,"_2_",$E$16,"_",E35)</f>
        <v>SAA_2_Wales_All circulatory diseases</v>
      </c>
      <c r="G35" s="21">
        <f>VLOOKUP($F35,'All Data'!$A$2:$I$241,8,0)</f>
        <v>23546</v>
      </c>
      <c r="H35" s="21">
        <f>VLOOKUP($F35,'All Data'!$A$2:$I$241,7,0)</f>
        <v>2572.1007766524999</v>
      </c>
      <c r="I35" s="21">
        <f>VLOOKUP($F35,'All Data'!$A$2:$I$241,9,0)</f>
        <v>10.9</v>
      </c>
    </row>
    <row r="36" spans="1:9">
      <c r="A36" s="14" t="s">
        <v>84</v>
      </c>
      <c r="E36" s="21" t="s">
        <v>53</v>
      </c>
      <c r="F36" s="23" t="str">
        <f>CONCATENATE($B$30,"_2_",$E$16,"_",E36)</f>
        <v>SAA_2_Wales_All respiratory diseases</v>
      </c>
      <c r="G36" s="21">
        <f>VLOOKUP($F36,'All Data'!$A$2:$I$241,8,0)</f>
        <v>19786</v>
      </c>
      <c r="H36" s="21">
        <f>VLOOKUP($F36,'All Data'!$A$2:$I$241,7,0)</f>
        <v>4909.8819127124998</v>
      </c>
      <c r="I36" s="21">
        <f>VLOOKUP($F36,'All Data'!$A$2:$I$241,9,0)</f>
        <v>24.8</v>
      </c>
    </row>
    <row r="37" spans="1:9">
      <c r="A37" s="1" t="str">
        <f>CONCATENATE(A34," by disease, counts &amp; percentages, males &amp; females aged 35+, ",A35,", 2015")</f>
        <v>Smoking-attributable admissions by disease, counts &amp; percentages, males &amp; females aged 35+, Wales, 2015</v>
      </c>
      <c r="E37" s="21" t="s">
        <v>54</v>
      </c>
      <c r="F37" s="23" t="str">
        <f>CONCATENATE($B$30,"_2_",$E$16,"_",E37)</f>
        <v>SAA_2_Wales_All diseases of the digestive system</v>
      </c>
      <c r="G37" s="21">
        <f>VLOOKUP($F37,'All Data'!$A$2:$I$241,8,0)</f>
        <v>37530</v>
      </c>
      <c r="H37" s="21">
        <f>VLOOKUP($F37,'All Data'!$A$2:$I$241,7,0)</f>
        <v>371.81612558960001</v>
      </c>
      <c r="I37" s="21">
        <f>VLOOKUP($F37,'All Data'!$A$2:$I$241,9,0)</f>
        <v>1</v>
      </c>
    </row>
    <row r="38" spans="1:9">
      <c r="F38" s="24"/>
    </row>
    <row r="39" spans="1:9">
      <c r="A39" s="1">
        <v>1</v>
      </c>
      <c r="B39" s="14" t="s">
        <v>28</v>
      </c>
    </row>
    <row r="40" spans="1:9">
      <c r="B40" s="14" t="s">
        <v>30</v>
      </c>
    </row>
    <row r="41" spans="1:9">
      <c r="A41" s="6" t="s">
        <v>64</v>
      </c>
    </row>
    <row r="42" spans="1:9">
      <c r="A42" s="1" t="s">
        <v>65</v>
      </c>
    </row>
    <row r="43" spans="1:9">
      <c r="A43" s="1" t="str">
        <f>A42&amp;" " &amp; B4</f>
        <v>*Fifths of deprivation within Wales</v>
      </c>
    </row>
    <row r="45" spans="1:9">
      <c r="A45" s="11" t="s">
        <v>83</v>
      </c>
    </row>
    <row r="46" spans="1:9">
      <c r="A46" s="1" t="str">
        <f>A45 &amp; INDEX(B39:B40,A39,1)</f>
        <v>"-" denotes less than three admissions</v>
      </c>
    </row>
    <row r="48" spans="1:9">
      <c r="A48" s="6" t="s">
        <v>66</v>
      </c>
    </row>
    <row r="49" spans="1:1">
      <c r="A49" s="14" t="s">
        <v>388</v>
      </c>
    </row>
    <row r="50" spans="1:1">
      <c r="A50" s="14" t="s">
        <v>389</v>
      </c>
    </row>
    <row r="52" spans="1:1">
      <c r="A52" s="1" t="str">
        <f>INDEX(A49:A50,A39)</f>
        <v>Produced by Public Health Wales Observatory, using PEDW (NWIS), MYE (ONS), WHS (WG)</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00000"/>
  </sheetPr>
  <dimension ref="A1:L290"/>
  <sheetViews>
    <sheetView zoomScaleNormal="100" workbookViewId="0">
      <pane ySplit="1" topLeftCell="A204" activePane="bottomLeft" state="frozen"/>
      <selection activeCell="E210" sqref="E210"/>
      <selection pane="bottomLeft" activeCell="E210" sqref="E210"/>
    </sheetView>
  </sheetViews>
  <sheetFormatPr defaultRowHeight="15"/>
  <cols>
    <col min="1" max="1" width="44.7109375" customWidth="1"/>
    <col min="2" max="2" width="8.85546875" bestFit="1" customWidth="1"/>
    <col min="3" max="3" width="11.140625" customWidth="1"/>
    <col min="4" max="5" width="16.5703125" customWidth="1"/>
    <col min="6" max="6" width="26.42578125" bestFit="1" customWidth="1"/>
    <col min="7" max="7" width="22" bestFit="1" customWidth="1"/>
    <col min="8" max="8" width="18.85546875" customWidth="1"/>
    <col min="9" max="9" width="19.140625" customWidth="1"/>
    <col min="10" max="10" width="17.7109375" bestFit="1" customWidth="1"/>
  </cols>
  <sheetData>
    <row r="1" spans="1:12" ht="30">
      <c r="A1" s="12" t="s">
        <v>74</v>
      </c>
      <c r="B1" s="12" t="s">
        <v>61</v>
      </c>
      <c r="C1" s="12" t="s">
        <v>25</v>
      </c>
      <c r="D1" s="12" t="s">
        <v>43</v>
      </c>
      <c r="E1" s="12" t="s">
        <v>67</v>
      </c>
      <c r="F1" s="12" t="s">
        <v>68</v>
      </c>
      <c r="G1" s="12" t="s">
        <v>69</v>
      </c>
      <c r="H1" s="12" t="s">
        <v>70</v>
      </c>
      <c r="I1" s="12" t="s">
        <v>71</v>
      </c>
      <c r="J1" s="3"/>
    </row>
    <row r="2" spans="1:12">
      <c r="A2" s="4" t="s">
        <v>148</v>
      </c>
      <c r="B2" s="4" t="s">
        <v>27</v>
      </c>
      <c r="C2" s="4">
        <v>1</v>
      </c>
      <c r="D2" s="2" t="s">
        <v>41</v>
      </c>
      <c r="E2" s="4" t="s">
        <v>72</v>
      </c>
      <c r="F2" s="4" t="s">
        <v>72</v>
      </c>
      <c r="G2" s="4">
        <v>16063.100556380499</v>
      </c>
      <c r="H2" s="4">
        <v>264412</v>
      </c>
      <c r="I2" s="4">
        <v>6.1</v>
      </c>
      <c r="K2" s="4"/>
      <c r="L2" s="4"/>
    </row>
    <row r="3" spans="1:12">
      <c r="A3" s="4" t="s">
        <v>149</v>
      </c>
      <c r="B3" s="4" t="s">
        <v>27</v>
      </c>
      <c r="C3" s="4">
        <v>1</v>
      </c>
      <c r="D3" s="2" t="s">
        <v>41</v>
      </c>
      <c r="E3" s="4" t="s">
        <v>51</v>
      </c>
      <c r="F3" s="4" t="s">
        <v>51</v>
      </c>
      <c r="G3" s="4">
        <v>5420.8564955421998</v>
      </c>
      <c r="H3" s="4">
        <v>30321</v>
      </c>
      <c r="I3" s="4">
        <v>17.899999999999999</v>
      </c>
    </row>
    <row r="4" spans="1:12">
      <c r="A4" s="4" t="s">
        <v>150</v>
      </c>
      <c r="B4" s="4" t="s">
        <v>27</v>
      </c>
      <c r="C4" s="4">
        <v>1</v>
      </c>
      <c r="D4" s="2" t="s">
        <v>41</v>
      </c>
      <c r="E4" s="4" t="s">
        <v>54</v>
      </c>
      <c r="F4" s="4" t="s">
        <v>54</v>
      </c>
      <c r="G4" s="4">
        <v>371.7345448657</v>
      </c>
      <c r="H4" s="4">
        <v>35998</v>
      </c>
      <c r="I4" s="4">
        <v>1</v>
      </c>
    </row>
    <row r="5" spans="1:12">
      <c r="A5" s="4" t="s">
        <v>151</v>
      </c>
      <c r="B5" s="4" t="s">
        <v>27</v>
      </c>
      <c r="C5" s="4">
        <v>1</v>
      </c>
      <c r="D5" s="2" t="s">
        <v>41</v>
      </c>
      <c r="E5" s="4" t="s">
        <v>53</v>
      </c>
      <c r="F5" s="4" t="s">
        <v>53</v>
      </c>
      <c r="G5" s="4">
        <v>4938.4536389408004</v>
      </c>
      <c r="H5" s="4">
        <v>18427</v>
      </c>
      <c r="I5" s="4">
        <v>26.8</v>
      </c>
    </row>
    <row r="6" spans="1:12">
      <c r="A6" s="4" t="s">
        <v>152</v>
      </c>
      <c r="B6" s="4" t="s">
        <v>27</v>
      </c>
      <c r="C6" s="4">
        <v>1</v>
      </c>
      <c r="D6" s="2" t="s">
        <v>41</v>
      </c>
      <c r="E6" s="4" t="s">
        <v>50</v>
      </c>
      <c r="F6" s="4" t="s">
        <v>50</v>
      </c>
      <c r="G6" s="4">
        <v>4879.3281386706003</v>
      </c>
      <c r="H6" s="4">
        <v>29780</v>
      </c>
      <c r="I6" s="4">
        <v>16.399999999999999</v>
      </c>
    </row>
    <row r="7" spans="1:12">
      <c r="A7" s="4" t="s">
        <v>153</v>
      </c>
      <c r="B7" s="4" t="s">
        <v>27</v>
      </c>
      <c r="C7" s="4">
        <v>2</v>
      </c>
      <c r="D7" s="2" t="s">
        <v>41</v>
      </c>
      <c r="E7" s="4" t="s">
        <v>72</v>
      </c>
      <c r="F7" s="4" t="s">
        <v>72</v>
      </c>
      <c r="G7" s="4">
        <v>10543.5124703291</v>
      </c>
      <c r="H7" s="4">
        <v>297151</v>
      </c>
      <c r="I7" s="4">
        <v>3.5</v>
      </c>
    </row>
    <row r="8" spans="1:12">
      <c r="A8" s="4" t="s">
        <v>154</v>
      </c>
      <c r="B8" s="4" t="s">
        <v>27</v>
      </c>
      <c r="C8" s="4">
        <v>2</v>
      </c>
      <c r="D8" s="2" t="s">
        <v>41</v>
      </c>
      <c r="E8" s="4" t="s">
        <v>51</v>
      </c>
      <c r="F8" s="4" t="s">
        <v>51</v>
      </c>
      <c r="G8" s="4">
        <v>2572.1007766524999</v>
      </c>
      <c r="H8" s="4">
        <v>23546</v>
      </c>
      <c r="I8" s="4">
        <v>10.9</v>
      </c>
    </row>
    <row r="9" spans="1:12">
      <c r="A9" s="4" t="s">
        <v>155</v>
      </c>
      <c r="B9" s="4" t="s">
        <v>27</v>
      </c>
      <c r="C9" s="4">
        <v>2</v>
      </c>
      <c r="D9" s="2" t="s">
        <v>41</v>
      </c>
      <c r="E9" s="4" t="s">
        <v>54</v>
      </c>
      <c r="F9" s="4" t="s">
        <v>54</v>
      </c>
      <c r="G9" s="4">
        <v>371.81612558960001</v>
      </c>
      <c r="H9" s="4">
        <v>37530</v>
      </c>
      <c r="I9" s="4">
        <v>1</v>
      </c>
    </row>
    <row r="10" spans="1:12">
      <c r="A10" s="4" t="s">
        <v>156</v>
      </c>
      <c r="B10" s="4" t="s">
        <v>27</v>
      </c>
      <c r="C10" s="4">
        <v>2</v>
      </c>
      <c r="D10" s="2" t="s">
        <v>41</v>
      </c>
      <c r="E10" s="4" t="s">
        <v>53</v>
      </c>
      <c r="F10" s="4" t="s">
        <v>53</v>
      </c>
      <c r="G10" s="4">
        <v>4909.8819127124998</v>
      </c>
      <c r="H10" s="4">
        <v>19786</v>
      </c>
      <c r="I10" s="4">
        <v>24.8</v>
      </c>
    </row>
    <row r="11" spans="1:12">
      <c r="A11" s="4" t="s">
        <v>157</v>
      </c>
      <c r="B11" s="4" t="s">
        <v>27</v>
      </c>
      <c r="C11" s="4">
        <v>2</v>
      </c>
      <c r="D11" s="2" t="s">
        <v>41</v>
      </c>
      <c r="E11" s="4" t="s">
        <v>50</v>
      </c>
      <c r="F11" s="4" t="s">
        <v>50</v>
      </c>
      <c r="G11" s="4">
        <v>1911.3231584207001</v>
      </c>
      <c r="H11" s="4">
        <v>26690</v>
      </c>
      <c r="I11" s="4">
        <v>7.2</v>
      </c>
    </row>
    <row r="12" spans="1:12">
      <c r="A12" s="4" t="s">
        <v>158</v>
      </c>
      <c r="B12" s="4" t="s">
        <v>27</v>
      </c>
      <c r="C12" s="4">
        <v>3</v>
      </c>
      <c r="D12" s="2" t="s">
        <v>41</v>
      </c>
      <c r="E12" s="4" t="s">
        <v>72</v>
      </c>
      <c r="F12" s="4" t="s">
        <v>72</v>
      </c>
      <c r="G12" s="4">
        <v>26606.613026709601</v>
      </c>
      <c r="H12" s="4">
        <v>561563</v>
      </c>
      <c r="I12" s="4">
        <v>4.7</v>
      </c>
    </row>
    <row r="13" spans="1:12">
      <c r="A13" s="4" t="s">
        <v>159</v>
      </c>
      <c r="B13" s="4" t="s">
        <v>27</v>
      </c>
      <c r="C13" s="4">
        <v>3</v>
      </c>
      <c r="D13" s="2" t="s">
        <v>41</v>
      </c>
      <c r="E13" s="4" t="s">
        <v>51</v>
      </c>
      <c r="F13" s="4" t="s">
        <v>51</v>
      </c>
      <c r="G13" s="4">
        <v>7992.9572721946997</v>
      </c>
      <c r="H13" s="4">
        <v>53867</v>
      </c>
      <c r="I13" s="4">
        <v>14.8</v>
      </c>
    </row>
    <row r="14" spans="1:12">
      <c r="A14" s="4" t="s">
        <v>160</v>
      </c>
      <c r="B14" s="4" t="s">
        <v>27</v>
      </c>
      <c r="C14" s="4">
        <v>3</v>
      </c>
      <c r="D14" s="2" t="s">
        <v>41</v>
      </c>
      <c r="E14" s="4" t="s">
        <v>54</v>
      </c>
      <c r="F14" s="4" t="s">
        <v>54</v>
      </c>
      <c r="G14" s="4">
        <v>743.55067045529995</v>
      </c>
      <c r="H14" s="4">
        <v>73528</v>
      </c>
      <c r="I14" s="4">
        <v>1</v>
      </c>
    </row>
    <row r="15" spans="1:12">
      <c r="A15" s="4" t="s">
        <v>161</v>
      </c>
      <c r="B15" s="4" t="s">
        <v>27</v>
      </c>
      <c r="C15" s="4">
        <v>3</v>
      </c>
      <c r="D15" s="2" t="s">
        <v>41</v>
      </c>
      <c r="E15" s="4" t="s">
        <v>53</v>
      </c>
      <c r="F15" s="4" t="s">
        <v>53</v>
      </c>
      <c r="G15" s="4">
        <v>9848.3355516532993</v>
      </c>
      <c r="H15" s="4">
        <v>38213</v>
      </c>
      <c r="I15" s="4">
        <v>25.8</v>
      </c>
    </row>
    <row r="16" spans="1:12">
      <c r="A16" s="4" t="s">
        <v>162</v>
      </c>
      <c r="B16" s="4" t="s">
        <v>27</v>
      </c>
      <c r="C16" s="4">
        <v>3</v>
      </c>
      <c r="D16" s="2" t="s">
        <v>41</v>
      </c>
      <c r="E16" s="4" t="s">
        <v>50</v>
      </c>
      <c r="F16" s="4" t="s">
        <v>50</v>
      </c>
      <c r="G16" s="4">
        <v>6790.6512970913</v>
      </c>
      <c r="H16" s="4">
        <v>56470</v>
      </c>
      <c r="I16" s="4">
        <v>12</v>
      </c>
    </row>
    <row r="17" spans="1:9">
      <c r="A17" s="4" t="s">
        <v>163</v>
      </c>
      <c r="B17" s="4" t="s">
        <v>27</v>
      </c>
      <c r="C17" s="4">
        <v>1</v>
      </c>
      <c r="D17" s="4" t="s">
        <v>37</v>
      </c>
      <c r="E17" s="4" t="s">
        <v>72</v>
      </c>
      <c r="F17" s="4" t="s">
        <v>72</v>
      </c>
      <c r="G17" s="4">
        <v>2564.0744867000999</v>
      </c>
      <c r="H17" s="4">
        <v>42302</v>
      </c>
      <c r="I17" s="4">
        <v>6.1</v>
      </c>
    </row>
    <row r="18" spans="1:9">
      <c r="A18" s="4" t="s">
        <v>164</v>
      </c>
      <c r="B18" s="4" t="s">
        <v>27</v>
      </c>
      <c r="C18" s="4">
        <v>1</v>
      </c>
      <c r="D18" s="4" t="s">
        <v>37</v>
      </c>
      <c r="E18" s="4" t="s">
        <v>50</v>
      </c>
      <c r="F18" s="4" t="s">
        <v>50</v>
      </c>
      <c r="G18" s="4">
        <v>876.91851568360005</v>
      </c>
      <c r="H18" s="4">
        <v>5023</v>
      </c>
      <c r="I18" s="4">
        <v>17.5</v>
      </c>
    </row>
    <row r="19" spans="1:9">
      <c r="A19" s="4" t="s">
        <v>165</v>
      </c>
      <c r="B19" s="4" t="s">
        <v>27</v>
      </c>
      <c r="C19" s="4">
        <v>1</v>
      </c>
      <c r="D19" s="4" t="s">
        <v>37</v>
      </c>
      <c r="E19" s="4" t="s">
        <v>53</v>
      </c>
      <c r="F19" s="4" t="s">
        <v>53</v>
      </c>
      <c r="G19" s="4">
        <v>705.96647062889997</v>
      </c>
      <c r="H19" s="4">
        <v>2824</v>
      </c>
      <c r="I19" s="4">
        <v>25</v>
      </c>
    </row>
    <row r="20" spans="1:9">
      <c r="A20" s="4" t="s">
        <v>166</v>
      </c>
      <c r="B20" s="4" t="s">
        <v>27</v>
      </c>
      <c r="C20" s="4">
        <v>1</v>
      </c>
      <c r="D20" s="4" t="s">
        <v>37</v>
      </c>
      <c r="E20" s="4" t="s">
        <v>51</v>
      </c>
      <c r="F20" s="4" t="s">
        <v>51</v>
      </c>
      <c r="G20" s="4">
        <v>817.12360087729996</v>
      </c>
      <c r="H20" s="4">
        <v>4622</v>
      </c>
      <c r="I20" s="4">
        <v>17.7</v>
      </c>
    </row>
    <row r="21" spans="1:9">
      <c r="A21" s="4" t="s">
        <v>167</v>
      </c>
      <c r="B21" s="4" t="s">
        <v>27</v>
      </c>
      <c r="C21" s="4">
        <v>1</v>
      </c>
      <c r="D21" s="4" t="s">
        <v>37</v>
      </c>
      <c r="E21" s="4" t="s">
        <v>54</v>
      </c>
      <c r="F21" s="4" t="s">
        <v>54</v>
      </c>
      <c r="G21" s="4">
        <v>43.290871412599998</v>
      </c>
      <c r="H21" s="4">
        <v>5232</v>
      </c>
      <c r="I21" s="4">
        <v>0.8</v>
      </c>
    </row>
    <row r="22" spans="1:9">
      <c r="A22" s="4" t="s">
        <v>168</v>
      </c>
      <c r="B22" s="4" t="s">
        <v>27</v>
      </c>
      <c r="C22" s="4">
        <v>1</v>
      </c>
      <c r="D22" s="4" t="s">
        <v>40</v>
      </c>
      <c r="E22" s="4" t="s">
        <v>72</v>
      </c>
      <c r="F22" s="4" t="s">
        <v>72</v>
      </c>
      <c r="G22" s="4">
        <v>3128.0776963806002</v>
      </c>
      <c r="H22" s="4">
        <v>49618</v>
      </c>
      <c r="I22" s="4">
        <v>6.3</v>
      </c>
    </row>
    <row r="23" spans="1:9">
      <c r="A23" s="4" t="s">
        <v>169</v>
      </c>
      <c r="B23" s="4" t="s">
        <v>27</v>
      </c>
      <c r="C23" s="4">
        <v>1</v>
      </c>
      <c r="D23" s="4" t="s">
        <v>40</v>
      </c>
      <c r="E23" s="4" t="s">
        <v>50</v>
      </c>
      <c r="F23" s="4" t="s">
        <v>50</v>
      </c>
      <c r="G23" s="4">
        <v>889.81825077569999</v>
      </c>
      <c r="H23" s="4">
        <v>4843</v>
      </c>
      <c r="I23" s="4">
        <v>18.399999999999999</v>
      </c>
    </row>
    <row r="24" spans="1:9">
      <c r="A24" s="4" t="s">
        <v>170</v>
      </c>
      <c r="B24" s="4" t="s">
        <v>27</v>
      </c>
      <c r="C24" s="4">
        <v>1</v>
      </c>
      <c r="D24" s="4" t="s">
        <v>40</v>
      </c>
      <c r="E24" s="4" t="s">
        <v>53</v>
      </c>
      <c r="F24" s="4" t="s">
        <v>53</v>
      </c>
      <c r="G24" s="4">
        <v>1066.7660091789</v>
      </c>
      <c r="H24" s="4">
        <v>3578</v>
      </c>
      <c r="I24" s="4">
        <v>29.8</v>
      </c>
    </row>
    <row r="25" spans="1:9">
      <c r="A25" s="4" t="s">
        <v>171</v>
      </c>
      <c r="B25" s="4" t="s">
        <v>27</v>
      </c>
      <c r="C25" s="4">
        <v>1</v>
      </c>
      <c r="D25" s="4" t="s">
        <v>40</v>
      </c>
      <c r="E25" s="4" t="s">
        <v>51</v>
      </c>
      <c r="F25" s="4" t="s">
        <v>51</v>
      </c>
      <c r="G25" s="4">
        <v>1036.6387330059999</v>
      </c>
      <c r="H25" s="4">
        <v>5837</v>
      </c>
      <c r="I25" s="4">
        <v>17.8</v>
      </c>
    </row>
    <row r="26" spans="1:9">
      <c r="A26" s="4" t="s">
        <v>172</v>
      </c>
      <c r="B26" s="4" t="s">
        <v>27</v>
      </c>
      <c r="C26" s="4">
        <v>1</v>
      </c>
      <c r="D26" s="4" t="s">
        <v>40</v>
      </c>
      <c r="E26" s="4" t="s">
        <v>54</v>
      </c>
      <c r="F26" s="4" t="s">
        <v>54</v>
      </c>
      <c r="G26" s="4">
        <v>82.945454389299996</v>
      </c>
      <c r="H26" s="4">
        <v>7079</v>
      </c>
      <c r="I26" s="4">
        <v>1.2</v>
      </c>
    </row>
    <row r="27" spans="1:9">
      <c r="A27" s="4" t="s">
        <v>173</v>
      </c>
      <c r="B27" s="4" t="s">
        <v>27</v>
      </c>
      <c r="C27" s="4">
        <v>1</v>
      </c>
      <c r="D27" s="4" t="s">
        <v>33</v>
      </c>
      <c r="E27" s="4" t="s">
        <v>72</v>
      </c>
      <c r="F27" s="4" t="s">
        <v>72</v>
      </c>
      <c r="G27" s="4">
        <v>4082.0417068847</v>
      </c>
      <c r="H27" s="4">
        <v>62930</v>
      </c>
      <c r="I27" s="4">
        <v>6.5</v>
      </c>
    </row>
    <row r="28" spans="1:9">
      <c r="A28" s="4" t="s">
        <v>174</v>
      </c>
      <c r="B28" s="4" t="s">
        <v>27</v>
      </c>
      <c r="C28" s="4">
        <v>1</v>
      </c>
      <c r="D28" s="4" t="s">
        <v>33</v>
      </c>
      <c r="E28" s="4" t="s">
        <v>50</v>
      </c>
      <c r="F28" s="4" t="s">
        <v>50</v>
      </c>
      <c r="G28" s="4">
        <v>1130.5291911554</v>
      </c>
      <c r="H28" s="4">
        <v>6648</v>
      </c>
      <c r="I28" s="4">
        <v>17</v>
      </c>
    </row>
    <row r="29" spans="1:9">
      <c r="A29" s="4" t="s">
        <v>175</v>
      </c>
      <c r="B29" s="4" t="s">
        <v>27</v>
      </c>
      <c r="C29" s="4">
        <v>1</v>
      </c>
      <c r="D29" s="4" t="s">
        <v>33</v>
      </c>
      <c r="E29" s="4" t="s">
        <v>53</v>
      </c>
      <c r="F29" s="4" t="s">
        <v>53</v>
      </c>
      <c r="G29" s="4">
        <v>1317.6357924381</v>
      </c>
      <c r="H29" s="4">
        <v>4580</v>
      </c>
      <c r="I29" s="4">
        <v>28.8</v>
      </c>
    </row>
    <row r="30" spans="1:9">
      <c r="A30" s="4" t="s">
        <v>176</v>
      </c>
      <c r="B30" s="4" t="s">
        <v>27</v>
      </c>
      <c r="C30" s="4">
        <v>1</v>
      </c>
      <c r="D30" s="4" t="s">
        <v>33</v>
      </c>
      <c r="E30" s="4" t="s">
        <v>51</v>
      </c>
      <c r="F30" s="4" t="s">
        <v>51</v>
      </c>
      <c r="G30" s="4">
        <v>1396.4482309885</v>
      </c>
      <c r="H30" s="4">
        <v>7424</v>
      </c>
      <c r="I30" s="4">
        <v>18.8</v>
      </c>
    </row>
    <row r="31" spans="1:9">
      <c r="A31" s="4" t="s">
        <v>177</v>
      </c>
      <c r="B31" s="4" t="s">
        <v>27</v>
      </c>
      <c r="C31" s="4">
        <v>1</v>
      </c>
      <c r="D31" s="4" t="s">
        <v>33</v>
      </c>
      <c r="E31" s="4" t="s">
        <v>54</v>
      </c>
      <c r="F31" s="4" t="s">
        <v>54</v>
      </c>
      <c r="G31" s="4">
        <v>81.2905669915</v>
      </c>
      <c r="H31" s="4">
        <v>9611</v>
      </c>
      <c r="I31" s="4">
        <v>0.8</v>
      </c>
    </row>
    <row r="32" spans="1:9">
      <c r="A32" s="4" t="s">
        <v>178</v>
      </c>
      <c r="B32" s="4" t="s">
        <v>27</v>
      </c>
      <c r="C32" s="4">
        <v>1</v>
      </c>
      <c r="D32" s="4" t="s">
        <v>38</v>
      </c>
      <c r="E32" s="4" t="s">
        <v>72</v>
      </c>
      <c r="F32" s="4" t="s">
        <v>72</v>
      </c>
      <c r="G32" s="4">
        <v>1689.3701575271</v>
      </c>
      <c r="H32" s="4">
        <v>31975</v>
      </c>
      <c r="I32" s="4">
        <v>5.3</v>
      </c>
    </row>
    <row r="33" spans="1:9">
      <c r="A33" s="4" t="s">
        <v>179</v>
      </c>
      <c r="B33" s="4" t="s">
        <v>27</v>
      </c>
      <c r="C33" s="4">
        <v>1</v>
      </c>
      <c r="D33" s="4" t="s">
        <v>38</v>
      </c>
      <c r="E33" s="4" t="s">
        <v>50</v>
      </c>
      <c r="F33" s="4" t="s">
        <v>50</v>
      </c>
      <c r="G33" s="4">
        <v>477.35996764859999</v>
      </c>
      <c r="H33" s="4">
        <v>3683</v>
      </c>
      <c r="I33" s="4">
        <v>13</v>
      </c>
    </row>
    <row r="34" spans="1:9">
      <c r="A34" s="4" t="s">
        <v>180</v>
      </c>
      <c r="B34" s="4" t="s">
        <v>27</v>
      </c>
      <c r="C34" s="4">
        <v>1</v>
      </c>
      <c r="D34" s="4" t="s">
        <v>38</v>
      </c>
      <c r="E34" s="4" t="s">
        <v>53</v>
      </c>
      <c r="F34" s="4" t="s">
        <v>53</v>
      </c>
      <c r="G34" s="4">
        <v>549.69628354630004</v>
      </c>
      <c r="H34" s="4">
        <v>2294</v>
      </c>
      <c r="I34" s="4">
        <v>24</v>
      </c>
    </row>
    <row r="35" spans="1:9">
      <c r="A35" s="4" t="s">
        <v>181</v>
      </c>
      <c r="B35" s="4" t="s">
        <v>27</v>
      </c>
      <c r="C35" s="4">
        <v>1</v>
      </c>
      <c r="D35" s="4" t="s">
        <v>38</v>
      </c>
      <c r="E35" s="4" t="s">
        <v>51</v>
      </c>
      <c r="F35" s="4" t="s">
        <v>51</v>
      </c>
      <c r="G35" s="4">
        <v>575.17757725809997</v>
      </c>
      <c r="H35" s="4">
        <v>3384</v>
      </c>
      <c r="I35" s="4">
        <v>17</v>
      </c>
    </row>
    <row r="36" spans="1:9">
      <c r="A36" s="4" t="s">
        <v>182</v>
      </c>
      <c r="B36" s="4" t="s">
        <v>27</v>
      </c>
      <c r="C36" s="4">
        <v>1</v>
      </c>
      <c r="D36" s="4" t="s">
        <v>38</v>
      </c>
      <c r="E36" s="4" t="s">
        <v>54</v>
      </c>
      <c r="F36" s="4" t="s">
        <v>54</v>
      </c>
      <c r="G36" s="4">
        <v>45.142752573700001</v>
      </c>
      <c r="H36" s="4">
        <v>4068</v>
      </c>
      <c r="I36" s="4">
        <v>1.1000000000000001</v>
      </c>
    </row>
    <row r="37" spans="1:9">
      <c r="A37" s="4" t="s">
        <v>183</v>
      </c>
      <c r="B37" s="4" t="s">
        <v>27</v>
      </c>
      <c r="C37" s="4">
        <v>1</v>
      </c>
      <c r="D37" s="4" t="s">
        <v>39</v>
      </c>
      <c r="E37" s="4" t="s">
        <v>72</v>
      </c>
      <c r="F37" s="4" t="s">
        <v>72</v>
      </c>
      <c r="G37" s="4">
        <v>1588.3826609314999</v>
      </c>
      <c r="H37" s="4">
        <v>24823</v>
      </c>
      <c r="I37" s="4">
        <v>6.4</v>
      </c>
    </row>
    <row r="38" spans="1:9">
      <c r="A38" s="4" t="s">
        <v>184</v>
      </c>
      <c r="B38" s="4" t="s">
        <v>27</v>
      </c>
      <c r="C38" s="4">
        <v>1</v>
      </c>
      <c r="D38" s="4" t="s">
        <v>39</v>
      </c>
      <c r="E38" s="4" t="s">
        <v>50</v>
      </c>
      <c r="F38" s="4" t="s">
        <v>50</v>
      </c>
      <c r="G38" s="4">
        <v>415.595201417</v>
      </c>
      <c r="H38" s="4">
        <v>2469</v>
      </c>
      <c r="I38" s="4">
        <v>16.8</v>
      </c>
    </row>
    <row r="39" spans="1:9">
      <c r="A39" s="4" t="s">
        <v>185</v>
      </c>
      <c r="B39" s="4" t="s">
        <v>27</v>
      </c>
      <c r="C39" s="4">
        <v>1</v>
      </c>
      <c r="D39" s="4" t="s">
        <v>39</v>
      </c>
      <c r="E39" s="4" t="s">
        <v>53</v>
      </c>
      <c r="F39" s="4" t="s">
        <v>53</v>
      </c>
      <c r="G39" s="4">
        <v>543.00103014290005</v>
      </c>
      <c r="H39" s="4">
        <v>1951</v>
      </c>
      <c r="I39" s="4">
        <v>27.8</v>
      </c>
    </row>
    <row r="40" spans="1:9">
      <c r="A40" s="4" t="s">
        <v>186</v>
      </c>
      <c r="B40" s="4" t="s">
        <v>27</v>
      </c>
      <c r="C40" s="4">
        <v>1</v>
      </c>
      <c r="D40" s="4" t="s">
        <v>39</v>
      </c>
      <c r="E40" s="4" t="s">
        <v>51</v>
      </c>
      <c r="F40" s="4" t="s">
        <v>51</v>
      </c>
      <c r="G40" s="4">
        <v>580.69589792099998</v>
      </c>
      <c r="H40" s="4">
        <v>3273</v>
      </c>
      <c r="I40" s="4">
        <v>17.7</v>
      </c>
    </row>
    <row r="41" spans="1:9">
      <c r="A41" s="4" t="s">
        <v>187</v>
      </c>
      <c r="B41" s="4" t="s">
        <v>27</v>
      </c>
      <c r="C41" s="4">
        <v>1</v>
      </c>
      <c r="D41" s="4" t="s">
        <v>39</v>
      </c>
      <c r="E41" s="4" t="s">
        <v>54</v>
      </c>
      <c r="F41" s="4" t="s">
        <v>54</v>
      </c>
      <c r="G41" s="4">
        <v>33.6445588857</v>
      </c>
      <c r="H41" s="4">
        <v>3568</v>
      </c>
      <c r="I41" s="4">
        <v>0.9</v>
      </c>
    </row>
    <row r="42" spans="1:9">
      <c r="A42" s="4" t="s">
        <v>188</v>
      </c>
      <c r="B42" s="4" t="s">
        <v>27</v>
      </c>
      <c r="C42" s="4">
        <v>1</v>
      </c>
      <c r="D42" s="4" t="s">
        <v>35</v>
      </c>
      <c r="E42" s="4" t="s">
        <v>72</v>
      </c>
      <c r="F42" s="4" t="s">
        <v>72</v>
      </c>
      <c r="G42" s="4">
        <v>2126.5174324101999</v>
      </c>
      <c r="H42" s="4">
        <v>38507</v>
      </c>
      <c r="I42" s="4">
        <v>5.5</v>
      </c>
    </row>
    <row r="43" spans="1:9">
      <c r="A43" s="4" t="s">
        <v>189</v>
      </c>
      <c r="B43" s="4" t="s">
        <v>27</v>
      </c>
      <c r="C43" s="4">
        <v>1</v>
      </c>
      <c r="D43" s="4" t="s">
        <v>35</v>
      </c>
      <c r="E43" s="4" t="s">
        <v>50</v>
      </c>
      <c r="F43" s="4" t="s">
        <v>50</v>
      </c>
      <c r="G43" s="4">
        <v>709.2161141949</v>
      </c>
      <c r="H43" s="4">
        <v>4299</v>
      </c>
      <c r="I43" s="4">
        <v>16.5</v>
      </c>
    </row>
    <row r="44" spans="1:9">
      <c r="A44" s="4" t="s">
        <v>190</v>
      </c>
      <c r="B44" s="4" t="s">
        <v>27</v>
      </c>
      <c r="C44" s="4">
        <v>1</v>
      </c>
      <c r="D44" s="4" t="s">
        <v>35</v>
      </c>
      <c r="E44" s="4" t="s">
        <v>53</v>
      </c>
      <c r="F44" s="4" t="s">
        <v>53</v>
      </c>
      <c r="G44" s="4">
        <v>546.40215749150002</v>
      </c>
      <c r="H44" s="4">
        <v>2310</v>
      </c>
      <c r="I44" s="4">
        <v>23.7</v>
      </c>
    </row>
    <row r="45" spans="1:9">
      <c r="A45" s="4" t="s">
        <v>191</v>
      </c>
      <c r="B45" s="4" t="s">
        <v>27</v>
      </c>
      <c r="C45" s="4">
        <v>1</v>
      </c>
      <c r="D45" s="4" t="s">
        <v>35</v>
      </c>
      <c r="E45" s="4" t="s">
        <v>51</v>
      </c>
      <c r="F45" s="4" t="s">
        <v>51</v>
      </c>
      <c r="G45" s="4">
        <v>761.39225147560001</v>
      </c>
      <c r="H45" s="4">
        <v>4231</v>
      </c>
      <c r="I45" s="4">
        <v>18</v>
      </c>
    </row>
    <row r="46" spans="1:9">
      <c r="A46" s="4" t="s">
        <v>192</v>
      </c>
      <c r="B46" s="4" t="s">
        <v>27</v>
      </c>
      <c r="C46" s="4">
        <v>1</v>
      </c>
      <c r="D46" s="4" t="s">
        <v>35</v>
      </c>
      <c r="E46" s="4" t="s">
        <v>54</v>
      </c>
      <c r="F46" s="4" t="s">
        <v>54</v>
      </c>
      <c r="G46" s="4">
        <v>63.355935195000001</v>
      </c>
      <c r="H46" s="4">
        <v>4513</v>
      </c>
      <c r="I46" s="4">
        <v>1.4</v>
      </c>
    </row>
    <row r="47" spans="1:9">
      <c r="A47" s="4" t="s">
        <v>193</v>
      </c>
      <c r="B47" s="4" t="s">
        <v>27</v>
      </c>
      <c r="C47" s="4">
        <v>1</v>
      </c>
      <c r="D47" s="4" t="s">
        <v>26</v>
      </c>
      <c r="E47" s="4" t="s">
        <v>72</v>
      </c>
      <c r="F47" s="4" t="s">
        <v>72</v>
      </c>
      <c r="G47" s="4">
        <v>887.92160139079999</v>
      </c>
      <c r="H47" s="4">
        <v>14257</v>
      </c>
      <c r="I47" s="4">
        <v>6.2</v>
      </c>
    </row>
    <row r="48" spans="1:9">
      <c r="A48" s="4" t="s">
        <v>194</v>
      </c>
      <c r="B48" s="4" t="s">
        <v>27</v>
      </c>
      <c r="C48" s="4">
        <v>1</v>
      </c>
      <c r="D48" s="4" t="s">
        <v>26</v>
      </c>
      <c r="E48" s="4" t="s">
        <v>50</v>
      </c>
      <c r="F48" s="4" t="s">
        <v>50</v>
      </c>
      <c r="G48" s="4">
        <v>375.51581764709999</v>
      </c>
      <c r="H48" s="4">
        <v>2815</v>
      </c>
      <c r="I48" s="4">
        <v>13.3</v>
      </c>
    </row>
    <row r="49" spans="1:9">
      <c r="A49" s="4" t="s">
        <v>195</v>
      </c>
      <c r="B49" s="4" t="s">
        <v>27</v>
      </c>
      <c r="C49" s="4">
        <v>1</v>
      </c>
      <c r="D49" s="4" t="s">
        <v>26</v>
      </c>
      <c r="E49" s="4" t="s">
        <v>53</v>
      </c>
      <c r="F49" s="4" t="s">
        <v>53</v>
      </c>
      <c r="G49" s="4">
        <v>216.8004233373</v>
      </c>
      <c r="H49" s="4">
        <v>890</v>
      </c>
      <c r="I49" s="4">
        <v>24.4</v>
      </c>
    </row>
    <row r="50" spans="1:9">
      <c r="A50" s="4" t="s">
        <v>196</v>
      </c>
      <c r="B50" s="4" t="s">
        <v>27</v>
      </c>
      <c r="C50" s="4">
        <v>1</v>
      </c>
      <c r="D50" s="4" t="s">
        <v>26</v>
      </c>
      <c r="E50" s="4" t="s">
        <v>51</v>
      </c>
      <c r="F50" s="4" t="s">
        <v>51</v>
      </c>
      <c r="G50" s="4">
        <v>259.69423371350001</v>
      </c>
      <c r="H50" s="4">
        <v>1550</v>
      </c>
      <c r="I50" s="4">
        <v>16.8</v>
      </c>
    </row>
    <row r="51" spans="1:9">
      <c r="A51" s="4" t="s">
        <v>197</v>
      </c>
      <c r="B51" s="4" t="s">
        <v>27</v>
      </c>
      <c r="C51" s="4">
        <v>1</v>
      </c>
      <c r="D51" s="4" t="s">
        <v>26</v>
      </c>
      <c r="E51" s="4" t="s">
        <v>54</v>
      </c>
      <c r="F51" s="4" t="s">
        <v>54</v>
      </c>
      <c r="G51" s="4">
        <v>20.1484029951</v>
      </c>
      <c r="H51" s="4">
        <v>1927</v>
      </c>
      <c r="I51" s="4">
        <v>1</v>
      </c>
    </row>
    <row r="52" spans="1:9">
      <c r="A52" s="4" t="s">
        <v>198</v>
      </c>
      <c r="B52" s="4" t="s">
        <v>27</v>
      </c>
      <c r="C52" s="4">
        <v>2</v>
      </c>
      <c r="D52" s="4" t="s">
        <v>37</v>
      </c>
      <c r="E52" s="4" t="s">
        <v>72</v>
      </c>
      <c r="F52" s="4" t="s">
        <v>72</v>
      </c>
      <c r="G52" s="4">
        <v>1876.5414363185</v>
      </c>
      <c r="H52" s="4">
        <v>47380</v>
      </c>
      <c r="I52" s="4">
        <v>4</v>
      </c>
    </row>
    <row r="53" spans="1:9">
      <c r="A53" s="4" t="s">
        <v>199</v>
      </c>
      <c r="B53" s="4" t="s">
        <v>27</v>
      </c>
      <c r="C53" s="4">
        <v>2</v>
      </c>
      <c r="D53" s="4" t="s">
        <v>37</v>
      </c>
      <c r="E53" s="4" t="s">
        <v>50</v>
      </c>
      <c r="F53" s="4" t="s">
        <v>50</v>
      </c>
      <c r="G53" s="4">
        <v>426.1843818163</v>
      </c>
      <c r="H53" s="4">
        <v>5057</v>
      </c>
      <c r="I53" s="4">
        <v>8.4</v>
      </c>
    </row>
    <row r="54" spans="1:9">
      <c r="A54" s="4" t="s">
        <v>200</v>
      </c>
      <c r="B54" s="4" t="s">
        <v>27</v>
      </c>
      <c r="C54" s="4">
        <v>2</v>
      </c>
      <c r="D54" s="4" t="s">
        <v>37</v>
      </c>
      <c r="E54" s="4" t="s">
        <v>53</v>
      </c>
      <c r="F54" s="4" t="s">
        <v>53</v>
      </c>
      <c r="G54" s="4">
        <v>779.55703962849998</v>
      </c>
      <c r="H54" s="4">
        <v>3039</v>
      </c>
      <c r="I54" s="4">
        <v>25.7</v>
      </c>
    </row>
    <row r="55" spans="1:9">
      <c r="A55" s="4" t="s">
        <v>201</v>
      </c>
      <c r="B55" s="4" t="s">
        <v>27</v>
      </c>
      <c r="C55" s="4">
        <v>2</v>
      </c>
      <c r="D55" s="4" t="s">
        <v>37</v>
      </c>
      <c r="E55" s="4" t="s">
        <v>51</v>
      </c>
      <c r="F55" s="4" t="s">
        <v>51</v>
      </c>
      <c r="G55" s="4">
        <v>434.32740224470001</v>
      </c>
      <c r="H55" s="4">
        <v>3710</v>
      </c>
      <c r="I55" s="4">
        <v>11.7</v>
      </c>
    </row>
    <row r="56" spans="1:9">
      <c r="A56" s="4" t="s">
        <v>202</v>
      </c>
      <c r="B56" s="4" t="s">
        <v>27</v>
      </c>
      <c r="C56" s="4">
        <v>2</v>
      </c>
      <c r="D56" s="4" t="s">
        <v>37</v>
      </c>
      <c r="E56" s="4" t="s">
        <v>54</v>
      </c>
      <c r="F56" s="4" t="s">
        <v>54</v>
      </c>
      <c r="G56" s="4">
        <v>36.843221001499998</v>
      </c>
      <c r="H56" s="4">
        <v>5446</v>
      </c>
      <c r="I56" s="4">
        <v>0.7</v>
      </c>
    </row>
    <row r="57" spans="1:9">
      <c r="A57" s="4" t="s">
        <v>203</v>
      </c>
      <c r="B57" s="4" t="s">
        <v>27</v>
      </c>
      <c r="C57" s="4">
        <v>2</v>
      </c>
      <c r="D57" s="4" t="s">
        <v>40</v>
      </c>
      <c r="E57" s="4" t="s">
        <v>72</v>
      </c>
      <c r="F57" s="4" t="s">
        <v>72</v>
      </c>
      <c r="G57" s="4">
        <v>2041.2619514825001</v>
      </c>
      <c r="H57" s="4">
        <v>58249</v>
      </c>
      <c r="I57" s="4">
        <v>3.5</v>
      </c>
    </row>
    <row r="58" spans="1:9">
      <c r="A58" s="4" t="s">
        <v>204</v>
      </c>
      <c r="B58" s="4" t="s">
        <v>27</v>
      </c>
      <c r="C58" s="4">
        <v>2</v>
      </c>
      <c r="D58" s="4" t="s">
        <v>40</v>
      </c>
      <c r="E58" s="4" t="s">
        <v>50</v>
      </c>
      <c r="F58" s="4" t="s">
        <v>50</v>
      </c>
      <c r="G58" s="4">
        <v>310.68182227</v>
      </c>
      <c r="H58" s="4">
        <v>4525</v>
      </c>
      <c r="I58" s="4">
        <v>6.9</v>
      </c>
    </row>
    <row r="59" spans="1:9">
      <c r="A59" s="4" t="s">
        <v>205</v>
      </c>
      <c r="B59" s="4" t="s">
        <v>27</v>
      </c>
      <c r="C59" s="4">
        <v>2</v>
      </c>
      <c r="D59" s="4" t="s">
        <v>40</v>
      </c>
      <c r="E59" s="4" t="s">
        <v>53</v>
      </c>
      <c r="F59" s="4" t="s">
        <v>53</v>
      </c>
      <c r="G59" s="4">
        <v>1061.2795664611999</v>
      </c>
      <c r="H59" s="4">
        <v>3892</v>
      </c>
      <c r="I59" s="4">
        <v>27.3</v>
      </c>
    </row>
    <row r="60" spans="1:9">
      <c r="A60" s="4" t="s">
        <v>206</v>
      </c>
      <c r="B60" s="4" t="s">
        <v>27</v>
      </c>
      <c r="C60" s="4">
        <v>2</v>
      </c>
      <c r="D60" s="4" t="s">
        <v>40</v>
      </c>
      <c r="E60" s="4" t="s">
        <v>51</v>
      </c>
      <c r="F60" s="4" t="s">
        <v>51</v>
      </c>
      <c r="G60" s="4">
        <v>469.49044875039999</v>
      </c>
      <c r="H60" s="4">
        <v>4533</v>
      </c>
      <c r="I60" s="4">
        <v>10.4</v>
      </c>
    </row>
    <row r="61" spans="1:9">
      <c r="A61" s="4" t="s">
        <v>207</v>
      </c>
      <c r="B61" s="4" t="s">
        <v>27</v>
      </c>
      <c r="C61" s="4">
        <v>2</v>
      </c>
      <c r="D61" s="4" t="s">
        <v>40</v>
      </c>
      <c r="E61" s="4" t="s">
        <v>54</v>
      </c>
      <c r="F61" s="4" t="s">
        <v>54</v>
      </c>
      <c r="G61" s="4">
        <v>97.810237706999999</v>
      </c>
      <c r="H61" s="4">
        <v>7852</v>
      </c>
      <c r="I61" s="4">
        <v>1.2</v>
      </c>
    </row>
    <row r="62" spans="1:9">
      <c r="A62" s="4" t="s">
        <v>208</v>
      </c>
      <c r="B62" s="4" t="s">
        <v>27</v>
      </c>
      <c r="C62" s="4">
        <v>2</v>
      </c>
      <c r="D62" s="4" t="s">
        <v>33</v>
      </c>
      <c r="E62" s="4" t="s">
        <v>72</v>
      </c>
      <c r="F62" s="4" t="s">
        <v>72</v>
      </c>
      <c r="G62" s="4">
        <v>2577.6349749716001</v>
      </c>
      <c r="H62" s="4">
        <v>70549</v>
      </c>
      <c r="I62" s="4">
        <v>3.7</v>
      </c>
    </row>
    <row r="63" spans="1:9">
      <c r="A63" s="4" t="s">
        <v>209</v>
      </c>
      <c r="B63" s="4" t="s">
        <v>27</v>
      </c>
      <c r="C63" s="4">
        <v>2</v>
      </c>
      <c r="D63" s="4" t="s">
        <v>33</v>
      </c>
      <c r="E63" s="4" t="s">
        <v>50</v>
      </c>
      <c r="F63" s="4" t="s">
        <v>50</v>
      </c>
      <c r="G63" s="4">
        <v>433.29816157459999</v>
      </c>
      <c r="H63" s="4">
        <v>5632</v>
      </c>
      <c r="I63" s="4">
        <v>7.7</v>
      </c>
    </row>
    <row r="64" spans="1:9">
      <c r="A64" s="4" t="s">
        <v>210</v>
      </c>
      <c r="B64" s="4" t="s">
        <v>27</v>
      </c>
      <c r="C64" s="4">
        <v>2</v>
      </c>
      <c r="D64" s="4" t="s">
        <v>33</v>
      </c>
      <c r="E64" s="4" t="s">
        <v>53</v>
      </c>
      <c r="F64" s="4" t="s">
        <v>53</v>
      </c>
      <c r="G64" s="4">
        <v>1220.6089009722</v>
      </c>
      <c r="H64" s="4">
        <v>4887</v>
      </c>
      <c r="I64" s="4">
        <v>25</v>
      </c>
    </row>
    <row r="65" spans="1:9">
      <c r="A65" s="4" t="s">
        <v>211</v>
      </c>
      <c r="B65" s="4" t="s">
        <v>27</v>
      </c>
      <c r="C65" s="4">
        <v>2</v>
      </c>
      <c r="D65" s="4" t="s">
        <v>33</v>
      </c>
      <c r="E65" s="4" t="s">
        <v>51</v>
      </c>
      <c r="F65" s="4" t="s">
        <v>51</v>
      </c>
      <c r="G65" s="4">
        <v>591.71127589670004</v>
      </c>
      <c r="H65" s="4">
        <v>5620</v>
      </c>
      <c r="I65" s="4">
        <v>10.5</v>
      </c>
    </row>
    <row r="66" spans="1:9">
      <c r="A66" s="4" t="s">
        <v>212</v>
      </c>
      <c r="B66" s="4" t="s">
        <v>27</v>
      </c>
      <c r="C66" s="4">
        <v>2</v>
      </c>
      <c r="D66" s="4" t="s">
        <v>33</v>
      </c>
      <c r="E66" s="4" t="s">
        <v>54</v>
      </c>
      <c r="F66" s="4" t="s">
        <v>54</v>
      </c>
      <c r="G66" s="4">
        <v>80.573857453399995</v>
      </c>
      <c r="H66" s="4">
        <v>10350</v>
      </c>
      <c r="I66" s="4">
        <v>0.8</v>
      </c>
    </row>
    <row r="67" spans="1:9">
      <c r="A67" s="4" t="s">
        <v>213</v>
      </c>
      <c r="B67" s="4" t="s">
        <v>27</v>
      </c>
      <c r="C67" s="4">
        <v>2</v>
      </c>
      <c r="D67" s="4" t="s">
        <v>38</v>
      </c>
      <c r="E67" s="4" t="s">
        <v>72</v>
      </c>
      <c r="F67" s="4" t="s">
        <v>72</v>
      </c>
      <c r="G67" s="4">
        <v>1184.7440095699001</v>
      </c>
      <c r="H67" s="4">
        <v>38159</v>
      </c>
      <c r="I67" s="4">
        <v>3.1</v>
      </c>
    </row>
    <row r="68" spans="1:9">
      <c r="A68" s="4" t="s">
        <v>214</v>
      </c>
      <c r="B68" s="4" t="s">
        <v>27</v>
      </c>
      <c r="C68" s="4">
        <v>2</v>
      </c>
      <c r="D68" s="4" t="s">
        <v>38</v>
      </c>
      <c r="E68" s="4" t="s">
        <v>50</v>
      </c>
      <c r="F68" s="4" t="s">
        <v>50</v>
      </c>
      <c r="G68" s="4">
        <v>174.02264503859999</v>
      </c>
      <c r="H68" s="4">
        <v>3230</v>
      </c>
      <c r="I68" s="4">
        <v>5.4</v>
      </c>
    </row>
    <row r="69" spans="1:9">
      <c r="A69" s="4" t="s">
        <v>215</v>
      </c>
      <c r="B69" s="4" t="s">
        <v>27</v>
      </c>
      <c r="C69" s="4">
        <v>2</v>
      </c>
      <c r="D69" s="4" t="s">
        <v>38</v>
      </c>
      <c r="E69" s="4" t="s">
        <v>53</v>
      </c>
      <c r="F69" s="4" t="s">
        <v>53</v>
      </c>
      <c r="G69" s="4">
        <v>624.38940346209995</v>
      </c>
      <c r="H69" s="4">
        <v>2679</v>
      </c>
      <c r="I69" s="4">
        <v>23.3</v>
      </c>
    </row>
    <row r="70" spans="1:9">
      <c r="A70" s="4" t="s">
        <v>216</v>
      </c>
      <c r="B70" s="4" t="s">
        <v>27</v>
      </c>
      <c r="C70" s="4">
        <v>2</v>
      </c>
      <c r="D70" s="4" t="s">
        <v>38</v>
      </c>
      <c r="E70" s="4" t="s">
        <v>51</v>
      </c>
      <c r="F70" s="4" t="s">
        <v>51</v>
      </c>
      <c r="G70" s="4">
        <v>276.27091470760001</v>
      </c>
      <c r="H70" s="4">
        <v>2633</v>
      </c>
      <c r="I70" s="4">
        <v>10.5</v>
      </c>
    </row>
    <row r="71" spans="1:9">
      <c r="A71" s="4" t="s">
        <v>217</v>
      </c>
      <c r="B71" s="4" t="s">
        <v>27</v>
      </c>
      <c r="C71" s="4">
        <v>2</v>
      </c>
      <c r="D71" s="4" t="s">
        <v>38</v>
      </c>
      <c r="E71" s="4" t="s">
        <v>54</v>
      </c>
      <c r="F71" s="4" t="s">
        <v>54</v>
      </c>
      <c r="G71" s="4">
        <v>42.131206219299997</v>
      </c>
      <c r="H71" s="4">
        <v>4042</v>
      </c>
      <c r="I71" s="4">
        <v>1</v>
      </c>
    </row>
    <row r="72" spans="1:9">
      <c r="A72" s="4" t="s">
        <v>218</v>
      </c>
      <c r="B72" s="4" t="s">
        <v>27</v>
      </c>
      <c r="C72" s="4">
        <v>2</v>
      </c>
      <c r="D72" s="4" t="s">
        <v>39</v>
      </c>
      <c r="E72" s="4" t="s">
        <v>72</v>
      </c>
      <c r="F72" s="4" t="s">
        <v>72</v>
      </c>
      <c r="G72" s="4">
        <v>1246.7629031918</v>
      </c>
      <c r="H72" s="4">
        <v>27363</v>
      </c>
      <c r="I72" s="4">
        <v>4.5999999999999996</v>
      </c>
    </row>
    <row r="73" spans="1:9">
      <c r="A73" s="4" t="s">
        <v>219</v>
      </c>
      <c r="B73" s="4" t="s">
        <v>27</v>
      </c>
      <c r="C73" s="4">
        <v>2</v>
      </c>
      <c r="D73" s="4" t="s">
        <v>39</v>
      </c>
      <c r="E73" s="4" t="s">
        <v>50</v>
      </c>
      <c r="F73" s="4" t="s">
        <v>50</v>
      </c>
      <c r="G73" s="4">
        <v>174.5154448296</v>
      </c>
      <c r="H73" s="4">
        <v>2263</v>
      </c>
      <c r="I73" s="4">
        <v>7.7</v>
      </c>
    </row>
    <row r="74" spans="1:9">
      <c r="A74" s="4" t="s">
        <v>220</v>
      </c>
      <c r="B74" s="4" t="s">
        <v>27</v>
      </c>
      <c r="C74" s="4">
        <v>2</v>
      </c>
      <c r="D74" s="4" t="s">
        <v>39</v>
      </c>
      <c r="E74" s="4" t="s">
        <v>53</v>
      </c>
      <c r="F74" s="4" t="s">
        <v>53</v>
      </c>
      <c r="G74" s="4">
        <v>654.98399486259996</v>
      </c>
      <c r="H74" s="4">
        <v>2273</v>
      </c>
      <c r="I74" s="4">
        <v>28.8</v>
      </c>
    </row>
    <row r="75" spans="1:9">
      <c r="A75" s="4" t="s">
        <v>221</v>
      </c>
      <c r="B75" s="4" t="s">
        <v>27</v>
      </c>
      <c r="C75" s="4">
        <v>2</v>
      </c>
      <c r="D75" s="4" t="s">
        <v>39</v>
      </c>
      <c r="E75" s="4" t="s">
        <v>51</v>
      </c>
      <c r="F75" s="4" t="s">
        <v>51</v>
      </c>
      <c r="G75" s="4">
        <v>329.263621774</v>
      </c>
      <c r="H75" s="4">
        <v>2643</v>
      </c>
      <c r="I75" s="4">
        <v>12.5</v>
      </c>
    </row>
    <row r="76" spans="1:9">
      <c r="A76" s="4" t="s">
        <v>222</v>
      </c>
      <c r="B76" s="4" t="s">
        <v>27</v>
      </c>
      <c r="C76" s="4">
        <v>2</v>
      </c>
      <c r="D76" s="4" t="s">
        <v>39</v>
      </c>
      <c r="E76" s="4" t="s">
        <v>54</v>
      </c>
      <c r="F76" s="4" t="s">
        <v>54</v>
      </c>
      <c r="G76" s="4">
        <v>39.538413803499999</v>
      </c>
      <c r="H76" s="4">
        <v>3754</v>
      </c>
      <c r="I76" s="4">
        <v>1.1000000000000001</v>
      </c>
    </row>
    <row r="77" spans="1:9">
      <c r="A77" s="4" t="s">
        <v>223</v>
      </c>
      <c r="B77" s="4" t="s">
        <v>27</v>
      </c>
      <c r="C77" s="4">
        <v>2</v>
      </c>
      <c r="D77" s="4" t="s">
        <v>35</v>
      </c>
      <c r="E77" s="4" t="s">
        <v>72</v>
      </c>
      <c r="F77" s="4" t="s">
        <v>72</v>
      </c>
      <c r="G77" s="4">
        <v>1196.3994956547999</v>
      </c>
      <c r="H77" s="4">
        <v>40414</v>
      </c>
      <c r="I77" s="4">
        <v>3</v>
      </c>
    </row>
    <row r="78" spans="1:9">
      <c r="A78" s="4" t="s">
        <v>224</v>
      </c>
      <c r="B78" s="4" t="s">
        <v>27</v>
      </c>
      <c r="C78" s="4">
        <v>2</v>
      </c>
      <c r="D78" s="4" t="s">
        <v>35</v>
      </c>
      <c r="E78" s="4" t="s">
        <v>50</v>
      </c>
      <c r="F78" s="4" t="s">
        <v>50</v>
      </c>
      <c r="G78" s="4">
        <v>285.25767842089999</v>
      </c>
      <c r="H78" s="4">
        <v>3435</v>
      </c>
      <c r="I78" s="4">
        <v>8.3000000000000007</v>
      </c>
    </row>
    <row r="79" spans="1:9">
      <c r="A79" s="4" t="s">
        <v>225</v>
      </c>
      <c r="B79" s="4" t="s">
        <v>27</v>
      </c>
      <c r="C79" s="4">
        <v>2</v>
      </c>
      <c r="D79" s="4" t="s">
        <v>35</v>
      </c>
      <c r="E79" s="4" t="s">
        <v>53</v>
      </c>
      <c r="F79" s="4" t="s">
        <v>53</v>
      </c>
      <c r="G79" s="4">
        <v>417.73574557979998</v>
      </c>
      <c r="H79" s="4">
        <v>2205</v>
      </c>
      <c r="I79" s="4">
        <v>18.899999999999999</v>
      </c>
    </row>
    <row r="80" spans="1:9">
      <c r="A80" s="4" t="s">
        <v>226</v>
      </c>
      <c r="B80" s="4" t="s">
        <v>27</v>
      </c>
      <c r="C80" s="4">
        <v>2</v>
      </c>
      <c r="D80" s="4" t="s">
        <v>35</v>
      </c>
      <c r="E80" s="4" t="s">
        <v>51</v>
      </c>
      <c r="F80" s="4" t="s">
        <v>51</v>
      </c>
      <c r="G80" s="4">
        <v>364.1673197275</v>
      </c>
      <c r="H80" s="4">
        <v>3291</v>
      </c>
      <c r="I80" s="4">
        <v>11.1</v>
      </c>
    </row>
    <row r="81" spans="1:9">
      <c r="A81" s="4" t="s">
        <v>227</v>
      </c>
      <c r="B81" s="4" t="s">
        <v>27</v>
      </c>
      <c r="C81" s="4">
        <v>2</v>
      </c>
      <c r="D81" s="4" t="s">
        <v>35</v>
      </c>
      <c r="E81" s="4" t="s">
        <v>54</v>
      </c>
      <c r="F81" s="4" t="s">
        <v>54</v>
      </c>
      <c r="G81" s="4">
        <v>48.930227738699998</v>
      </c>
      <c r="H81" s="4">
        <v>4254</v>
      </c>
      <c r="I81" s="4">
        <v>1.2</v>
      </c>
    </row>
    <row r="82" spans="1:9">
      <c r="A82" s="4" t="s">
        <v>228</v>
      </c>
      <c r="B82" s="4" t="s">
        <v>27</v>
      </c>
      <c r="C82" s="4">
        <v>2</v>
      </c>
      <c r="D82" s="4" t="s">
        <v>26</v>
      </c>
      <c r="E82" s="4" t="s">
        <v>72</v>
      </c>
      <c r="F82" s="4" t="s">
        <v>72</v>
      </c>
      <c r="G82" s="4">
        <v>430.2768336515</v>
      </c>
      <c r="H82" s="4">
        <v>15037</v>
      </c>
      <c r="I82" s="4">
        <v>2.9</v>
      </c>
    </row>
    <row r="83" spans="1:9">
      <c r="A83" s="4" t="s">
        <v>229</v>
      </c>
      <c r="B83" s="4" t="s">
        <v>27</v>
      </c>
      <c r="C83" s="4">
        <v>2</v>
      </c>
      <c r="D83" s="4" t="s">
        <v>26</v>
      </c>
      <c r="E83" s="4" t="s">
        <v>50</v>
      </c>
      <c r="F83" s="4" t="s">
        <v>50</v>
      </c>
      <c r="G83" s="4">
        <v>109.3056026399</v>
      </c>
      <c r="H83" s="4">
        <v>2548</v>
      </c>
      <c r="I83" s="4">
        <v>4.3</v>
      </c>
    </row>
    <row r="84" spans="1:9">
      <c r="A84" s="4" t="s">
        <v>230</v>
      </c>
      <c r="B84" s="4" t="s">
        <v>27</v>
      </c>
      <c r="C84" s="4">
        <v>2</v>
      </c>
      <c r="D84" s="4" t="s">
        <v>26</v>
      </c>
      <c r="E84" s="4" t="s">
        <v>53</v>
      </c>
      <c r="F84" s="4" t="s">
        <v>53</v>
      </c>
      <c r="G84" s="4">
        <v>161.6102602915</v>
      </c>
      <c r="H84" s="4">
        <v>811</v>
      </c>
      <c r="I84" s="4">
        <v>19.899999999999999</v>
      </c>
    </row>
    <row r="85" spans="1:9">
      <c r="A85" s="4" t="s">
        <v>231</v>
      </c>
      <c r="B85" s="4" t="s">
        <v>27</v>
      </c>
      <c r="C85" s="4">
        <v>2</v>
      </c>
      <c r="D85" s="4" t="s">
        <v>26</v>
      </c>
      <c r="E85" s="4" t="s">
        <v>51</v>
      </c>
      <c r="F85" s="4" t="s">
        <v>51</v>
      </c>
      <c r="G85" s="4">
        <v>106.58804071260001</v>
      </c>
      <c r="H85" s="4">
        <v>1116</v>
      </c>
      <c r="I85" s="4">
        <v>9.6</v>
      </c>
    </row>
    <row r="86" spans="1:9">
      <c r="A86" s="4" t="s">
        <v>232</v>
      </c>
      <c r="B86" s="4" t="s">
        <v>27</v>
      </c>
      <c r="C86" s="4">
        <v>2</v>
      </c>
      <c r="D86" s="4" t="s">
        <v>26</v>
      </c>
      <c r="E86" s="4" t="s">
        <v>54</v>
      </c>
      <c r="F86" s="4" t="s">
        <v>54</v>
      </c>
      <c r="G86" s="4">
        <v>24.6019410796</v>
      </c>
      <c r="H86" s="4">
        <v>1832</v>
      </c>
      <c r="I86" s="4">
        <v>1.3</v>
      </c>
    </row>
    <row r="87" spans="1:9">
      <c r="A87" s="4" t="s">
        <v>233</v>
      </c>
      <c r="B87" s="4" t="s">
        <v>27</v>
      </c>
      <c r="C87" s="4">
        <v>3</v>
      </c>
      <c r="D87" s="4" t="s">
        <v>37</v>
      </c>
      <c r="E87" s="4" t="s">
        <v>72</v>
      </c>
      <c r="F87" s="4" t="s">
        <v>72</v>
      </c>
      <c r="G87" s="4">
        <v>4440.6159230186004</v>
      </c>
      <c r="H87" s="4">
        <v>89682</v>
      </c>
      <c r="I87" s="4">
        <v>5</v>
      </c>
    </row>
    <row r="88" spans="1:9">
      <c r="A88" s="4" t="s">
        <v>234</v>
      </c>
      <c r="B88" s="4" t="s">
        <v>27</v>
      </c>
      <c r="C88" s="4">
        <v>3</v>
      </c>
      <c r="D88" s="4" t="s">
        <v>37</v>
      </c>
      <c r="E88" s="4" t="s">
        <v>50</v>
      </c>
      <c r="F88" s="4" t="s">
        <v>50</v>
      </c>
      <c r="G88" s="4">
        <v>1303.1028974999001</v>
      </c>
      <c r="H88" s="4">
        <v>10080</v>
      </c>
      <c r="I88" s="4">
        <v>12.9</v>
      </c>
    </row>
    <row r="89" spans="1:9">
      <c r="A89" s="4" t="s">
        <v>235</v>
      </c>
      <c r="B89" s="4" t="s">
        <v>27</v>
      </c>
      <c r="C89" s="4">
        <v>3</v>
      </c>
      <c r="D89" s="4" t="s">
        <v>37</v>
      </c>
      <c r="E89" s="4" t="s">
        <v>53</v>
      </c>
      <c r="F89" s="4" t="s">
        <v>53</v>
      </c>
      <c r="G89" s="4">
        <v>1485.5235102573999</v>
      </c>
      <c r="H89" s="4">
        <v>5863</v>
      </c>
      <c r="I89" s="4">
        <v>25.3</v>
      </c>
    </row>
    <row r="90" spans="1:9">
      <c r="A90" s="4" t="s">
        <v>236</v>
      </c>
      <c r="B90" s="4" t="s">
        <v>27</v>
      </c>
      <c r="C90" s="4">
        <v>3</v>
      </c>
      <c r="D90" s="4" t="s">
        <v>37</v>
      </c>
      <c r="E90" s="4" t="s">
        <v>51</v>
      </c>
      <c r="F90" s="4" t="s">
        <v>51</v>
      </c>
      <c r="G90" s="4">
        <v>1251.451003122</v>
      </c>
      <c r="H90" s="4">
        <v>8332</v>
      </c>
      <c r="I90" s="4">
        <v>15</v>
      </c>
    </row>
    <row r="91" spans="1:9">
      <c r="A91" s="4" t="s">
        <v>237</v>
      </c>
      <c r="B91" s="4" t="s">
        <v>27</v>
      </c>
      <c r="C91" s="4">
        <v>3</v>
      </c>
      <c r="D91" s="4" t="s">
        <v>37</v>
      </c>
      <c r="E91" s="4" t="s">
        <v>54</v>
      </c>
      <c r="F91" s="4" t="s">
        <v>54</v>
      </c>
      <c r="G91" s="4">
        <v>80.134092414099996</v>
      </c>
      <c r="H91" s="4">
        <v>10678</v>
      </c>
      <c r="I91" s="4">
        <v>0.8</v>
      </c>
    </row>
    <row r="92" spans="1:9">
      <c r="A92" s="4" t="s">
        <v>238</v>
      </c>
      <c r="B92" s="4" t="s">
        <v>27</v>
      </c>
      <c r="C92" s="4">
        <v>3</v>
      </c>
      <c r="D92" s="4" t="s">
        <v>40</v>
      </c>
      <c r="E92" s="4" t="s">
        <v>72</v>
      </c>
      <c r="F92" s="4" t="s">
        <v>72</v>
      </c>
      <c r="G92" s="4">
        <v>5169.3396478631003</v>
      </c>
      <c r="H92" s="4">
        <v>107867</v>
      </c>
      <c r="I92" s="4">
        <v>4.8</v>
      </c>
    </row>
    <row r="93" spans="1:9">
      <c r="A93" s="4" t="s">
        <v>239</v>
      </c>
      <c r="B93" s="4" t="s">
        <v>27</v>
      </c>
      <c r="C93" s="4">
        <v>3</v>
      </c>
      <c r="D93" s="4" t="s">
        <v>40</v>
      </c>
      <c r="E93" s="4" t="s">
        <v>50</v>
      </c>
      <c r="F93" s="4" t="s">
        <v>50</v>
      </c>
      <c r="G93" s="4">
        <v>1200.5000730457</v>
      </c>
      <c r="H93" s="4">
        <v>9368</v>
      </c>
      <c r="I93" s="4">
        <v>12.8</v>
      </c>
    </row>
    <row r="94" spans="1:9">
      <c r="A94" s="4" t="s">
        <v>240</v>
      </c>
      <c r="B94" s="4" t="s">
        <v>27</v>
      </c>
      <c r="C94" s="4">
        <v>3</v>
      </c>
      <c r="D94" s="4" t="s">
        <v>40</v>
      </c>
      <c r="E94" s="4" t="s">
        <v>53</v>
      </c>
      <c r="F94" s="4" t="s">
        <v>53</v>
      </c>
      <c r="G94" s="4">
        <v>2128.0455756401002</v>
      </c>
      <c r="H94" s="4">
        <v>7470</v>
      </c>
      <c r="I94" s="4">
        <v>28.5</v>
      </c>
    </row>
    <row r="95" spans="1:9">
      <c r="A95" s="4" t="s">
        <v>241</v>
      </c>
      <c r="B95" s="4" t="s">
        <v>27</v>
      </c>
      <c r="C95" s="4">
        <v>3</v>
      </c>
      <c r="D95" s="4" t="s">
        <v>40</v>
      </c>
      <c r="E95" s="4" t="s">
        <v>51</v>
      </c>
      <c r="F95" s="4" t="s">
        <v>51</v>
      </c>
      <c r="G95" s="4">
        <v>1506.1291817563999</v>
      </c>
      <c r="H95" s="4">
        <v>10370</v>
      </c>
      <c r="I95" s="4">
        <v>14.5</v>
      </c>
    </row>
    <row r="96" spans="1:9">
      <c r="A96" s="4" t="s">
        <v>242</v>
      </c>
      <c r="B96" s="4" t="s">
        <v>27</v>
      </c>
      <c r="C96" s="4">
        <v>3</v>
      </c>
      <c r="D96" s="4" t="s">
        <v>40</v>
      </c>
      <c r="E96" s="4" t="s">
        <v>54</v>
      </c>
      <c r="F96" s="4" t="s">
        <v>54</v>
      </c>
      <c r="G96" s="4">
        <v>180.75569209619999</v>
      </c>
      <c r="H96" s="4">
        <v>14931</v>
      </c>
      <c r="I96" s="4">
        <v>1.2</v>
      </c>
    </row>
    <row r="97" spans="1:9">
      <c r="A97" s="4" t="s">
        <v>243</v>
      </c>
      <c r="B97" s="4" t="s">
        <v>27</v>
      </c>
      <c r="C97" s="4">
        <v>3</v>
      </c>
      <c r="D97" s="4" t="s">
        <v>33</v>
      </c>
      <c r="E97" s="4" t="s">
        <v>72</v>
      </c>
      <c r="F97" s="4" t="s">
        <v>72</v>
      </c>
      <c r="G97" s="4">
        <v>6659.6766818563001</v>
      </c>
      <c r="H97" s="4">
        <v>133479</v>
      </c>
      <c r="I97" s="4">
        <v>5</v>
      </c>
    </row>
    <row r="98" spans="1:9">
      <c r="A98" s="4" t="s">
        <v>244</v>
      </c>
      <c r="B98" s="4" t="s">
        <v>27</v>
      </c>
      <c r="C98" s="4">
        <v>3</v>
      </c>
      <c r="D98" s="4" t="s">
        <v>33</v>
      </c>
      <c r="E98" s="4" t="s">
        <v>50</v>
      </c>
      <c r="F98" s="4" t="s">
        <v>50</v>
      </c>
      <c r="G98" s="4">
        <v>1563.8273527299</v>
      </c>
      <c r="H98" s="4">
        <v>12280</v>
      </c>
      <c r="I98" s="4">
        <v>12.7</v>
      </c>
    </row>
    <row r="99" spans="1:9">
      <c r="A99" s="4" t="s">
        <v>245</v>
      </c>
      <c r="B99" s="4" t="s">
        <v>27</v>
      </c>
      <c r="C99" s="4">
        <v>3</v>
      </c>
      <c r="D99" s="4" t="s">
        <v>33</v>
      </c>
      <c r="E99" s="4" t="s">
        <v>53</v>
      </c>
      <c r="F99" s="4" t="s">
        <v>53</v>
      </c>
      <c r="G99" s="4">
        <v>2538.2446934103</v>
      </c>
      <c r="H99" s="4">
        <v>9467</v>
      </c>
      <c r="I99" s="4">
        <v>26.8</v>
      </c>
    </row>
    <row r="100" spans="1:9">
      <c r="A100" s="4" t="s">
        <v>246</v>
      </c>
      <c r="B100" s="4" t="s">
        <v>27</v>
      </c>
      <c r="C100" s="4">
        <v>3</v>
      </c>
      <c r="D100" s="4" t="s">
        <v>33</v>
      </c>
      <c r="E100" s="4" t="s">
        <v>51</v>
      </c>
      <c r="F100" s="4" t="s">
        <v>51</v>
      </c>
      <c r="G100" s="4">
        <v>1988.1595068852</v>
      </c>
      <c r="H100" s="4">
        <v>13044</v>
      </c>
      <c r="I100" s="4">
        <v>15.2</v>
      </c>
    </row>
    <row r="101" spans="1:9">
      <c r="A101" s="4" t="s">
        <v>247</v>
      </c>
      <c r="B101" s="4" t="s">
        <v>27</v>
      </c>
      <c r="C101" s="4">
        <v>3</v>
      </c>
      <c r="D101" s="4" t="s">
        <v>33</v>
      </c>
      <c r="E101" s="4" t="s">
        <v>54</v>
      </c>
      <c r="F101" s="4" t="s">
        <v>54</v>
      </c>
      <c r="G101" s="4">
        <v>161.864424445</v>
      </c>
      <c r="H101" s="4">
        <v>19961</v>
      </c>
      <c r="I101" s="4">
        <v>0.8</v>
      </c>
    </row>
    <row r="102" spans="1:9">
      <c r="A102" s="4" t="s">
        <v>248</v>
      </c>
      <c r="B102" s="4" t="s">
        <v>27</v>
      </c>
      <c r="C102" s="4">
        <v>3</v>
      </c>
      <c r="D102" s="4" t="s">
        <v>38</v>
      </c>
      <c r="E102" s="4" t="s">
        <v>72</v>
      </c>
      <c r="F102" s="4" t="s">
        <v>72</v>
      </c>
      <c r="G102" s="4">
        <v>2874.1141670970001</v>
      </c>
      <c r="H102" s="4">
        <v>70134</v>
      </c>
      <c r="I102" s="4">
        <v>4.0999999999999996</v>
      </c>
    </row>
    <row r="103" spans="1:9">
      <c r="A103" s="4" t="s">
        <v>249</v>
      </c>
      <c r="B103" s="4" t="s">
        <v>27</v>
      </c>
      <c r="C103" s="4">
        <v>3</v>
      </c>
      <c r="D103" s="4" t="s">
        <v>38</v>
      </c>
      <c r="E103" s="4" t="s">
        <v>50</v>
      </c>
      <c r="F103" s="4" t="s">
        <v>50</v>
      </c>
      <c r="G103" s="4">
        <v>651.38261268719998</v>
      </c>
      <c r="H103" s="4">
        <v>6913</v>
      </c>
      <c r="I103" s="4">
        <v>9.4</v>
      </c>
    </row>
    <row r="104" spans="1:9">
      <c r="A104" s="4" t="s">
        <v>250</v>
      </c>
      <c r="B104" s="4" t="s">
        <v>27</v>
      </c>
      <c r="C104" s="4">
        <v>3</v>
      </c>
      <c r="D104" s="4" t="s">
        <v>38</v>
      </c>
      <c r="E104" s="4" t="s">
        <v>53</v>
      </c>
      <c r="F104" s="4" t="s">
        <v>53</v>
      </c>
      <c r="G104" s="4">
        <v>1174.0856870084001</v>
      </c>
      <c r="H104" s="4">
        <v>4973</v>
      </c>
      <c r="I104" s="4">
        <v>23.6</v>
      </c>
    </row>
    <row r="105" spans="1:9">
      <c r="A105" s="4" t="s">
        <v>251</v>
      </c>
      <c r="B105" s="4" t="s">
        <v>27</v>
      </c>
      <c r="C105" s="4">
        <v>3</v>
      </c>
      <c r="D105" s="4" t="s">
        <v>38</v>
      </c>
      <c r="E105" s="4" t="s">
        <v>51</v>
      </c>
      <c r="F105" s="4" t="s">
        <v>51</v>
      </c>
      <c r="G105" s="4">
        <v>851.44849196580003</v>
      </c>
      <c r="H105" s="4">
        <v>6017</v>
      </c>
      <c r="I105" s="4">
        <v>14.2</v>
      </c>
    </row>
    <row r="106" spans="1:9">
      <c r="A106" s="4" t="s">
        <v>252</v>
      </c>
      <c r="B106" s="4" t="s">
        <v>27</v>
      </c>
      <c r="C106" s="4">
        <v>3</v>
      </c>
      <c r="D106" s="4" t="s">
        <v>38</v>
      </c>
      <c r="E106" s="4" t="s">
        <v>54</v>
      </c>
      <c r="F106" s="4" t="s">
        <v>54</v>
      </c>
      <c r="G106" s="4">
        <v>87.273958793000006</v>
      </c>
      <c r="H106" s="4">
        <v>8110</v>
      </c>
      <c r="I106" s="4">
        <v>1.1000000000000001</v>
      </c>
    </row>
    <row r="107" spans="1:9">
      <c r="A107" s="4" t="s">
        <v>253</v>
      </c>
      <c r="B107" s="4" t="s">
        <v>27</v>
      </c>
      <c r="C107" s="4">
        <v>3</v>
      </c>
      <c r="D107" s="4" t="s">
        <v>39</v>
      </c>
      <c r="E107" s="4" t="s">
        <v>72</v>
      </c>
      <c r="F107" s="4" t="s">
        <v>72</v>
      </c>
      <c r="G107" s="4">
        <v>2835.1455641233001</v>
      </c>
      <c r="H107" s="4">
        <v>52186</v>
      </c>
      <c r="I107" s="4">
        <v>5.4</v>
      </c>
    </row>
    <row r="108" spans="1:9">
      <c r="A108" s="4" t="s">
        <v>254</v>
      </c>
      <c r="B108" s="4" t="s">
        <v>27</v>
      </c>
      <c r="C108" s="4">
        <v>3</v>
      </c>
      <c r="D108" s="4" t="s">
        <v>39</v>
      </c>
      <c r="E108" s="4" t="s">
        <v>50</v>
      </c>
      <c r="F108" s="4" t="s">
        <v>50</v>
      </c>
      <c r="G108" s="4">
        <v>590.11064624669996</v>
      </c>
      <c r="H108" s="4">
        <v>4732</v>
      </c>
      <c r="I108" s="4">
        <v>12.5</v>
      </c>
    </row>
    <row r="109" spans="1:9">
      <c r="A109" s="4" t="s">
        <v>255</v>
      </c>
      <c r="B109" s="4" t="s">
        <v>27</v>
      </c>
      <c r="C109" s="4">
        <v>3</v>
      </c>
      <c r="D109" s="4" t="s">
        <v>39</v>
      </c>
      <c r="E109" s="4" t="s">
        <v>53</v>
      </c>
      <c r="F109" s="4" t="s">
        <v>53</v>
      </c>
      <c r="G109" s="4">
        <v>1197.9850250054999</v>
      </c>
      <c r="H109" s="4">
        <v>4224</v>
      </c>
      <c r="I109" s="4">
        <v>28.4</v>
      </c>
    </row>
    <row r="110" spans="1:9">
      <c r="A110" s="4" t="s">
        <v>256</v>
      </c>
      <c r="B110" s="4" t="s">
        <v>27</v>
      </c>
      <c r="C110" s="4">
        <v>3</v>
      </c>
      <c r="D110" s="4" t="s">
        <v>39</v>
      </c>
      <c r="E110" s="4" t="s">
        <v>51</v>
      </c>
      <c r="F110" s="4" t="s">
        <v>51</v>
      </c>
      <c r="G110" s="4">
        <v>909.95951969500004</v>
      </c>
      <c r="H110" s="4">
        <v>5916</v>
      </c>
      <c r="I110" s="4">
        <v>15.4</v>
      </c>
    </row>
    <row r="111" spans="1:9">
      <c r="A111" s="4" t="s">
        <v>257</v>
      </c>
      <c r="B111" s="4" t="s">
        <v>27</v>
      </c>
      <c r="C111" s="4">
        <v>3</v>
      </c>
      <c r="D111" s="4" t="s">
        <v>39</v>
      </c>
      <c r="E111" s="4" t="s">
        <v>54</v>
      </c>
      <c r="F111" s="4" t="s">
        <v>54</v>
      </c>
      <c r="G111" s="4">
        <v>73.1829726892</v>
      </c>
      <c r="H111" s="4">
        <v>7322</v>
      </c>
      <c r="I111" s="4">
        <v>1</v>
      </c>
    </row>
    <row r="112" spans="1:9">
      <c r="A112" s="4" t="s">
        <v>258</v>
      </c>
      <c r="B112" s="4" t="s">
        <v>27</v>
      </c>
      <c r="C112" s="4">
        <v>3</v>
      </c>
      <c r="D112" s="4" t="s">
        <v>35</v>
      </c>
      <c r="E112" s="4" t="s">
        <v>72</v>
      </c>
      <c r="F112" s="4" t="s">
        <v>72</v>
      </c>
      <c r="G112" s="4">
        <v>3322.9169280648998</v>
      </c>
      <c r="H112" s="4">
        <v>78921</v>
      </c>
      <c r="I112" s="4">
        <v>4.2</v>
      </c>
    </row>
    <row r="113" spans="1:9">
      <c r="A113" s="4" t="s">
        <v>259</v>
      </c>
      <c r="B113" s="4" t="s">
        <v>27</v>
      </c>
      <c r="C113" s="4">
        <v>3</v>
      </c>
      <c r="D113" s="4" t="s">
        <v>35</v>
      </c>
      <c r="E113" s="4" t="s">
        <v>50</v>
      </c>
      <c r="F113" s="4" t="s">
        <v>50</v>
      </c>
      <c r="G113" s="4">
        <v>994.47379261579999</v>
      </c>
      <c r="H113" s="4">
        <v>7734</v>
      </c>
      <c r="I113" s="4">
        <v>12.9</v>
      </c>
    </row>
    <row r="114" spans="1:9">
      <c r="A114" s="4" t="s">
        <v>260</v>
      </c>
      <c r="B114" s="4" t="s">
        <v>27</v>
      </c>
      <c r="C114" s="4">
        <v>3</v>
      </c>
      <c r="D114" s="4" t="s">
        <v>35</v>
      </c>
      <c r="E114" s="4" t="s">
        <v>53</v>
      </c>
      <c r="F114" s="4" t="s">
        <v>53</v>
      </c>
      <c r="G114" s="4">
        <v>964.1379030713</v>
      </c>
      <c r="H114" s="4">
        <v>4515</v>
      </c>
      <c r="I114" s="4">
        <v>21.4</v>
      </c>
    </row>
    <row r="115" spans="1:9">
      <c r="A115" s="4" t="s">
        <v>261</v>
      </c>
      <c r="B115" s="4" t="s">
        <v>27</v>
      </c>
      <c r="C115" s="4">
        <v>3</v>
      </c>
      <c r="D115" s="4" t="s">
        <v>35</v>
      </c>
      <c r="E115" s="4" t="s">
        <v>51</v>
      </c>
      <c r="F115" s="4" t="s">
        <v>51</v>
      </c>
      <c r="G115" s="4">
        <v>1125.5595712030999</v>
      </c>
      <c r="H115" s="4">
        <v>7522</v>
      </c>
      <c r="I115" s="4">
        <v>15</v>
      </c>
    </row>
    <row r="116" spans="1:9">
      <c r="A116" s="4" t="s">
        <v>262</v>
      </c>
      <c r="B116" s="4" t="s">
        <v>27</v>
      </c>
      <c r="C116" s="4">
        <v>3</v>
      </c>
      <c r="D116" s="4" t="s">
        <v>35</v>
      </c>
      <c r="E116" s="4" t="s">
        <v>54</v>
      </c>
      <c r="F116" s="4" t="s">
        <v>54</v>
      </c>
      <c r="G116" s="4">
        <v>112.2861629337</v>
      </c>
      <c r="H116" s="4">
        <v>8767</v>
      </c>
      <c r="I116" s="4">
        <v>1.3</v>
      </c>
    </row>
    <row r="117" spans="1:9">
      <c r="A117" s="4" t="s">
        <v>263</v>
      </c>
      <c r="B117" s="4" t="s">
        <v>27</v>
      </c>
      <c r="C117" s="4">
        <v>3</v>
      </c>
      <c r="D117" s="4" t="s">
        <v>26</v>
      </c>
      <c r="E117" s="4" t="s">
        <v>72</v>
      </c>
      <c r="F117" s="4" t="s">
        <v>72</v>
      </c>
      <c r="G117" s="4">
        <v>1318.1984350422999</v>
      </c>
      <c r="H117" s="4">
        <v>29294</v>
      </c>
      <c r="I117" s="4">
        <v>4.5</v>
      </c>
    </row>
    <row r="118" spans="1:9">
      <c r="A118" s="4" t="s">
        <v>264</v>
      </c>
      <c r="B118" s="4" t="s">
        <v>27</v>
      </c>
      <c r="C118" s="4">
        <v>3</v>
      </c>
      <c r="D118" s="4" t="s">
        <v>26</v>
      </c>
      <c r="E118" s="4" t="s">
        <v>50</v>
      </c>
      <c r="F118" s="4" t="s">
        <v>50</v>
      </c>
      <c r="G118" s="4">
        <v>484.82142028689998</v>
      </c>
      <c r="H118" s="4">
        <v>5363</v>
      </c>
      <c r="I118" s="4">
        <v>9</v>
      </c>
    </row>
    <row r="119" spans="1:9">
      <c r="A119" s="4" t="s">
        <v>265</v>
      </c>
      <c r="B119" s="4" t="s">
        <v>27</v>
      </c>
      <c r="C119" s="4">
        <v>3</v>
      </c>
      <c r="D119" s="4" t="s">
        <v>26</v>
      </c>
      <c r="E119" s="4" t="s">
        <v>53</v>
      </c>
      <c r="F119" s="4" t="s">
        <v>53</v>
      </c>
      <c r="G119" s="4">
        <v>378.41068362879997</v>
      </c>
      <c r="H119" s="4">
        <v>1701</v>
      </c>
      <c r="I119" s="4">
        <v>22.2</v>
      </c>
    </row>
    <row r="120" spans="1:9">
      <c r="A120" s="4" t="s">
        <v>266</v>
      </c>
      <c r="B120" s="4" t="s">
        <v>27</v>
      </c>
      <c r="C120" s="4">
        <v>3</v>
      </c>
      <c r="D120" s="4" t="s">
        <v>26</v>
      </c>
      <c r="E120" s="4" t="s">
        <v>51</v>
      </c>
      <c r="F120" s="4" t="s">
        <v>51</v>
      </c>
      <c r="G120" s="4">
        <v>366.28227442600001</v>
      </c>
      <c r="H120" s="4">
        <v>2666</v>
      </c>
      <c r="I120" s="4">
        <v>13.7</v>
      </c>
    </row>
    <row r="121" spans="1:9">
      <c r="A121" s="4" t="s">
        <v>267</v>
      </c>
      <c r="B121" s="4" t="s">
        <v>27</v>
      </c>
      <c r="C121" s="4">
        <v>3</v>
      </c>
      <c r="D121" s="4" t="s">
        <v>26</v>
      </c>
      <c r="E121" s="4" t="s">
        <v>54</v>
      </c>
      <c r="F121" s="4" t="s">
        <v>54</v>
      </c>
      <c r="G121" s="4">
        <v>44.750344074700003</v>
      </c>
      <c r="H121" s="4">
        <v>3759</v>
      </c>
      <c r="I121" s="4">
        <v>1.2</v>
      </c>
    </row>
    <row r="122" spans="1:9">
      <c r="A122" s="4" t="s">
        <v>268</v>
      </c>
      <c r="B122" s="4" t="s">
        <v>29</v>
      </c>
      <c r="C122" s="4">
        <v>1</v>
      </c>
      <c r="D122" s="2" t="s">
        <v>41</v>
      </c>
      <c r="E122" s="4" t="s">
        <v>73</v>
      </c>
      <c r="F122" s="4" t="s">
        <v>73</v>
      </c>
      <c r="G122" s="4">
        <v>3359.5014309307999</v>
      </c>
      <c r="H122" s="4">
        <v>15690</v>
      </c>
      <c r="I122" s="4">
        <v>21.4</v>
      </c>
    </row>
    <row r="123" spans="1:9">
      <c r="A123" s="4" t="s">
        <v>269</v>
      </c>
      <c r="B123" s="4" t="s">
        <v>29</v>
      </c>
      <c r="C123" s="4">
        <v>1</v>
      </c>
      <c r="D123" s="2" t="s">
        <v>41</v>
      </c>
      <c r="E123" s="4" t="s">
        <v>51</v>
      </c>
      <c r="F123" s="4" t="s">
        <v>51</v>
      </c>
      <c r="G123" s="4">
        <v>764.47190788060004</v>
      </c>
      <c r="H123" s="4">
        <v>4534</v>
      </c>
      <c r="I123" s="4">
        <v>16.899999999999999</v>
      </c>
    </row>
    <row r="124" spans="1:9">
      <c r="A124" s="4" t="s">
        <v>270</v>
      </c>
      <c r="B124" s="4" t="s">
        <v>29</v>
      </c>
      <c r="C124" s="4">
        <v>1</v>
      </c>
      <c r="D124" s="2" t="s">
        <v>41</v>
      </c>
      <c r="E124" s="4" t="s">
        <v>54</v>
      </c>
      <c r="F124" s="4" t="s">
        <v>54</v>
      </c>
      <c r="G124" s="4">
        <v>25.4970287744</v>
      </c>
      <c r="H124" s="4">
        <v>732</v>
      </c>
      <c r="I124" s="4">
        <v>3.5</v>
      </c>
    </row>
    <row r="125" spans="1:9">
      <c r="A125" s="4" t="s">
        <v>271</v>
      </c>
      <c r="B125" s="4" t="s">
        <v>29</v>
      </c>
      <c r="C125" s="4">
        <v>1</v>
      </c>
      <c r="D125" s="2" t="s">
        <v>41</v>
      </c>
      <c r="E125" s="4" t="s">
        <v>53</v>
      </c>
      <c r="F125" s="4" t="s">
        <v>53</v>
      </c>
      <c r="G125" s="4">
        <v>990.73229385980005</v>
      </c>
      <c r="H125" s="4">
        <v>2486</v>
      </c>
      <c r="I125" s="4">
        <v>39.9</v>
      </c>
    </row>
    <row r="126" spans="1:9">
      <c r="A126" s="4" t="s">
        <v>272</v>
      </c>
      <c r="B126" s="4" t="s">
        <v>29</v>
      </c>
      <c r="C126" s="4">
        <v>1</v>
      </c>
      <c r="D126" s="2" t="s">
        <v>41</v>
      </c>
      <c r="E126" s="4" t="s">
        <v>50</v>
      </c>
      <c r="F126" s="4" t="s">
        <v>50</v>
      </c>
      <c r="G126" s="4">
        <v>1578.8002004161001</v>
      </c>
      <c r="H126" s="4">
        <v>4715</v>
      </c>
      <c r="I126" s="4">
        <v>33.5</v>
      </c>
    </row>
    <row r="127" spans="1:9">
      <c r="A127" s="4" t="s">
        <v>273</v>
      </c>
      <c r="B127" s="4" t="s">
        <v>29</v>
      </c>
      <c r="C127" s="4">
        <v>2</v>
      </c>
      <c r="D127" s="2" t="s">
        <v>41</v>
      </c>
      <c r="E127" s="4" t="s">
        <v>73</v>
      </c>
      <c r="F127" s="4" t="s">
        <v>73</v>
      </c>
      <c r="G127" s="4">
        <v>2185.5877933587999</v>
      </c>
      <c r="H127" s="4">
        <v>16920</v>
      </c>
      <c r="I127" s="4">
        <v>12.9</v>
      </c>
    </row>
    <row r="128" spans="1:9">
      <c r="A128" s="4" t="s">
        <v>274</v>
      </c>
      <c r="B128" s="4" t="s">
        <v>29</v>
      </c>
      <c r="C128" s="4">
        <v>2</v>
      </c>
      <c r="D128" s="2" t="s">
        <v>41</v>
      </c>
      <c r="E128" s="4" t="s">
        <v>51</v>
      </c>
      <c r="F128" s="4" t="s">
        <v>51</v>
      </c>
      <c r="G128" s="4">
        <v>412.40368598809999</v>
      </c>
      <c r="H128" s="4">
        <v>4451</v>
      </c>
      <c r="I128" s="4">
        <v>9.3000000000000007</v>
      </c>
    </row>
    <row r="129" spans="1:9">
      <c r="A129" s="4" t="s">
        <v>275</v>
      </c>
      <c r="B129" s="4" t="s">
        <v>29</v>
      </c>
      <c r="C129" s="4">
        <v>2</v>
      </c>
      <c r="D129" s="2" t="s">
        <v>41</v>
      </c>
      <c r="E129" s="4" t="s">
        <v>54</v>
      </c>
      <c r="F129" s="4" t="s">
        <v>54</v>
      </c>
      <c r="G129" s="4">
        <v>16.241245235299999</v>
      </c>
      <c r="H129" s="4">
        <v>781</v>
      </c>
      <c r="I129" s="4">
        <v>2.1</v>
      </c>
    </row>
    <row r="130" spans="1:9">
      <c r="A130" s="4" t="s">
        <v>276</v>
      </c>
      <c r="B130" s="4" t="s">
        <v>29</v>
      </c>
      <c r="C130" s="4">
        <v>2</v>
      </c>
      <c r="D130" s="2" t="s">
        <v>41</v>
      </c>
      <c r="E130" s="4" t="s">
        <v>53</v>
      </c>
      <c r="F130" s="4" t="s">
        <v>53</v>
      </c>
      <c r="G130" s="4">
        <v>874.06890231279999</v>
      </c>
      <c r="H130" s="4">
        <v>2823</v>
      </c>
      <c r="I130" s="4">
        <v>31</v>
      </c>
    </row>
    <row r="131" spans="1:9">
      <c r="A131" s="4" t="s">
        <v>277</v>
      </c>
      <c r="B131" s="4" t="s">
        <v>29</v>
      </c>
      <c r="C131" s="4">
        <v>2</v>
      </c>
      <c r="D131" s="2" t="s">
        <v>41</v>
      </c>
      <c r="E131" s="4" t="s">
        <v>50</v>
      </c>
      <c r="F131" s="4" t="s">
        <v>50</v>
      </c>
      <c r="G131" s="4">
        <v>882.8739598226</v>
      </c>
      <c r="H131" s="4">
        <v>4195</v>
      </c>
      <c r="I131" s="4">
        <v>21</v>
      </c>
    </row>
    <row r="132" spans="1:9">
      <c r="A132" s="4" t="s">
        <v>278</v>
      </c>
      <c r="B132" s="4" t="s">
        <v>29</v>
      </c>
      <c r="C132" s="4">
        <v>3</v>
      </c>
      <c r="D132" s="2" t="s">
        <v>41</v>
      </c>
      <c r="E132" s="4" t="s">
        <v>73</v>
      </c>
      <c r="F132" s="4" t="s">
        <v>73</v>
      </c>
      <c r="G132" s="4">
        <v>5545.0892242895998</v>
      </c>
      <c r="H132" s="4">
        <v>32610</v>
      </c>
      <c r="I132" s="4">
        <v>17</v>
      </c>
    </row>
    <row r="133" spans="1:9">
      <c r="A133" s="4" t="s">
        <v>279</v>
      </c>
      <c r="B133" s="4" t="s">
        <v>29</v>
      </c>
      <c r="C133" s="4">
        <v>3</v>
      </c>
      <c r="D133" s="2" t="s">
        <v>41</v>
      </c>
      <c r="E133" s="4" t="s">
        <v>51</v>
      </c>
      <c r="F133" s="4" t="s">
        <v>51</v>
      </c>
      <c r="G133" s="4">
        <v>1176.8755938687</v>
      </c>
      <c r="H133" s="4">
        <v>8985</v>
      </c>
      <c r="I133" s="4">
        <v>13.1</v>
      </c>
    </row>
    <row r="134" spans="1:9">
      <c r="A134" s="4" t="s">
        <v>280</v>
      </c>
      <c r="B134" s="4" t="s">
        <v>29</v>
      </c>
      <c r="C134" s="4">
        <v>3</v>
      </c>
      <c r="D134" s="2" t="s">
        <v>41</v>
      </c>
      <c r="E134" s="4" t="s">
        <v>54</v>
      </c>
      <c r="F134" s="4" t="s">
        <v>54</v>
      </c>
      <c r="G134" s="4">
        <v>41.7382740097</v>
      </c>
      <c r="H134" s="4">
        <v>1513</v>
      </c>
      <c r="I134" s="4">
        <v>2.8</v>
      </c>
    </row>
    <row r="135" spans="1:9">
      <c r="A135" s="4" t="s">
        <v>281</v>
      </c>
      <c r="B135" s="4" t="s">
        <v>29</v>
      </c>
      <c r="C135" s="4">
        <v>3</v>
      </c>
      <c r="D135" s="2" t="s">
        <v>41</v>
      </c>
      <c r="E135" s="4" t="s">
        <v>53</v>
      </c>
      <c r="F135" s="4" t="s">
        <v>53</v>
      </c>
      <c r="G135" s="4">
        <v>1864.8011961725999</v>
      </c>
      <c r="H135" s="4">
        <v>5309</v>
      </c>
      <c r="I135" s="4">
        <v>35.1</v>
      </c>
    </row>
    <row r="136" spans="1:9">
      <c r="A136" s="4" t="s">
        <v>282</v>
      </c>
      <c r="B136" s="4" t="s">
        <v>29</v>
      </c>
      <c r="C136" s="4">
        <v>3</v>
      </c>
      <c r="D136" s="2" t="s">
        <v>41</v>
      </c>
      <c r="E136" s="4" t="s">
        <v>50</v>
      </c>
      <c r="F136" s="4" t="s">
        <v>50</v>
      </c>
      <c r="G136" s="4">
        <v>2461.6741602387001</v>
      </c>
      <c r="H136" s="4">
        <v>8910</v>
      </c>
      <c r="I136" s="4">
        <v>27.6</v>
      </c>
    </row>
    <row r="137" spans="1:9">
      <c r="A137" s="4" t="s">
        <v>283</v>
      </c>
      <c r="B137" s="4" t="s">
        <v>29</v>
      </c>
      <c r="C137" s="4">
        <v>1</v>
      </c>
      <c r="D137" s="4" t="s">
        <v>37</v>
      </c>
      <c r="E137" s="4" t="s">
        <v>73</v>
      </c>
      <c r="F137" s="4" t="s">
        <v>73</v>
      </c>
      <c r="G137" s="4">
        <v>575.10305371660002</v>
      </c>
      <c r="H137" s="4">
        <v>2760</v>
      </c>
      <c r="I137" s="4">
        <v>20.8</v>
      </c>
    </row>
    <row r="138" spans="1:9">
      <c r="A138" s="4" t="s">
        <v>284</v>
      </c>
      <c r="B138" s="4" t="s">
        <v>29</v>
      </c>
      <c r="C138" s="4">
        <v>1</v>
      </c>
      <c r="D138" s="4" t="s">
        <v>37</v>
      </c>
      <c r="E138" s="4" t="s">
        <v>50</v>
      </c>
      <c r="F138" s="4" t="s">
        <v>50</v>
      </c>
      <c r="G138" s="4">
        <v>268.234856122</v>
      </c>
      <c r="H138" s="4">
        <v>788</v>
      </c>
      <c r="I138" s="4">
        <v>34</v>
      </c>
    </row>
    <row r="139" spans="1:9">
      <c r="A139" s="4" t="s">
        <v>285</v>
      </c>
      <c r="B139" s="4" t="s">
        <v>29</v>
      </c>
      <c r="C139" s="4">
        <v>1</v>
      </c>
      <c r="D139" s="4" t="s">
        <v>37</v>
      </c>
      <c r="E139" s="4" t="s">
        <v>53</v>
      </c>
      <c r="F139" s="4" t="s">
        <v>53</v>
      </c>
      <c r="G139" s="4">
        <v>180.1840217651</v>
      </c>
      <c r="H139" s="4">
        <v>448</v>
      </c>
      <c r="I139" s="4">
        <v>40.200000000000003</v>
      </c>
    </row>
    <row r="140" spans="1:9">
      <c r="A140" s="4" t="s">
        <v>286</v>
      </c>
      <c r="B140" s="4" t="s">
        <v>29</v>
      </c>
      <c r="C140" s="4">
        <v>1</v>
      </c>
      <c r="D140" s="4" t="s">
        <v>37</v>
      </c>
      <c r="E140" s="4" t="s">
        <v>51</v>
      </c>
      <c r="F140" s="4" t="s">
        <v>51</v>
      </c>
      <c r="G140" s="4">
        <v>120.9118635893</v>
      </c>
      <c r="H140" s="4">
        <v>752</v>
      </c>
      <c r="I140" s="4">
        <v>16.100000000000001</v>
      </c>
    </row>
    <row r="141" spans="1:9">
      <c r="A141" s="4" t="s">
        <v>287</v>
      </c>
      <c r="B141" s="4" t="s">
        <v>29</v>
      </c>
      <c r="C141" s="4">
        <v>1</v>
      </c>
      <c r="D141" s="4" t="s">
        <v>37</v>
      </c>
      <c r="E141" s="4" t="s">
        <v>54</v>
      </c>
      <c r="F141" s="4" t="s">
        <v>54</v>
      </c>
      <c r="G141" s="4">
        <v>5.7723122400999998</v>
      </c>
      <c r="H141" s="4">
        <v>144</v>
      </c>
      <c r="I141" s="4">
        <v>4</v>
      </c>
    </row>
    <row r="142" spans="1:9">
      <c r="A142" s="4" t="s">
        <v>288</v>
      </c>
      <c r="B142" s="4" t="s">
        <v>29</v>
      </c>
      <c r="C142" s="4">
        <v>1</v>
      </c>
      <c r="D142" s="4" t="s">
        <v>40</v>
      </c>
      <c r="E142" s="4" t="s">
        <v>73</v>
      </c>
      <c r="F142" s="4" t="s">
        <v>73</v>
      </c>
      <c r="G142" s="4">
        <v>676.57053737850003</v>
      </c>
      <c r="H142" s="4">
        <v>2889</v>
      </c>
      <c r="I142" s="4">
        <v>23.4</v>
      </c>
    </row>
    <row r="143" spans="1:9">
      <c r="A143" s="4" t="s">
        <v>289</v>
      </c>
      <c r="B143" s="4" t="s">
        <v>29</v>
      </c>
      <c r="C143" s="4">
        <v>1</v>
      </c>
      <c r="D143" s="4" t="s">
        <v>40</v>
      </c>
      <c r="E143" s="4" t="s">
        <v>51</v>
      </c>
      <c r="F143" s="4" t="s">
        <v>51</v>
      </c>
      <c r="G143" s="4">
        <v>153.9666918227</v>
      </c>
      <c r="H143" s="4">
        <v>854</v>
      </c>
      <c r="I143" s="4">
        <v>18</v>
      </c>
    </row>
    <row r="144" spans="1:9">
      <c r="A144" s="4" t="s">
        <v>290</v>
      </c>
      <c r="B144" s="4" t="s">
        <v>29</v>
      </c>
      <c r="C144" s="4">
        <v>1</v>
      </c>
      <c r="D144" s="4" t="s">
        <v>40</v>
      </c>
      <c r="E144" s="4" t="s">
        <v>50</v>
      </c>
      <c r="F144" s="4" t="s">
        <v>50</v>
      </c>
      <c r="G144" s="4">
        <v>324.88907592269999</v>
      </c>
      <c r="H144" s="4">
        <v>891</v>
      </c>
      <c r="I144" s="4">
        <v>36.5</v>
      </c>
    </row>
    <row r="145" spans="1:9">
      <c r="A145" s="4" t="s">
        <v>291</v>
      </c>
      <c r="B145" s="4" t="s">
        <v>29</v>
      </c>
      <c r="C145" s="4">
        <v>1</v>
      </c>
      <c r="D145" s="4" t="s">
        <v>40</v>
      </c>
      <c r="E145" s="4" t="s">
        <v>54</v>
      </c>
      <c r="F145" s="4" t="s">
        <v>54</v>
      </c>
      <c r="G145" s="4">
        <v>2.4873024590999999</v>
      </c>
      <c r="H145" s="4">
        <v>103</v>
      </c>
      <c r="I145" s="4">
        <v>2.4</v>
      </c>
    </row>
    <row r="146" spans="1:9">
      <c r="A146" s="4" t="s">
        <v>292</v>
      </c>
      <c r="B146" s="4" t="s">
        <v>29</v>
      </c>
      <c r="C146" s="4">
        <v>1</v>
      </c>
      <c r="D146" s="4" t="s">
        <v>40</v>
      </c>
      <c r="E146" s="4" t="s">
        <v>53</v>
      </c>
      <c r="F146" s="4" t="s">
        <v>53</v>
      </c>
      <c r="G146" s="4">
        <v>195.227467174</v>
      </c>
      <c r="H146" s="4">
        <v>449</v>
      </c>
      <c r="I146" s="4">
        <v>43.5</v>
      </c>
    </row>
    <row r="147" spans="1:9">
      <c r="A147" s="4" t="s">
        <v>293</v>
      </c>
      <c r="B147" s="4" t="s">
        <v>29</v>
      </c>
      <c r="C147" s="4">
        <v>1</v>
      </c>
      <c r="D147" s="4" t="s">
        <v>33</v>
      </c>
      <c r="E147" s="4" t="s">
        <v>73</v>
      </c>
      <c r="F147" s="4" t="s">
        <v>73</v>
      </c>
      <c r="G147" s="4">
        <v>834.29083650400003</v>
      </c>
      <c r="H147" s="4">
        <v>3733</v>
      </c>
      <c r="I147" s="4">
        <v>22.3</v>
      </c>
    </row>
    <row r="148" spans="1:9">
      <c r="A148" s="4" t="s">
        <v>294</v>
      </c>
      <c r="B148" s="4" t="s">
        <v>29</v>
      </c>
      <c r="C148" s="4">
        <v>1</v>
      </c>
      <c r="D148" s="4" t="s">
        <v>33</v>
      </c>
      <c r="E148" s="4" t="s">
        <v>50</v>
      </c>
      <c r="F148" s="4" t="s">
        <v>50</v>
      </c>
      <c r="G148" s="4">
        <v>389.8715157707</v>
      </c>
      <c r="H148" s="4">
        <v>1148</v>
      </c>
      <c r="I148" s="4">
        <v>34</v>
      </c>
    </row>
    <row r="149" spans="1:9">
      <c r="A149" s="4" t="s">
        <v>295</v>
      </c>
      <c r="B149" s="4" t="s">
        <v>29</v>
      </c>
      <c r="C149" s="4">
        <v>1</v>
      </c>
      <c r="D149" s="4" t="s">
        <v>33</v>
      </c>
      <c r="E149" s="4" t="s">
        <v>53</v>
      </c>
      <c r="F149" s="4" t="s">
        <v>53</v>
      </c>
      <c r="G149" s="4">
        <v>244.24242926880001</v>
      </c>
      <c r="H149" s="4">
        <v>577</v>
      </c>
      <c r="I149" s="4">
        <v>42.3</v>
      </c>
    </row>
    <row r="150" spans="1:9">
      <c r="A150" s="4" t="s">
        <v>296</v>
      </c>
      <c r="B150" s="4" t="s">
        <v>29</v>
      </c>
      <c r="C150" s="4">
        <v>1</v>
      </c>
      <c r="D150" s="4" t="s">
        <v>33</v>
      </c>
      <c r="E150" s="4" t="s">
        <v>54</v>
      </c>
      <c r="F150" s="4" t="s">
        <v>54</v>
      </c>
      <c r="G150" s="4">
        <v>4.7049881927000001</v>
      </c>
      <c r="H150" s="4">
        <v>166</v>
      </c>
      <c r="I150" s="4">
        <v>2.8</v>
      </c>
    </row>
    <row r="151" spans="1:9">
      <c r="A151" s="4" t="s">
        <v>297</v>
      </c>
      <c r="B151" s="4" t="s">
        <v>29</v>
      </c>
      <c r="C151" s="4">
        <v>1</v>
      </c>
      <c r="D151" s="4" t="s">
        <v>33</v>
      </c>
      <c r="E151" s="4" t="s">
        <v>51</v>
      </c>
      <c r="F151" s="4" t="s">
        <v>51</v>
      </c>
      <c r="G151" s="4">
        <v>195.47190327179999</v>
      </c>
      <c r="H151" s="4">
        <v>1105</v>
      </c>
      <c r="I151" s="4">
        <v>17.7</v>
      </c>
    </row>
    <row r="152" spans="1:9">
      <c r="A152" s="4" t="s">
        <v>298</v>
      </c>
      <c r="B152" s="4" t="s">
        <v>29</v>
      </c>
      <c r="C152" s="4">
        <v>1</v>
      </c>
      <c r="D152" s="4" t="s">
        <v>38</v>
      </c>
      <c r="E152" s="4" t="s">
        <v>73</v>
      </c>
      <c r="F152" s="4" t="s">
        <v>73</v>
      </c>
      <c r="G152" s="4">
        <v>366.91208972689998</v>
      </c>
      <c r="H152" s="4">
        <v>1915</v>
      </c>
      <c r="I152" s="4">
        <v>19.2</v>
      </c>
    </row>
    <row r="153" spans="1:9">
      <c r="A153" s="4" t="s">
        <v>299</v>
      </c>
      <c r="B153" s="4" t="s">
        <v>29</v>
      </c>
      <c r="C153" s="4">
        <v>1</v>
      </c>
      <c r="D153" s="4" t="s">
        <v>38</v>
      </c>
      <c r="E153" s="4" t="s">
        <v>50</v>
      </c>
      <c r="F153" s="4" t="s">
        <v>50</v>
      </c>
      <c r="G153" s="4">
        <v>171.76987693640001</v>
      </c>
      <c r="H153" s="4">
        <v>589</v>
      </c>
      <c r="I153" s="4">
        <v>29.2</v>
      </c>
    </row>
    <row r="154" spans="1:9">
      <c r="A154" s="4" t="s">
        <v>300</v>
      </c>
      <c r="B154" s="4" t="s">
        <v>29</v>
      </c>
      <c r="C154" s="4">
        <v>1</v>
      </c>
      <c r="D154" s="4" t="s">
        <v>38</v>
      </c>
      <c r="E154" s="4" t="s">
        <v>54</v>
      </c>
      <c r="F154" s="4" t="s">
        <v>54</v>
      </c>
      <c r="G154" s="4">
        <v>3.2116009937999999</v>
      </c>
      <c r="H154" s="4">
        <v>104</v>
      </c>
      <c r="I154" s="4">
        <v>3.1</v>
      </c>
    </row>
    <row r="155" spans="1:9">
      <c r="A155" s="4" t="s">
        <v>301</v>
      </c>
      <c r="B155" s="4" t="s">
        <v>29</v>
      </c>
      <c r="C155" s="4">
        <v>1</v>
      </c>
      <c r="D155" s="4" t="s">
        <v>38</v>
      </c>
      <c r="E155" s="4" t="s">
        <v>53</v>
      </c>
      <c r="F155" s="4" t="s">
        <v>53</v>
      </c>
      <c r="G155" s="4">
        <v>113.23162054479999</v>
      </c>
      <c r="H155" s="4">
        <v>326</v>
      </c>
      <c r="I155" s="4">
        <v>34.700000000000003</v>
      </c>
    </row>
    <row r="156" spans="1:9">
      <c r="A156" s="4" t="s">
        <v>302</v>
      </c>
      <c r="B156" s="4" t="s">
        <v>29</v>
      </c>
      <c r="C156" s="4">
        <v>1</v>
      </c>
      <c r="D156" s="4" t="s">
        <v>38</v>
      </c>
      <c r="E156" s="4" t="s">
        <v>51</v>
      </c>
      <c r="F156" s="4" t="s">
        <v>51</v>
      </c>
      <c r="G156" s="4">
        <v>78.698991251799995</v>
      </c>
      <c r="H156" s="4">
        <v>498</v>
      </c>
      <c r="I156" s="4">
        <v>15.8</v>
      </c>
    </row>
    <row r="157" spans="1:9">
      <c r="A157" s="4" t="s">
        <v>303</v>
      </c>
      <c r="B157" s="4" t="s">
        <v>29</v>
      </c>
      <c r="C157" s="4">
        <v>1</v>
      </c>
      <c r="D157" s="4" t="s">
        <v>39</v>
      </c>
      <c r="E157" s="4" t="s">
        <v>73</v>
      </c>
      <c r="F157" s="4" t="s">
        <v>73</v>
      </c>
      <c r="G157" s="4">
        <v>349.44571227419999</v>
      </c>
      <c r="H157" s="4">
        <v>1493</v>
      </c>
      <c r="I157" s="4">
        <v>23.4</v>
      </c>
    </row>
    <row r="158" spans="1:9">
      <c r="A158" s="4" t="s">
        <v>304</v>
      </c>
      <c r="B158" s="4" t="s">
        <v>29</v>
      </c>
      <c r="C158" s="4">
        <v>1</v>
      </c>
      <c r="D158" s="4" t="s">
        <v>39</v>
      </c>
      <c r="E158" s="4" t="s">
        <v>54</v>
      </c>
      <c r="F158" s="4" t="s">
        <v>54</v>
      </c>
      <c r="G158" s="4">
        <v>4.1173438769999997</v>
      </c>
      <c r="H158" s="4">
        <v>77</v>
      </c>
      <c r="I158" s="4">
        <v>5.3</v>
      </c>
    </row>
    <row r="159" spans="1:9">
      <c r="A159" s="4" t="s">
        <v>305</v>
      </c>
      <c r="B159" s="4" t="s">
        <v>29</v>
      </c>
      <c r="C159" s="4">
        <v>1</v>
      </c>
      <c r="D159" s="4" t="s">
        <v>39</v>
      </c>
      <c r="E159" s="4" t="s">
        <v>53</v>
      </c>
      <c r="F159" s="4" t="s">
        <v>53</v>
      </c>
      <c r="G159" s="4">
        <v>117.1071580487</v>
      </c>
      <c r="H159" s="4">
        <v>281</v>
      </c>
      <c r="I159" s="4">
        <v>41.7</v>
      </c>
    </row>
    <row r="160" spans="1:9">
      <c r="A160" s="4" t="s">
        <v>306</v>
      </c>
      <c r="B160" s="4" t="s">
        <v>29</v>
      </c>
      <c r="C160" s="4">
        <v>1</v>
      </c>
      <c r="D160" s="4" t="s">
        <v>39</v>
      </c>
      <c r="E160" s="4" t="s">
        <v>50</v>
      </c>
      <c r="F160" s="4" t="s">
        <v>50</v>
      </c>
      <c r="G160" s="4">
        <v>153.6791137923</v>
      </c>
      <c r="H160" s="4">
        <v>450</v>
      </c>
      <c r="I160" s="4">
        <v>34.200000000000003</v>
      </c>
    </row>
    <row r="161" spans="1:9">
      <c r="A161" s="4" t="s">
        <v>307</v>
      </c>
      <c r="B161" s="4" t="s">
        <v>29</v>
      </c>
      <c r="C161" s="4">
        <v>1</v>
      </c>
      <c r="D161" s="4" t="s">
        <v>39</v>
      </c>
      <c r="E161" s="4" t="s">
        <v>51</v>
      </c>
      <c r="F161" s="4" t="s">
        <v>51</v>
      </c>
      <c r="G161" s="4">
        <v>74.542096556299995</v>
      </c>
      <c r="H161" s="4">
        <v>412</v>
      </c>
      <c r="I161" s="4">
        <v>18.100000000000001</v>
      </c>
    </row>
    <row r="162" spans="1:9">
      <c r="A162" s="4" t="s">
        <v>308</v>
      </c>
      <c r="B162" s="4" t="s">
        <v>29</v>
      </c>
      <c r="C162" s="4">
        <v>1</v>
      </c>
      <c r="D162" s="4" t="s">
        <v>35</v>
      </c>
      <c r="E162" s="4" t="s">
        <v>73</v>
      </c>
      <c r="F162" s="4" t="s">
        <v>73</v>
      </c>
      <c r="G162" s="4">
        <v>417.02157309490002</v>
      </c>
      <c r="H162" s="4">
        <v>2142</v>
      </c>
      <c r="I162" s="4">
        <v>19.5</v>
      </c>
    </row>
    <row r="163" spans="1:9">
      <c r="A163" s="4" t="s">
        <v>309</v>
      </c>
      <c r="B163" s="4" t="s">
        <v>29</v>
      </c>
      <c r="C163" s="4">
        <v>1</v>
      </c>
      <c r="D163" s="4" t="s">
        <v>35</v>
      </c>
      <c r="E163" s="4" t="s">
        <v>51</v>
      </c>
      <c r="F163" s="4" t="s">
        <v>51</v>
      </c>
      <c r="G163" s="4">
        <v>110.64997399409999</v>
      </c>
      <c r="H163" s="4">
        <v>682</v>
      </c>
      <c r="I163" s="4">
        <v>16.2</v>
      </c>
    </row>
    <row r="164" spans="1:9">
      <c r="A164" s="4" t="s">
        <v>310</v>
      </c>
      <c r="B164" s="4" t="s">
        <v>29</v>
      </c>
      <c r="C164" s="4">
        <v>1</v>
      </c>
      <c r="D164" s="4" t="s">
        <v>35</v>
      </c>
      <c r="E164" s="4" t="s">
        <v>50</v>
      </c>
      <c r="F164" s="4" t="s">
        <v>50</v>
      </c>
      <c r="G164" s="4">
        <v>200.58304572189999</v>
      </c>
      <c r="H164" s="4">
        <v>613</v>
      </c>
      <c r="I164" s="4">
        <v>32.700000000000003</v>
      </c>
    </row>
    <row r="165" spans="1:9">
      <c r="A165" s="4" t="s">
        <v>311</v>
      </c>
      <c r="B165" s="4" t="s">
        <v>29</v>
      </c>
      <c r="C165" s="4">
        <v>1</v>
      </c>
      <c r="D165" s="4" t="s">
        <v>35</v>
      </c>
      <c r="E165" s="4" t="s">
        <v>54</v>
      </c>
      <c r="F165" s="4" t="s">
        <v>54</v>
      </c>
      <c r="G165" s="4">
        <v>2.8248084513</v>
      </c>
      <c r="H165" s="4">
        <v>116</v>
      </c>
      <c r="I165" s="4">
        <v>2.4</v>
      </c>
    </row>
    <row r="166" spans="1:9">
      <c r="A166" s="4" t="s">
        <v>312</v>
      </c>
      <c r="B166" s="4" t="s">
        <v>29</v>
      </c>
      <c r="C166" s="4">
        <v>1</v>
      </c>
      <c r="D166" s="4" t="s">
        <v>35</v>
      </c>
      <c r="E166" s="4" t="s">
        <v>53</v>
      </c>
      <c r="F166" s="4" t="s">
        <v>53</v>
      </c>
      <c r="G166" s="4">
        <v>102.9637449275</v>
      </c>
      <c r="H166" s="4">
        <v>292</v>
      </c>
      <c r="I166" s="4">
        <v>35.299999999999997</v>
      </c>
    </row>
    <row r="167" spans="1:9">
      <c r="A167" s="4" t="s">
        <v>313</v>
      </c>
      <c r="B167" s="4" t="s">
        <v>29</v>
      </c>
      <c r="C167" s="4">
        <v>1</v>
      </c>
      <c r="D167" s="4" t="s">
        <v>26</v>
      </c>
      <c r="E167" s="4" t="s">
        <v>73</v>
      </c>
      <c r="F167" s="4" t="s">
        <v>73</v>
      </c>
      <c r="G167" s="4">
        <v>140.3762327332</v>
      </c>
      <c r="H167" s="4">
        <v>758</v>
      </c>
      <c r="I167" s="4">
        <v>18.5</v>
      </c>
    </row>
    <row r="168" spans="1:9">
      <c r="A168" s="4" t="s">
        <v>314</v>
      </c>
      <c r="B168" s="4" t="s">
        <v>29</v>
      </c>
      <c r="C168" s="4">
        <v>1</v>
      </c>
      <c r="D168" s="4" t="s">
        <v>26</v>
      </c>
      <c r="E168" s="4" t="s">
        <v>54</v>
      </c>
      <c r="F168" s="4" t="s">
        <v>54</v>
      </c>
      <c r="G168" s="4">
        <v>1.9249929997999999</v>
      </c>
      <c r="H168" s="4">
        <v>22</v>
      </c>
      <c r="I168" s="4">
        <v>8.6999999999999993</v>
      </c>
    </row>
    <row r="169" spans="1:9">
      <c r="A169" s="4" t="s">
        <v>315</v>
      </c>
      <c r="B169" s="4" t="s">
        <v>29</v>
      </c>
      <c r="C169" s="4">
        <v>1</v>
      </c>
      <c r="D169" s="4" t="s">
        <v>26</v>
      </c>
      <c r="E169" s="4" t="s">
        <v>51</v>
      </c>
      <c r="F169" s="4" t="s">
        <v>51</v>
      </c>
      <c r="G169" s="4">
        <v>31.8563289268</v>
      </c>
      <c r="H169" s="4">
        <v>231</v>
      </c>
      <c r="I169" s="4">
        <v>13.8</v>
      </c>
    </row>
    <row r="170" spans="1:9">
      <c r="A170" s="4" t="s">
        <v>316</v>
      </c>
      <c r="B170" s="4" t="s">
        <v>29</v>
      </c>
      <c r="C170" s="4">
        <v>1</v>
      </c>
      <c r="D170" s="4" t="s">
        <v>26</v>
      </c>
      <c r="E170" s="4" t="s">
        <v>53</v>
      </c>
      <c r="F170" s="4" t="s">
        <v>53</v>
      </c>
      <c r="G170" s="4">
        <v>39.0155711154</v>
      </c>
      <c r="H170" s="4">
        <v>113</v>
      </c>
      <c r="I170" s="4">
        <v>34.5</v>
      </c>
    </row>
    <row r="171" spans="1:9">
      <c r="A171" s="4" t="s">
        <v>317</v>
      </c>
      <c r="B171" s="4" t="s">
        <v>29</v>
      </c>
      <c r="C171" s="4">
        <v>1</v>
      </c>
      <c r="D171" s="4" t="s">
        <v>26</v>
      </c>
      <c r="E171" s="4" t="s">
        <v>50</v>
      </c>
      <c r="F171" s="4" t="s">
        <v>50</v>
      </c>
      <c r="G171" s="4">
        <v>67.579339691300007</v>
      </c>
      <c r="H171" s="4">
        <v>236</v>
      </c>
      <c r="I171" s="4">
        <v>28.6</v>
      </c>
    </row>
    <row r="172" spans="1:9">
      <c r="A172" s="4" t="s">
        <v>318</v>
      </c>
      <c r="B172" s="4" t="s">
        <v>29</v>
      </c>
      <c r="C172" s="4">
        <v>2</v>
      </c>
      <c r="D172" s="4" t="s">
        <v>37</v>
      </c>
      <c r="E172" s="4" t="s">
        <v>73</v>
      </c>
      <c r="F172" s="4" t="s">
        <v>73</v>
      </c>
      <c r="G172" s="4">
        <v>390.01087426089998</v>
      </c>
      <c r="H172" s="4">
        <v>2944</v>
      </c>
      <c r="I172" s="4">
        <v>13.2</v>
      </c>
    </row>
    <row r="173" spans="1:9">
      <c r="A173" s="4" t="s">
        <v>319</v>
      </c>
      <c r="B173" s="4" t="s">
        <v>29</v>
      </c>
      <c r="C173" s="4">
        <v>2</v>
      </c>
      <c r="D173" s="4" t="s">
        <v>37</v>
      </c>
      <c r="E173" s="4" t="s">
        <v>50</v>
      </c>
      <c r="F173" s="4" t="s">
        <v>50</v>
      </c>
      <c r="G173" s="4">
        <v>167.8683590599</v>
      </c>
      <c r="H173" s="4">
        <v>739</v>
      </c>
      <c r="I173" s="4">
        <v>22.7</v>
      </c>
    </row>
    <row r="174" spans="1:9">
      <c r="A174" s="4" t="s">
        <v>320</v>
      </c>
      <c r="B174" s="4" t="s">
        <v>29</v>
      </c>
      <c r="C174" s="4">
        <v>2</v>
      </c>
      <c r="D174" s="4" t="s">
        <v>37</v>
      </c>
      <c r="E174" s="4" t="s">
        <v>53</v>
      </c>
      <c r="F174" s="4" t="s">
        <v>53</v>
      </c>
      <c r="G174" s="4">
        <v>153.42305676929999</v>
      </c>
      <c r="H174" s="4">
        <v>443</v>
      </c>
      <c r="I174" s="4">
        <v>34.6</v>
      </c>
    </row>
    <row r="175" spans="1:9">
      <c r="A175" s="4" t="s">
        <v>321</v>
      </c>
      <c r="B175" s="4" t="s">
        <v>29</v>
      </c>
      <c r="C175" s="4">
        <v>2</v>
      </c>
      <c r="D175" s="4" t="s">
        <v>37</v>
      </c>
      <c r="E175" s="4" t="s">
        <v>51</v>
      </c>
      <c r="F175" s="4" t="s">
        <v>51</v>
      </c>
      <c r="G175" s="4">
        <v>66.503412395699996</v>
      </c>
      <c r="H175" s="4">
        <v>701</v>
      </c>
      <c r="I175" s="4">
        <v>9.5</v>
      </c>
    </row>
    <row r="176" spans="1:9">
      <c r="A176" s="4" t="s">
        <v>322</v>
      </c>
      <c r="B176" s="4" t="s">
        <v>29</v>
      </c>
      <c r="C176" s="4">
        <v>2</v>
      </c>
      <c r="D176" s="4" t="s">
        <v>37</v>
      </c>
      <c r="E176" s="4" t="s">
        <v>54</v>
      </c>
      <c r="F176" s="4" t="s">
        <v>54</v>
      </c>
      <c r="G176" s="4">
        <v>2.2160460359999998</v>
      </c>
      <c r="H176" s="4">
        <v>149</v>
      </c>
      <c r="I176" s="4">
        <v>1.5</v>
      </c>
    </row>
    <row r="177" spans="1:9">
      <c r="A177" s="4" t="s">
        <v>323</v>
      </c>
      <c r="B177" s="4" t="s">
        <v>29</v>
      </c>
      <c r="C177" s="4">
        <v>2</v>
      </c>
      <c r="D177" s="4" t="s">
        <v>40</v>
      </c>
      <c r="E177" s="4" t="s">
        <v>73</v>
      </c>
      <c r="F177" s="4" t="s">
        <v>73</v>
      </c>
      <c r="G177" s="4">
        <v>397.96168392009997</v>
      </c>
      <c r="H177" s="4">
        <v>3023</v>
      </c>
      <c r="I177" s="4">
        <v>13.2</v>
      </c>
    </row>
    <row r="178" spans="1:9">
      <c r="A178" s="4" t="s">
        <v>324</v>
      </c>
      <c r="B178" s="4" t="s">
        <v>29</v>
      </c>
      <c r="C178" s="4">
        <v>2</v>
      </c>
      <c r="D178" s="4" t="s">
        <v>40</v>
      </c>
      <c r="E178" s="4" t="s">
        <v>51</v>
      </c>
      <c r="F178" s="4" t="s">
        <v>51</v>
      </c>
      <c r="G178" s="4">
        <v>81.999849496899998</v>
      </c>
      <c r="H178" s="4">
        <v>835</v>
      </c>
      <c r="I178" s="4">
        <v>9.8000000000000007</v>
      </c>
    </row>
    <row r="179" spans="1:9">
      <c r="A179" s="4" t="s">
        <v>325</v>
      </c>
      <c r="B179" s="4" t="s">
        <v>29</v>
      </c>
      <c r="C179" s="4">
        <v>2</v>
      </c>
      <c r="D179" s="4" t="s">
        <v>40</v>
      </c>
      <c r="E179" s="4" t="s">
        <v>50</v>
      </c>
      <c r="F179" s="4" t="s">
        <v>50</v>
      </c>
      <c r="G179" s="4">
        <v>160.3136577194</v>
      </c>
      <c r="H179" s="4">
        <v>747</v>
      </c>
      <c r="I179" s="4">
        <v>21.5</v>
      </c>
    </row>
    <row r="180" spans="1:9">
      <c r="A180" s="4" t="s">
        <v>326</v>
      </c>
      <c r="B180" s="4" t="s">
        <v>29</v>
      </c>
      <c r="C180" s="4">
        <v>2</v>
      </c>
      <c r="D180" s="4" t="s">
        <v>40</v>
      </c>
      <c r="E180" s="4" t="s">
        <v>54</v>
      </c>
      <c r="F180" s="4" t="s">
        <v>54</v>
      </c>
      <c r="G180" s="4">
        <v>4.2699101124999999</v>
      </c>
      <c r="H180" s="4">
        <v>140</v>
      </c>
      <c r="I180" s="4">
        <v>3</v>
      </c>
    </row>
    <row r="181" spans="1:9">
      <c r="A181" s="4" t="s">
        <v>327</v>
      </c>
      <c r="B181" s="4" t="s">
        <v>29</v>
      </c>
      <c r="C181" s="4">
        <v>2</v>
      </c>
      <c r="D181" s="4" t="s">
        <v>40</v>
      </c>
      <c r="E181" s="4" t="s">
        <v>53</v>
      </c>
      <c r="F181" s="4" t="s">
        <v>53</v>
      </c>
      <c r="G181" s="4">
        <v>151.37826659129999</v>
      </c>
      <c r="H181" s="4">
        <v>485</v>
      </c>
      <c r="I181" s="4">
        <v>31.2</v>
      </c>
    </row>
    <row r="182" spans="1:9">
      <c r="A182" s="4" t="s">
        <v>328</v>
      </c>
      <c r="B182" s="4" t="s">
        <v>29</v>
      </c>
      <c r="C182" s="4">
        <v>2</v>
      </c>
      <c r="D182" s="4" t="s">
        <v>33</v>
      </c>
      <c r="E182" s="4" t="s">
        <v>73</v>
      </c>
      <c r="F182" s="4" t="s">
        <v>73</v>
      </c>
      <c r="G182" s="4">
        <v>522.24752365209997</v>
      </c>
      <c r="H182" s="4">
        <v>4083</v>
      </c>
      <c r="I182" s="4">
        <v>12.8</v>
      </c>
    </row>
    <row r="183" spans="1:9">
      <c r="A183" s="4" t="s">
        <v>329</v>
      </c>
      <c r="B183" s="4" t="s">
        <v>29</v>
      </c>
      <c r="C183" s="4">
        <v>2</v>
      </c>
      <c r="D183" s="4" t="s">
        <v>33</v>
      </c>
      <c r="E183" s="4" t="s">
        <v>50</v>
      </c>
      <c r="F183" s="4" t="s">
        <v>50</v>
      </c>
      <c r="G183" s="4">
        <v>214.91892967819999</v>
      </c>
      <c r="H183" s="4">
        <v>1054</v>
      </c>
      <c r="I183" s="4">
        <v>20.399999999999999</v>
      </c>
    </row>
    <row r="184" spans="1:9">
      <c r="A184" s="4" t="s">
        <v>330</v>
      </c>
      <c r="B184" s="4" t="s">
        <v>29</v>
      </c>
      <c r="C184" s="4">
        <v>2</v>
      </c>
      <c r="D184" s="4" t="s">
        <v>33</v>
      </c>
      <c r="E184" s="4" t="s">
        <v>53</v>
      </c>
      <c r="F184" s="4" t="s">
        <v>53</v>
      </c>
      <c r="G184" s="4">
        <v>201.7262139643</v>
      </c>
      <c r="H184" s="4">
        <v>672</v>
      </c>
      <c r="I184" s="4">
        <v>30</v>
      </c>
    </row>
    <row r="185" spans="1:9">
      <c r="A185" s="4" t="s">
        <v>331</v>
      </c>
      <c r="B185" s="4" t="s">
        <v>29</v>
      </c>
      <c r="C185" s="4">
        <v>2</v>
      </c>
      <c r="D185" s="4" t="s">
        <v>33</v>
      </c>
      <c r="E185" s="4" t="s">
        <v>54</v>
      </c>
      <c r="F185" s="4" t="s">
        <v>54</v>
      </c>
      <c r="G185" s="4">
        <v>4.5809844543000002</v>
      </c>
      <c r="H185" s="4">
        <v>183</v>
      </c>
      <c r="I185" s="4">
        <v>2.5</v>
      </c>
    </row>
    <row r="186" spans="1:9">
      <c r="A186" s="4" t="s">
        <v>332</v>
      </c>
      <c r="B186" s="4" t="s">
        <v>29</v>
      </c>
      <c r="C186" s="4">
        <v>2</v>
      </c>
      <c r="D186" s="4" t="s">
        <v>33</v>
      </c>
      <c r="E186" s="4" t="s">
        <v>51</v>
      </c>
      <c r="F186" s="4" t="s">
        <v>51</v>
      </c>
      <c r="G186" s="4">
        <v>101.0213955552</v>
      </c>
      <c r="H186" s="4">
        <v>1079</v>
      </c>
      <c r="I186" s="4">
        <v>9.4</v>
      </c>
    </row>
    <row r="187" spans="1:9">
      <c r="A187" s="4" t="s">
        <v>333</v>
      </c>
      <c r="B187" s="4" t="s">
        <v>29</v>
      </c>
      <c r="C187" s="4">
        <v>2</v>
      </c>
      <c r="D187" s="4" t="s">
        <v>38</v>
      </c>
      <c r="E187" s="4" t="s">
        <v>73</v>
      </c>
      <c r="F187" s="4" t="s">
        <v>73</v>
      </c>
      <c r="G187" s="4">
        <v>281.53467811429999</v>
      </c>
      <c r="H187" s="4">
        <v>2100</v>
      </c>
      <c r="I187" s="4">
        <v>13.4</v>
      </c>
    </row>
    <row r="188" spans="1:9">
      <c r="A188" s="4" t="s">
        <v>334</v>
      </c>
      <c r="B188" s="4" t="s">
        <v>29</v>
      </c>
      <c r="C188" s="4">
        <v>2</v>
      </c>
      <c r="D188" s="4" t="s">
        <v>38</v>
      </c>
      <c r="E188" s="4" t="s">
        <v>50</v>
      </c>
      <c r="F188" s="4" t="s">
        <v>50</v>
      </c>
      <c r="G188" s="4">
        <v>115.2660053969</v>
      </c>
      <c r="H188" s="4">
        <v>523</v>
      </c>
      <c r="I188" s="4">
        <v>22</v>
      </c>
    </row>
    <row r="189" spans="1:9">
      <c r="A189" s="4" t="s">
        <v>335</v>
      </c>
      <c r="B189" s="4" t="s">
        <v>29</v>
      </c>
      <c r="C189" s="4">
        <v>2</v>
      </c>
      <c r="D189" s="4" t="s">
        <v>38</v>
      </c>
      <c r="E189" s="4" t="s">
        <v>54</v>
      </c>
      <c r="F189" s="4" t="s">
        <v>54</v>
      </c>
      <c r="G189" s="4">
        <v>1.2049267479000001</v>
      </c>
      <c r="H189" s="4">
        <v>103</v>
      </c>
      <c r="I189" s="4">
        <v>1.2</v>
      </c>
    </row>
    <row r="190" spans="1:9">
      <c r="A190" s="4" t="s">
        <v>336</v>
      </c>
      <c r="B190" s="4" t="s">
        <v>29</v>
      </c>
      <c r="C190" s="4">
        <v>2</v>
      </c>
      <c r="D190" s="4" t="s">
        <v>38</v>
      </c>
      <c r="E190" s="4" t="s">
        <v>53</v>
      </c>
      <c r="F190" s="4" t="s">
        <v>53</v>
      </c>
      <c r="G190" s="4">
        <v>123.8779874681</v>
      </c>
      <c r="H190" s="4">
        <v>428</v>
      </c>
      <c r="I190" s="4">
        <v>28.9</v>
      </c>
    </row>
    <row r="191" spans="1:9">
      <c r="A191" s="4" t="s">
        <v>337</v>
      </c>
      <c r="B191" s="4" t="s">
        <v>29</v>
      </c>
      <c r="C191" s="4">
        <v>2</v>
      </c>
      <c r="D191" s="4" t="s">
        <v>38</v>
      </c>
      <c r="E191" s="4" t="s">
        <v>51</v>
      </c>
      <c r="F191" s="4" t="s">
        <v>51</v>
      </c>
      <c r="G191" s="4">
        <v>41.185758501400002</v>
      </c>
      <c r="H191" s="4">
        <v>460</v>
      </c>
      <c r="I191" s="4">
        <v>9</v>
      </c>
    </row>
    <row r="192" spans="1:9">
      <c r="A192" s="4" t="s">
        <v>338</v>
      </c>
      <c r="B192" s="4" t="s">
        <v>29</v>
      </c>
      <c r="C192" s="4">
        <v>2</v>
      </c>
      <c r="D192" s="4" t="s">
        <v>39</v>
      </c>
      <c r="E192" s="4" t="s">
        <v>73</v>
      </c>
      <c r="F192" s="4" t="s">
        <v>73</v>
      </c>
      <c r="G192" s="4">
        <v>259.23025636739999</v>
      </c>
      <c r="H192" s="4">
        <v>1623</v>
      </c>
      <c r="I192" s="4">
        <v>16</v>
      </c>
    </row>
    <row r="193" spans="1:9">
      <c r="A193" s="4" t="s">
        <v>339</v>
      </c>
      <c r="B193" s="4" t="s">
        <v>29</v>
      </c>
      <c r="C193" s="4">
        <v>2</v>
      </c>
      <c r="D193" s="4" t="s">
        <v>39</v>
      </c>
      <c r="E193" s="4" t="s">
        <v>54</v>
      </c>
      <c r="F193" s="4" t="s">
        <v>54</v>
      </c>
      <c r="G193" s="4">
        <v>2.0112337106</v>
      </c>
      <c r="H193" s="4">
        <v>81</v>
      </c>
      <c r="I193" s="4">
        <v>2.5</v>
      </c>
    </row>
    <row r="194" spans="1:9">
      <c r="A194" s="4" t="s">
        <v>340</v>
      </c>
      <c r="B194" s="4" t="s">
        <v>29</v>
      </c>
      <c r="C194" s="4">
        <v>2</v>
      </c>
      <c r="D194" s="4" t="s">
        <v>39</v>
      </c>
      <c r="E194" s="4" t="s">
        <v>53</v>
      </c>
      <c r="F194" s="4" t="s">
        <v>53</v>
      </c>
      <c r="G194" s="4">
        <v>120.87186600850001</v>
      </c>
      <c r="H194" s="4">
        <v>345</v>
      </c>
      <c r="I194" s="4">
        <v>35</v>
      </c>
    </row>
    <row r="195" spans="1:9">
      <c r="A195" s="4" t="s">
        <v>341</v>
      </c>
      <c r="B195" s="4" t="s">
        <v>29</v>
      </c>
      <c r="C195" s="4">
        <v>2</v>
      </c>
      <c r="D195" s="4" t="s">
        <v>39</v>
      </c>
      <c r="E195" s="4" t="s">
        <v>50</v>
      </c>
      <c r="F195" s="4" t="s">
        <v>50</v>
      </c>
      <c r="G195" s="4">
        <v>87.9177869058</v>
      </c>
      <c r="H195" s="4">
        <v>380</v>
      </c>
      <c r="I195" s="4">
        <v>23.1</v>
      </c>
    </row>
    <row r="196" spans="1:9">
      <c r="A196" s="4" t="s">
        <v>342</v>
      </c>
      <c r="B196" s="4" t="s">
        <v>29</v>
      </c>
      <c r="C196" s="4">
        <v>2</v>
      </c>
      <c r="D196" s="4" t="s">
        <v>39</v>
      </c>
      <c r="E196" s="4" t="s">
        <v>51</v>
      </c>
      <c r="F196" s="4" t="s">
        <v>51</v>
      </c>
      <c r="G196" s="4">
        <v>48.429369742600002</v>
      </c>
      <c r="H196" s="4">
        <v>409</v>
      </c>
      <c r="I196" s="4">
        <v>11.8</v>
      </c>
    </row>
    <row r="197" spans="1:9">
      <c r="A197" s="4" t="s">
        <v>343</v>
      </c>
      <c r="B197" s="4" t="s">
        <v>29</v>
      </c>
      <c r="C197" s="4">
        <v>2</v>
      </c>
      <c r="D197" s="4" t="s">
        <v>35</v>
      </c>
      <c r="E197" s="4" t="s">
        <v>73</v>
      </c>
      <c r="F197" s="4" t="s">
        <v>73</v>
      </c>
      <c r="G197" s="4">
        <v>259.93180186820001</v>
      </c>
      <c r="H197" s="4">
        <v>2349</v>
      </c>
      <c r="I197" s="4">
        <v>11.1</v>
      </c>
    </row>
    <row r="198" spans="1:9">
      <c r="A198" s="4" t="s">
        <v>344</v>
      </c>
      <c r="B198" s="4" t="s">
        <v>29</v>
      </c>
      <c r="C198" s="4">
        <v>2</v>
      </c>
      <c r="D198" s="4" t="s">
        <v>35</v>
      </c>
      <c r="E198" s="4" t="s">
        <v>51</v>
      </c>
      <c r="F198" s="4" t="s">
        <v>51</v>
      </c>
      <c r="G198" s="4">
        <v>56.227566191299999</v>
      </c>
      <c r="H198" s="4">
        <v>727</v>
      </c>
      <c r="I198" s="4">
        <v>7.7</v>
      </c>
    </row>
    <row r="199" spans="1:9">
      <c r="A199" s="4" t="s">
        <v>345</v>
      </c>
      <c r="B199" s="4" t="s">
        <v>29</v>
      </c>
      <c r="C199" s="4">
        <v>2</v>
      </c>
      <c r="D199" s="4" t="s">
        <v>35</v>
      </c>
      <c r="E199" s="4" t="s">
        <v>50</v>
      </c>
      <c r="F199" s="4" t="s">
        <v>50</v>
      </c>
      <c r="G199" s="4">
        <v>107.42781327180001</v>
      </c>
      <c r="H199" s="4">
        <v>571</v>
      </c>
      <c r="I199" s="4">
        <v>18.8</v>
      </c>
    </row>
    <row r="200" spans="1:9">
      <c r="A200" s="4" t="s">
        <v>346</v>
      </c>
      <c r="B200" s="4" t="s">
        <v>29</v>
      </c>
      <c r="C200" s="4">
        <v>2</v>
      </c>
      <c r="D200" s="4" t="s">
        <v>35</v>
      </c>
      <c r="E200" s="4" t="s">
        <v>54</v>
      </c>
      <c r="F200" s="4" t="s">
        <v>54</v>
      </c>
      <c r="G200" s="4">
        <v>1.3417463477</v>
      </c>
      <c r="H200" s="4">
        <v>92</v>
      </c>
      <c r="I200" s="4">
        <v>1.5</v>
      </c>
    </row>
    <row r="201" spans="1:9">
      <c r="A201" s="4" t="s">
        <v>347</v>
      </c>
      <c r="B201" s="4" t="s">
        <v>29</v>
      </c>
      <c r="C201" s="4">
        <v>2</v>
      </c>
      <c r="D201" s="4" t="s">
        <v>35</v>
      </c>
      <c r="E201" s="4" t="s">
        <v>53</v>
      </c>
      <c r="F201" s="4" t="s">
        <v>53</v>
      </c>
      <c r="G201" s="4">
        <v>94.934676057299995</v>
      </c>
      <c r="H201" s="4">
        <v>333</v>
      </c>
      <c r="I201" s="4">
        <v>28.5</v>
      </c>
    </row>
    <row r="202" spans="1:9">
      <c r="A202" s="4" t="s">
        <v>348</v>
      </c>
      <c r="B202" s="4" t="s">
        <v>29</v>
      </c>
      <c r="C202" s="4">
        <v>2</v>
      </c>
      <c r="D202" s="4" t="s">
        <v>26</v>
      </c>
      <c r="E202" s="4" t="s">
        <v>73</v>
      </c>
      <c r="F202" s="4" t="s">
        <v>73</v>
      </c>
      <c r="G202" s="4">
        <v>73.961018330499996</v>
      </c>
      <c r="H202" s="4">
        <v>798</v>
      </c>
      <c r="I202" s="4">
        <v>9.3000000000000007</v>
      </c>
    </row>
    <row r="203" spans="1:9">
      <c r="A203" s="4" t="s">
        <v>349</v>
      </c>
      <c r="B203" s="4" t="s">
        <v>29</v>
      </c>
      <c r="C203" s="4">
        <v>2</v>
      </c>
      <c r="D203" s="4" t="s">
        <v>26</v>
      </c>
      <c r="E203" s="4" t="s">
        <v>54</v>
      </c>
      <c r="F203" s="4" t="s">
        <v>54</v>
      </c>
      <c r="G203" s="4">
        <v>0.65319699320000002</v>
      </c>
      <c r="H203" s="4">
        <v>33</v>
      </c>
      <c r="I203" s="4">
        <v>2</v>
      </c>
    </row>
    <row r="204" spans="1:9">
      <c r="A204" s="4" t="s">
        <v>350</v>
      </c>
      <c r="B204" s="4" t="s">
        <v>29</v>
      </c>
      <c r="C204" s="4">
        <v>2</v>
      </c>
      <c r="D204" s="4" t="s">
        <v>26</v>
      </c>
      <c r="E204" s="4" t="s">
        <v>51</v>
      </c>
      <c r="F204" s="4" t="s">
        <v>51</v>
      </c>
      <c r="G204" s="4">
        <v>14.8275773702</v>
      </c>
      <c r="H204" s="4">
        <v>240</v>
      </c>
      <c r="I204" s="4">
        <v>6.2</v>
      </c>
    </row>
    <row r="205" spans="1:9">
      <c r="A205" s="4" t="s">
        <v>351</v>
      </c>
      <c r="B205" s="4" t="s">
        <v>29</v>
      </c>
      <c r="C205" s="4">
        <v>2</v>
      </c>
      <c r="D205" s="4" t="s">
        <v>26</v>
      </c>
      <c r="E205" s="4" t="s">
        <v>53</v>
      </c>
      <c r="F205" s="4" t="s">
        <v>53</v>
      </c>
      <c r="G205" s="4">
        <v>30.529558145399999</v>
      </c>
      <c r="H205" s="4">
        <v>117</v>
      </c>
      <c r="I205" s="4">
        <v>26.1</v>
      </c>
    </row>
    <row r="206" spans="1:9">
      <c r="A206" s="4" t="s">
        <v>352</v>
      </c>
      <c r="B206" s="4" t="s">
        <v>29</v>
      </c>
      <c r="C206" s="4">
        <v>2</v>
      </c>
      <c r="D206" s="4" t="s">
        <v>26</v>
      </c>
      <c r="E206" s="4" t="s">
        <v>50</v>
      </c>
      <c r="F206" s="4" t="s">
        <v>50</v>
      </c>
      <c r="G206" s="4">
        <v>27.9506858216</v>
      </c>
      <c r="H206" s="4">
        <v>181</v>
      </c>
      <c r="I206" s="4">
        <v>15.4</v>
      </c>
    </row>
    <row r="207" spans="1:9">
      <c r="A207" s="4" t="s">
        <v>353</v>
      </c>
      <c r="B207" s="4" t="s">
        <v>29</v>
      </c>
      <c r="C207" s="4">
        <v>3</v>
      </c>
      <c r="D207" s="4" t="s">
        <v>37</v>
      </c>
      <c r="E207" s="4" t="s">
        <v>73</v>
      </c>
      <c r="F207" s="4" t="s">
        <v>73</v>
      </c>
      <c r="G207" s="4">
        <v>965.1139279775</v>
      </c>
      <c r="H207" s="4">
        <v>5704</v>
      </c>
      <c r="I207" s="4">
        <v>16.899999999999999</v>
      </c>
    </row>
    <row r="208" spans="1:9">
      <c r="A208" s="4" t="s">
        <v>354</v>
      </c>
      <c r="B208" s="4" t="s">
        <v>29</v>
      </c>
      <c r="C208" s="4">
        <v>3</v>
      </c>
      <c r="D208" s="4" t="s">
        <v>37</v>
      </c>
      <c r="E208" s="4" t="s">
        <v>53</v>
      </c>
      <c r="F208" s="4" t="s">
        <v>53</v>
      </c>
      <c r="G208" s="4">
        <v>333.60707853449998</v>
      </c>
      <c r="H208" s="4">
        <v>891</v>
      </c>
      <c r="I208" s="4">
        <v>37.4</v>
      </c>
    </row>
    <row r="209" spans="1:9">
      <c r="A209" s="4" t="s">
        <v>355</v>
      </c>
      <c r="B209" s="4" t="s">
        <v>29</v>
      </c>
      <c r="C209" s="4">
        <v>3</v>
      </c>
      <c r="D209" s="4" t="s">
        <v>37</v>
      </c>
      <c r="E209" s="4" t="s">
        <v>50</v>
      </c>
      <c r="F209" s="4" t="s">
        <v>50</v>
      </c>
      <c r="G209" s="4">
        <v>436.1032151819</v>
      </c>
      <c r="H209" s="4">
        <v>1527</v>
      </c>
      <c r="I209" s="4">
        <v>28.6</v>
      </c>
    </row>
    <row r="210" spans="1:9">
      <c r="A210" s="4" t="s">
        <v>356</v>
      </c>
      <c r="B210" s="4" t="s">
        <v>29</v>
      </c>
      <c r="C210" s="4">
        <v>3</v>
      </c>
      <c r="D210" s="4" t="s">
        <v>37</v>
      </c>
      <c r="E210" s="4" t="s">
        <v>51</v>
      </c>
      <c r="F210" s="4" t="s">
        <v>51</v>
      </c>
      <c r="G210" s="4">
        <v>187.41527598499999</v>
      </c>
      <c r="H210" s="4">
        <v>1453</v>
      </c>
      <c r="I210" s="4">
        <v>12.9</v>
      </c>
    </row>
    <row r="211" spans="1:9">
      <c r="A211" s="4" t="s">
        <v>357</v>
      </c>
      <c r="B211" s="4" t="s">
        <v>29</v>
      </c>
      <c r="C211" s="4">
        <v>3</v>
      </c>
      <c r="D211" s="4" t="s">
        <v>37</v>
      </c>
      <c r="E211" s="4" t="s">
        <v>54</v>
      </c>
      <c r="F211" s="4" t="s">
        <v>54</v>
      </c>
      <c r="G211" s="4">
        <v>7.9883582760999996</v>
      </c>
      <c r="H211" s="4">
        <v>293</v>
      </c>
      <c r="I211" s="4">
        <v>2.7</v>
      </c>
    </row>
    <row r="212" spans="1:9">
      <c r="A212" s="4" t="s">
        <v>358</v>
      </c>
      <c r="B212" s="4" t="s">
        <v>29</v>
      </c>
      <c r="C212" s="4">
        <v>3</v>
      </c>
      <c r="D212" s="4" t="s">
        <v>40</v>
      </c>
      <c r="E212" s="4" t="s">
        <v>73</v>
      </c>
      <c r="F212" s="4" t="s">
        <v>73</v>
      </c>
      <c r="G212" s="4">
        <v>1074.5322212986</v>
      </c>
      <c r="H212" s="4">
        <v>5912</v>
      </c>
      <c r="I212" s="4">
        <v>18.2</v>
      </c>
    </row>
    <row r="213" spans="1:9">
      <c r="A213" s="4" t="s">
        <v>359</v>
      </c>
      <c r="B213" s="4" t="s">
        <v>29</v>
      </c>
      <c r="C213" s="4">
        <v>3</v>
      </c>
      <c r="D213" s="4" t="s">
        <v>40</v>
      </c>
      <c r="E213" s="4" t="s">
        <v>50</v>
      </c>
      <c r="F213" s="4" t="s">
        <v>50</v>
      </c>
      <c r="G213" s="4">
        <v>485.20273364209999</v>
      </c>
      <c r="H213" s="4">
        <v>1638</v>
      </c>
      <c r="I213" s="4">
        <v>29.6</v>
      </c>
    </row>
    <row r="214" spans="1:9">
      <c r="A214" s="4" t="s">
        <v>360</v>
      </c>
      <c r="B214" s="4" t="s">
        <v>29</v>
      </c>
      <c r="C214" s="4">
        <v>3</v>
      </c>
      <c r="D214" s="4" t="s">
        <v>40</v>
      </c>
      <c r="E214" s="4" t="s">
        <v>51</v>
      </c>
      <c r="F214" s="4" t="s">
        <v>51</v>
      </c>
      <c r="G214" s="4">
        <v>235.9665413196</v>
      </c>
      <c r="H214" s="4">
        <v>1689</v>
      </c>
      <c r="I214" s="4">
        <v>14</v>
      </c>
    </row>
    <row r="215" spans="1:9">
      <c r="A215" s="4" t="s">
        <v>361</v>
      </c>
      <c r="B215" s="4" t="s">
        <v>29</v>
      </c>
      <c r="C215" s="4">
        <v>3</v>
      </c>
      <c r="D215" s="4" t="s">
        <v>40</v>
      </c>
      <c r="E215" s="4" t="s">
        <v>54</v>
      </c>
      <c r="F215" s="4" t="s">
        <v>54</v>
      </c>
      <c r="G215" s="4">
        <v>6.7572125716000002</v>
      </c>
      <c r="H215" s="4">
        <v>243</v>
      </c>
      <c r="I215" s="4">
        <v>2.8</v>
      </c>
    </row>
    <row r="216" spans="1:9">
      <c r="A216" s="4" t="s">
        <v>362</v>
      </c>
      <c r="B216" s="4" t="s">
        <v>29</v>
      </c>
      <c r="C216" s="4">
        <v>3</v>
      </c>
      <c r="D216" s="4" t="s">
        <v>40</v>
      </c>
      <c r="E216" s="4" t="s">
        <v>53</v>
      </c>
      <c r="F216" s="4" t="s">
        <v>53</v>
      </c>
      <c r="G216" s="4">
        <v>346.60573376529999</v>
      </c>
      <c r="H216" s="4">
        <v>934</v>
      </c>
      <c r="I216" s="4">
        <v>37.1</v>
      </c>
    </row>
    <row r="217" spans="1:9">
      <c r="A217" s="4" t="s">
        <v>363</v>
      </c>
      <c r="B217" s="4" t="s">
        <v>29</v>
      </c>
      <c r="C217" s="4">
        <v>3</v>
      </c>
      <c r="D217" s="4" t="s">
        <v>33</v>
      </c>
      <c r="E217" s="4" t="s">
        <v>73</v>
      </c>
      <c r="F217" s="4" t="s">
        <v>73</v>
      </c>
      <c r="G217" s="4">
        <v>1356.5383601562</v>
      </c>
      <c r="H217" s="4">
        <v>7816</v>
      </c>
      <c r="I217" s="4">
        <v>17.399999999999999</v>
      </c>
    </row>
    <row r="218" spans="1:9">
      <c r="A218" s="4" t="s">
        <v>364</v>
      </c>
      <c r="B218" s="4" t="s">
        <v>29</v>
      </c>
      <c r="C218" s="4">
        <v>3</v>
      </c>
      <c r="D218" s="4" t="s">
        <v>33</v>
      </c>
      <c r="E218" s="4" t="s">
        <v>50</v>
      </c>
      <c r="F218" s="4" t="s">
        <v>50</v>
      </c>
      <c r="G218" s="4">
        <v>604.79044544889996</v>
      </c>
      <c r="H218" s="4">
        <v>2202</v>
      </c>
      <c r="I218" s="4">
        <v>27.5</v>
      </c>
    </row>
    <row r="219" spans="1:9">
      <c r="A219" s="4" t="s">
        <v>365</v>
      </c>
      <c r="B219" s="4" t="s">
        <v>29</v>
      </c>
      <c r="C219" s="4">
        <v>3</v>
      </c>
      <c r="D219" s="4" t="s">
        <v>33</v>
      </c>
      <c r="E219" s="4" t="s">
        <v>53</v>
      </c>
      <c r="F219" s="4" t="s">
        <v>53</v>
      </c>
      <c r="G219" s="4">
        <v>445.96864323310001</v>
      </c>
      <c r="H219" s="4">
        <v>1249</v>
      </c>
      <c r="I219" s="4">
        <v>35.700000000000003</v>
      </c>
    </row>
    <row r="220" spans="1:9">
      <c r="A220" s="4" t="s">
        <v>366</v>
      </c>
      <c r="B220" s="4" t="s">
        <v>29</v>
      </c>
      <c r="C220" s="4">
        <v>3</v>
      </c>
      <c r="D220" s="4" t="s">
        <v>33</v>
      </c>
      <c r="E220" s="4" t="s">
        <v>54</v>
      </c>
      <c r="F220" s="4" t="s">
        <v>54</v>
      </c>
      <c r="G220" s="4">
        <v>9.2859726470999995</v>
      </c>
      <c r="H220" s="4">
        <v>349</v>
      </c>
      <c r="I220" s="4">
        <v>2.7</v>
      </c>
    </row>
    <row r="221" spans="1:9">
      <c r="A221" s="4" t="s">
        <v>367</v>
      </c>
      <c r="B221" s="4" t="s">
        <v>29</v>
      </c>
      <c r="C221" s="4">
        <v>3</v>
      </c>
      <c r="D221" s="4" t="s">
        <v>33</v>
      </c>
      <c r="E221" s="4" t="s">
        <v>51</v>
      </c>
      <c r="F221" s="4" t="s">
        <v>51</v>
      </c>
      <c r="G221" s="4">
        <v>296.49329882709998</v>
      </c>
      <c r="H221" s="4">
        <v>2184</v>
      </c>
      <c r="I221" s="4">
        <v>13.6</v>
      </c>
    </row>
    <row r="222" spans="1:9">
      <c r="A222" s="4" t="s">
        <v>368</v>
      </c>
      <c r="B222" s="4" t="s">
        <v>29</v>
      </c>
      <c r="C222" s="4">
        <v>3</v>
      </c>
      <c r="D222" s="4" t="s">
        <v>38</v>
      </c>
      <c r="E222" s="4" t="s">
        <v>73</v>
      </c>
      <c r="F222" s="4" t="s">
        <v>73</v>
      </c>
      <c r="G222" s="4">
        <v>648.44676784119997</v>
      </c>
      <c r="H222" s="4">
        <v>4015</v>
      </c>
      <c r="I222" s="4">
        <v>16.2</v>
      </c>
    </row>
    <row r="223" spans="1:9">
      <c r="A223" s="4" t="s">
        <v>369</v>
      </c>
      <c r="B223" s="4" t="s">
        <v>29</v>
      </c>
      <c r="C223" s="4">
        <v>3</v>
      </c>
      <c r="D223" s="4" t="s">
        <v>38</v>
      </c>
      <c r="E223" s="4" t="s">
        <v>51</v>
      </c>
      <c r="F223" s="4" t="s">
        <v>51</v>
      </c>
      <c r="G223" s="4">
        <v>119.8847497532</v>
      </c>
      <c r="H223" s="4">
        <v>958</v>
      </c>
      <c r="I223" s="4">
        <v>12.5</v>
      </c>
    </row>
    <row r="224" spans="1:9">
      <c r="A224" s="4" t="s">
        <v>370</v>
      </c>
      <c r="B224" s="4" t="s">
        <v>29</v>
      </c>
      <c r="C224" s="4">
        <v>3</v>
      </c>
      <c r="D224" s="4" t="s">
        <v>38</v>
      </c>
      <c r="E224" s="4" t="s">
        <v>50</v>
      </c>
      <c r="F224" s="4" t="s">
        <v>50</v>
      </c>
      <c r="G224" s="4">
        <v>287.03588233340002</v>
      </c>
      <c r="H224" s="4">
        <v>1112</v>
      </c>
      <c r="I224" s="4">
        <v>25.8</v>
      </c>
    </row>
    <row r="225" spans="1:9">
      <c r="A225" s="4" t="s">
        <v>371</v>
      </c>
      <c r="B225" s="4" t="s">
        <v>29</v>
      </c>
      <c r="C225" s="4">
        <v>3</v>
      </c>
      <c r="D225" s="4" t="s">
        <v>38</v>
      </c>
      <c r="E225" s="4" t="s">
        <v>54</v>
      </c>
      <c r="F225" s="4" t="s">
        <v>54</v>
      </c>
      <c r="G225" s="4">
        <v>4.4165277417000004</v>
      </c>
      <c r="H225" s="4">
        <v>207</v>
      </c>
      <c r="I225" s="4">
        <v>2.1</v>
      </c>
    </row>
    <row r="226" spans="1:9">
      <c r="A226" s="4" t="s">
        <v>372</v>
      </c>
      <c r="B226" s="4" t="s">
        <v>29</v>
      </c>
      <c r="C226" s="4">
        <v>3</v>
      </c>
      <c r="D226" s="4" t="s">
        <v>38</v>
      </c>
      <c r="E226" s="4" t="s">
        <v>53</v>
      </c>
      <c r="F226" s="4" t="s">
        <v>53</v>
      </c>
      <c r="G226" s="4">
        <v>237.10960801300001</v>
      </c>
      <c r="H226" s="4">
        <v>754</v>
      </c>
      <c r="I226" s="4">
        <v>31.4</v>
      </c>
    </row>
    <row r="227" spans="1:9">
      <c r="A227" s="4" t="s">
        <v>373</v>
      </c>
      <c r="B227" s="4" t="s">
        <v>29</v>
      </c>
      <c r="C227" s="4">
        <v>3</v>
      </c>
      <c r="D227" s="4" t="s">
        <v>39</v>
      </c>
      <c r="E227" s="4" t="s">
        <v>73</v>
      </c>
      <c r="F227" s="4" t="s">
        <v>73</v>
      </c>
      <c r="G227" s="4">
        <v>608.67596864159998</v>
      </c>
      <c r="H227" s="4">
        <v>3116</v>
      </c>
      <c r="I227" s="4">
        <v>19.5</v>
      </c>
    </row>
    <row r="228" spans="1:9">
      <c r="A228" s="4" t="s">
        <v>374</v>
      </c>
      <c r="B228" s="4" t="s">
        <v>29</v>
      </c>
      <c r="C228" s="4">
        <v>3</v>
      </c>
      <c r="D228" s="4" t="s">
        <v>39</v>
      </c>
      <c r="E228" s="4" t="s">
        <v>50</v>
      </c>
      <c r="F228" s="4" t="s">
        <v>50</v>
      </c>
      <c r="G228" s="4">
        <v>241.5969006981</v>
      </c>
      <c r="H228" s="4">
        <v>830</v>
      </c>
      <c r="I228" s="4">
        <v>29.1</v>
      </c>
    </row>
    <row r="229" spans="1:9">
      <c r="A229" s="4" t="s">
        <v>375</v>
      </c>
      <c r="B229" s="4" t="s">
        <v>29</v>
      </c>
      <c r="C229" s="4">
        <v>3</v>
      </c>
      <c r="D229" s="4" t="s">
        <v>39</v>
      </c>
      <c r="E229" s="4" t="s">
        <v>54</v>
      </c>
      <c r="F229" s="4" t="s">
        <v>54</v>
      </c>
      <c r="G229" s="4">
        <v>6.1285775874999997</v>
      </c>
      <c r="H229" s="4">
        <v>158</v>
      </c>
      <c r="I229" s="4">
        <v>3.9</v>
      </c>
    </row>
    <row r="230" spans="1:9">
      <c r="A230" s="4" t="s">
        <v>376</v>
      </c>
      <c r="B230" s="4" t="s">
        <v>29</v>
      </c>
      <c r="C230" s="4">
        <v>3</v>
      </c>
      <c r="D230" s="4" t="s">
        <v>39</v>
      </c>
      <c r="E230" s="4" t="s">
        <v>53</v>
      </c>
      <c r="F230" s="4" t="s">
        <v>53</v>
      </c>
      <c r="G230" s="4">
        <v>237.97902405709999</v>
      </c>
      <c r="H230" s="4">
        <v>626</v>
      </c>
      <c r="I230" s="4">
        <v>38</v>
      </c>
    </row>
    <row r="231" spans="1:9">
      <c r="A231" s="4" t="s">
        <v>377</v>
      </c>
      <c r="B231" s="4" t="s">
        <v>29</v>
      </c>
      <c r="C231" s="4">
        <v>3</v>
      </c>
      <c r="D231" s="4" t="s">
        <v>39</v>
      </c>
      <c r="E231" s="4" t="s">
        <v>51</v>
      </c>
      <c r="F231" s="4" t="s">
        <v>51</v>
      </c>
      <c r="G231" s="4">
        <v>122.9714662989</v>
      </c>
      <c r="H231" s="4">
        <v>821</v>
      </c>
      <c r="I231" s="4">
        <v>15</v>
      </c>
    </row>
    <row r="232" spans="1:9">
      <c r="A232" s="4" t="s">
        <v>378</v>
      </c>
      <c r="B232" s="4" t="s">
        <v>29</v>
      </c>
      <c r="C232" s="4">
        <v>3</v>
      </c>
      <c r="D232" s="4" t="s">
        <v>35</v>
      </c>
      <c r="E232" s="4" t="s">
        <v>73</v>
      </c>
      <c r="F232" s="4" t="s">
        <v>73</v>
      </c>
      <c r="G232" s="4">
        <v>676.95337496299999</v>
      </c>
      <c r="H232" s="4">
        <v>4491</v>
      </c>
      <c r="I232" s="4">
        <v>15.1</v>
      </c>
    </row>
    <row r="233" spans="1:9">
      <c r="A233" s="4" t="s">
        <v>379</v>
      </c>
      <c r="B233" s="4" t="s">
        <v>29</v>
      </c>
      <c r="C233" s="4">
        <v>3</v>
      </c>
      <c r="D233" s="4" t="s">
        <v>35</v>
      </c>
      <c r="E233" s="4" t="s">
        <v>50</v>
      </c>
      <c r="F233" s="4" t="s">
        <v>50</v>
      </c>
      <c r="G233" s="4">
        <v>308.01085899370003</v>
      </c>
      <c r="H233" s="4">
        <v>1184</v>
      </c>
      <c r="I233" s="4">
        <v>26</v>
      </c>
    </row>
    <row r="234" spans="1:9">
      <c r="A234" s="4" t="s">
        <v>380</v>
      </c>
      <c r="B234" s="4" t="s">
        <v>29</v>
      </c>
      <c r="C234" s="4">
        <v>3</v>
      </c>
      <c r="D234" s="4" t="s">
        <v>35</v>
      </c>
      <c r="E234" s="4" t="s">
        <v>54</v>
      </c>
      <c r="F234" s="4" t="s">
        <v>54</v>
      </c>
      <c r="G234" s="4">
        <v>4.166554799</v>
      </c>
      <c r="H234" s="4">
        <v>208</v>
      </c>
      <c r="I234" s="4">
        <v>2</v>
      </c>
    </row>
    <row r="235" spans="1:9">
      <c r="A235" s="4" t="s">
        <v>381</v>
      </c>
      <c r="B235" s="4" t="s">
        <v>29</v>
      </c>
      <c r="C235" s="4">
        <v>3</v>
      </c>
      <c r="D235" s="4" t="s">
        <v>35</v>
      </c>
      <c r="E235" s="4" t="s">
        <v>53</v>
      </c>
      <c r="F235" s="4" t="s">
        <v>53</v>
      </c>
      <c r="G235" s="4">
        <v>197.8984209848</v>
      </c>
      <c r="H235" s="4">
        <v>625</v>
      </c>
      <c r="I235" s="4">
        <v>31.7</v>
      </c>
    </row>
    <row r="236" spans="1:9">
      <c r="A236" s="4" t="s">
        <v>382</v>
      </c>
      <c r="B236" s="4" t="s">
        <v>29</v>
      </c>
      <c r="C236" s="4">
        <v>3</v>
      </c>
      <c r="D236" s="4" t="s">
        <v>35</v>
      </c>
      <c r="E236" s="4" t="s">
        <v>51</v>
      </c>
      <c r="F236" s="4" t="s">
        <v>51</v>
      </c>
      <c r="G236" s="4">
        <v>166.87754018539999</v>
      </c>
      <c r="H236" s="4">
        <v>1409</v>
      </c>
      <c r="I236" s="4">
        <v>11.8</v>
      </c>
    </row>
    <row r="237" spans="1:9">
      <c r="A237" s="4" t="s">
        <v>383</v>
      </c>
      <c r="B237" s="4" t="s">
        <v>29</v>
      </c>
      <c r="C237" s="4">
        <v>3</v>
      </c>
      <c r="D237" s="4" t="s">
        <v>26</v>
      </c>
      <c r="E237" s="4" t="s">
        <v>73</v>
      </c>
      <c r="F237" s="4" t="s">
        <v>73</v>
      </c>
      <c r="G237" s="4">
        <v>214.33725106369999</v>
      </c>
      <c r="H237" s="4">
        <v>1556</v>
      </c>
      <c r="I237" s="4">
        <v>13.8</v>
      </c>
    </row>
    <row r="238" spans="1:9">
      <c r="A238" s="4" t="s">
        <v>384</v>
      </c>
      <c r="B238" s="4" t="s">
        <v>29</v>
      </c>
      <c r="C238" s="4">
        <v>3</v>
      </c>
      <c r="D238" s="4" t="s">
        <v>26</v>
      </c>
      <c r="E238" s="4" t="s">
        <v>51</v>
      </c>
      <c r="F238" s="4" t="s">
        <v>51</v>
      </c>
      <c r="G238" s="4">
        <v>46.683906297</v>
      </c>
      <c r="H238" s="4">
        <v>471</v>
      </c>
      <c r="I238" s="4">
        <v>9.9</v>
      </c>
    </row>
    <row r="239" spans="1:9">
      <c r="A239" s="4" t="s">
        <v>385</v>
      </c>
      <c r="B239" s="4" t="s">
        <v>29</v>
      </c>
      <c r="C239" s="4">
        <v>3</v>
      </c>
      <c r="D239" s="4" t="s">
        <v>26</v>
      </c>
      <c r="E239" s="4" t="s">
        <v>54</v>
      </c>
      <c r="F239" s="4" t="s">
        <v>54</v>
      </c>
      <c r="G239" s="4">
        <v>2.5781899930000001</v>
      </c>
      <c r="H239" s="4">
        <v>55</v>
      </c>
      <c r="I239" s="4">
        <v>4.7</v>
      </c>
    </row>
    <row r="240" spans="1:9">
      <c r="A240" s="4" t="s">
        <v>386</v>
      </c>
      <c r="B240" s="4" t="s">
        <v>29</v>
      </c>
      <c r="C240" s="4">
        <v>3</v>
      </c>
      <c r="D240" s="4" t="s">
        <v>26</v>
      </c>
      <c r="E240" s="4" t="s">
        <v>50</v>
      </c>
      <c r="F240" s="4" t="s">
        <v>50</v>
      </c>
      <c r="G240" s="4">
        <v>95.530025512899996</v>
      </c>
      <c r="H240" s="4">
        <v>417</v>
      </c>
      <c r="I240" s="4">
        <v>22.9</v>
      </c>
    </row>
    <row r="241" spans="1:9">
      <c r="A241" s="4" t="s">
        <v>387</v>
      </c>
      <c r="B241" s="4" t="s">
        <v>29</v>
      </c>
      <c r="C241" s="4">
        <v>3</v>
      </c>
      <c r="D241" s="4" t="s">
        <v>26</v>
      </c>
      <c r="E241" s="4" t="s">
        <v>53</v>
      </c>
      <c r="F241" s="4" t="s">
        <v>53</v>
      </c>
      <c r="G241" s="4">
        <v>69.545129260799996</v>
      </c>
      <c r="H241" s="4">
        <v>230</v>
      </c>
      <c r="I241" s="4">
        <v>30.2</v>
      </c>
    </row>
    <row r="242" spans="1:9">
      <c r="B242" s="4"/>
      <c r="C242" s="4"/>
      <c r="D242" s="4"/>
      <c r="E242" s="4"/>
      <c r="F242" s="4"/>
      <c r="G242" s="4"/>
      <c r="H242" s="4"/>
      <c r="I242" s="4"/>
    </row>
    <row r="243" spans="1:9">
      <c r="B243" s="4"/>
      <c r="C243" s="4"/>
      <c r="D243" s="4"/>
      <c r="E243" s="4"/>
      <c r="F243" s="4"/>
      <c r="G243" s="4"/>
      <c r="H243" s="4"/>
      <c r="I243" s="4"/>
    </row>
    <row r="244" spans="1:9">
      <c r="B244" s="4"/>
      <c r="C244" s="4"/>
      <c r="D244" s="4"/>
      <c r="E244" s="4"/>
      <c r="F244" s="4"/>
      <c r="G244" s="4"/>
      <c r="H244" s="4"/>
      <c r="I244" s="4"/>
    </row>
    <row r="245" spans="1:9">
      <c r="B245" s="4"/>
      <c r="C245" s="4"/>
      <c r="D245" s="4"/>
      <c r="E245" s="4"/>
      <c r="F245" s="4"/>
      <c r="G245" s="4"/>
      <c r="H245" s="4"/>
      <c r="I245" s="4"/>
    </row>
    <row r="246" spans="1:9">
      <c r="B246" s="4"/>
      <c r="C246" s="4"/>
      <c r="D246" s="4"/>
      <c r="E246" s="4"/>
      <c r="F246" s="4"/>
      <c r="G246" s="4"/>
      <c r="H246" s="4"/>
      <c r="I246" s="4"/>
    </row>
    <row r="247" spans="1:9">
      <c r="B247" s="4"/>
      <c r="C247" s="4"/>
      <c r="D247" s="4"/>
      <c r="E247" s="4"/>
      <c r="F247" s="4"/>
      <c r="G247" s="4"/>
      <c r="H247" s="4"/>
      <c r="I247" s="4"/>
    </row>
    <row r="248" spans="1:9">
      <c r="B248" s="4"/>
      <c r="C248" s="4"/>
      <c r="D248" s="4"/>
      <c r="E248" s="4"/>
      <c r="F248" s="4"/>
      <c r="G248" s="4"/>
      <c r="H248" s="4"/>
      <c r="I248" s="4"/>
    </row>
    <row r="249" spans="1:9">
      <c r="B249" s="4"/>
      <c r="C249" s="4"/>
      <c r="D249" s="4"/>
      <c r="E249" s="4"/>
      <c r="F249" s="4"/>
      <c r="G249" s="4"/>
      <c r="H249" s="4"/>
      <c r="I249" s="4"/>
    </row>
    <row r="250" spans="1:9">
      <c r="B250" s="4"/>
      <c r="C250" s="4"/>
      <c r="D250" s="4"/>
      <c r="E250" s="4"/>
      <c r="F250" s="4"/>
      <c r="G250" s="4"/>
      <c r="H250" s="4"/>
      <c r="I250" s="4"/>
    </row>
    <row r="251" spans="1:9">
      <c r="B251" s="4"/>
      <c r="C251" s="4"/>
      <c r="D251" s="4"/>
      <c r="E251" s="4"/>
      <c r="F251" s="4"/>
      <c r="G251" s="4"/>
      <c r="H251" s="4"/>
      <c r="I251" s="4"/>
    </row>
    <row r="252" spans="1:9">
      <c r="B252" s="4"/>
      <c r="C252" s="4"/>
      <c r="D252" s="4"/>
      <c r="E252" s="4"/>
      <c r="F252" s="4"/>
      <c r="G252" s="4"/>
      <c r="H252" s="4"/>
      <c r="I252" s="4"/>
    </row>
    <row r="253" spans="1:9">
      <c r="B253" s="4"/>
      <c r="C253" s="4"/>
      <c r="D253" s="4"/>
      <c r="E253" s="4"/>
      <c r="F253" s="4"/>
      <c r="G253" s="4"/>
      <c r="H253" s="4"/>
      <c r="I253" s="4"/>
    </row>
    <row r="254" spans="1:9">
      <c r="B254" s="4"/>
      <c r="C254" s="4"/>
      <c r="D254" s="4"/>
      <c r="E254" s="4"/>
      <c r="F254" s="4"/>
      <c r="G254" s="4"/>
      <c r="H254" s="4"/>
      <c r="I254" s="4"/>
    </row>
    <row r="255" spans="1:9">
      <c r="B255" s="4"/>
      <c r="C255" s="4"/>
      <c r="D255" s="13"/>
      <c r="E255" s="13"/>
      <c r="F255" s="4"/>
      <c r="G255" s="4"/>
      <c r="H255" s="4"/>
      <c r="I255" s="4"/>
    </row>
    <row r="256" spans="1:9">
      <c r="B256" s="4"/>
      <c r="C256" s="4"/>
      <c r="D256" s="13"/>
      <c r="E256" s="13"/>
      <c r="F256" s="4"/>
      <c r="G256" s="4"/>
      <c r="H256" s="4"/>
      <c r="I256" s="4"/>
    </row>
    <row r="257" spans="2:9">
      <c r="B257" s="4"/>
      <c r="C257" s="4"/>
      <c r="D257" s="13"/>
      <c r="E257" s="13"/>
      <c r="F257" s="4"/>
      <c r="G257" s="4"/>
      <c r="H257" s="4"/>
      <c r="I257" s="4"/>
    </row>
    <row r="258" spans="2:9">
      <c r="B258" s="4"/>
      <c r="C258" s="4"/>
      <c r="D258" s="13"/>
      <c r="E258" s="13"/>
      <c r="F258" s="4"/>
      <c r="G258" s="4"/>
      <c r="H258" s="4"/>
      <c r="I258" s="4"/>
    </row>
    <row r="259" spans="2:9">
      <c r="B259" s="4"/>
      <c r="C259" s="4"/>
      <c r="D259" s="13"/>
      <c r="E259" s="13"/>
      <c r="F259" s="4"/>
      <c r="G259" s="4"/>
      <c r="H259" s="4"/>
      <c r="I259" s="4"/>
    </row>
    <row r="260" spans="2:9">
      <c r="B260" s="4"/>
      <c r="C260" s="4"/>
      <c r="D260" s="13"/>
      <c r="E260" s="13"/>
      <c r="F260" s="4"/>
      <c r="G260" s="4"/>
      <c r="H260" s="4"/>
      <c r="I260" s="4"/>
    </row>
    <row r="261" spans="2:9">
      <c r="B261" s="4"/>
      <c r="C261" s="4"/>
      <c r="D261" s="13"/>
      <c r="E261" s="13"/>
      <c r="F261" s="4"/>
      <c r="G261" s="4"/>
      <c r="H261" s="4"/>
      <c r="I261" s="4"/>
    </row>
    <row r="262" spans="2:9">
      <c r="B262" s="4"/>
      <c r="C262" s="4"/>
      <c r="D262" s="13"/>
      <c r="E262" s="13"/>
      <c r="F262" s="4"/>
      <c r="G262" s="4"/>
      <c r="H262" s="4"/>
      <c r="I262" s="4"/>
    </row>
    <row r="263" spans="2:9">
      <c r="D263" s="13"/>
      <c r="E263" s="13"/>
    </row>
    <row r="264" spans="2:9">
      <c r="D264" s="13"/>
      <c r="E264" s="13"/>
    </row>
    <row r="265" spans="2:9">
      <c r="D265" s="13"/>
      <c r="E265" s="13"/>
    </row>
    <row r="266" spans="2:9">
      <c r="D266" s="13"/>
      <c r="E266" s="13"/>
    </row>
    <row r="267" spans="2:9">
      <c r="D267" s="13"/>
      <c r="E267" s="13"/>
    </row>
    <row r="268" spans="2:9">
      <c r="D268" s="13"/>
      <c r="E268" s="13"/>
    </row>
    <row r="269" spans="2:9">
      <c r="D269" s="13"/>
      <c r="E269" s="13"/>
    </row>
    <row r="270" spans="2:9">
      <c r="D270" s="13"/>
      <c r="E270" s="13"/>
    </row>
    <row r="271" spans="2:9">
      <c r="D271" s="13"/>
      <c r="E271" s="13"/>
    </row>
    <row r="272" spans="2:9">
      <c r="D272" s="13"/>
      <c r="E272" s="13"/>
    </row>
    <row r="273" spans="4:5">
      <c r="D273" s="13"/>
      <c r="E273" s="13"/>
    </row>
    <row r="274" spans="4:5">
      <c r="D274" s="13"/>
      <c r="E274" s="13"/>
    </row>
    <row r="275" spans="4:5">
      <c r="D275" s="13"/>
      <c r="E275" s="13"/>
    </row>
    <row r="276" spans="4:5">
      <c r="D276" s="13"/>
      <c r="E276" s="13"/>
    </row>
    <row r="277" spans="4:5">
      <c r="D277" s="13"/>
      <c r="E277" s="13"/>
    </row>
    <row r="278" spans="4:5">
      <c r="D278" s="13"/>
      <c r="E278" s="13"/>
    </row>
    <row r="279" spans="4:5">
      <c r="D279" s="13"/>
      <c r="E279" s="13"/>
    </row>
    <row r="280" spans="4:5">
      <c r="D280" s="13"/>
      <c r="E280" s="13"/>
    </row>
    <row r="281" spans="4:5">
      <c r="D281" s="13"/>
      <c r="E281" s="13"/>
    </row>
    <row r="282" spans="4:5">
      <c r="D282" s="13"/>
      <c r="E282" s="13"/>
    </row>
    <row r="283" spans="4:5">
      <c r="D283" s="13"/>
      <c r="E283" s="13"/>
    </row>
    <row r="284" spans="4:5">
      <c r="D284" s="13"/>
      <c r="E284" s="13"/>
    </row>
    <row r="285" spans="4:5">
      <c r="D285" s="13"/>
      <c r="E285" s="13"/>
    </row>
    <row r="286" spans="4:5">
      <c r="D286" s="13"/>
      <c r="E286" s="13"/>
    </row>
    <row r="287" spans="4:5">
      <c r="D287" s="13"/>
      <c r="E287" s="13"/>
    </row>
    <row r="288" spans="4:5">
      <c r="D288" s="13"/>
      <c r="E288" s="13"/>
    </row>
    <row r="289" spans="4:5">
      <c r="D289" s="13"/>
      <c r="E289" s="13"/>
    </row>
    <row r="290" spans="4:5">
      <c r="D290" s="13"/>
      <c r="E290" s="13"/>
    </row>
  </sheetData>
  <pageMargins left="0.74803149606299213" right="0.74803149606299213" top="0.98425196850393704" bottom="0.98425196850393704" header="0.51181102362204722" footer="0.51181102362204722"/>
  <pageSetup paperSize="9" scale="8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A9B178-0C30-4341-94BF-02F8F32FF8C4}">
  <ds:schemaRefs>
    <ds:schemaRef ds:uri="http://schemas.microsoft.com/PowerBIAddIn"/>
  </ds:schemaRefs>
</ds:datastoreItem>
</file>

<file path=customXml/itemProps2.xml><?xml version="1.0" encoding="utf-8"?>
<ds:datastoreItem xmlns:ds="http://schemas.openxmlformats.org/officeDocument/2006/customXml" ds:itemID="{E6A8CA2B-394F-44DF-9C5E-AD3527CC6A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A11B88-320A-4EF6-BF81-7406A12C1123}">
  <ds:schemaRefs>
    <ds:schemaRef ds:uri="http://schemas.microsoft.com/sharepoint/v3/contenttype/forms"/>
  </ds:schemaRefs>
</ds:datastoreItem>
</file>

<file path=customXml/itemProps4.xml><?xml version="1.0" encoding="utf-8"?>
<ds:datastoreItem xmlns:ds="http://schemas.openxmlformats.org/officeDocument/2006/customXml" ds:itemID="{2AFFE0FD-903E-4D43-8292-9C2FE9B41CF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Disease</vt:lpstr>
      <vt:lpstr>TechGuide</vt:lpstr>
      <vt:lpstr>CopyingInstruct</vt:lpstr>
      <vt:lpstr>Controls</vt:lpstr>
      <vt:lpstr>All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2017-05-18T10:25:29Z</dcterms:created>
  <dcterms:modified xsi:type="dcterms:W3CDTF">2021-07-05T10:41:21Z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