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ml.chartshapes+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drawings/drawing6.xml" ContentType="application/vnd.openxmlformats-officedocument.drawingml.chartshapes+xml"/>
  <Override PartName="/xl/charts/chart12.xml" ContentType="application/vnd.openxmlformats-officedocument.drawingml.chart+xml"/>
  <Override PartName="/xl/drawings/drawing7.xml" ContentType="application/vnd.openxmlformats-officedocument.drawingml.chartshapes+xml"/>
  <Override PartName="/xl/charts/chart1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ttps://nhswales365-my.sharepoint.com/personal/rhys_powell_wales_nhs_uk/Documents/Desktop/Website files/Pregnancy and childhood surveillance tool (2017)/"/>
    </mc:Choice>
  </mc:AlternateContent>
  <workbookProtection workbookPassword="C3ED" lockStructure="1"/>
  <bookViews>
    <workbookView showSheetTabs="0" xWindow="-15" yWindow="-15" windowWidth="14520" windowHeight="11760" tabRatio="800" activeTab="1"/>
  </bookViews>
  <sheets>
    <sheet name="Publishing QC sheet" sheetId="46" r:id="rId1"/>
    <sheet name="Intro" sheetId="35" r:id="rId2"/>
    <sheet name="Tab2" sheetId="36" r:id="rId3"/>
    <sheet name="TechGuide" sheetId="40" r:id="rId4"/>
    <sheet name="InterpretGuide" sheetId="41" r:id="rId5"/>
    <sheet name="CopyingInstruct" sheetId="42" r:id="rId6"/>
    <sheet name="Controls" sheetId="48" state="hidden" r:id="rId7"/>
    <sheet name="Chart Interactive Data" sheetId="50" state="hidden" r:id="rId8"/>
    <sheet name="Table Interactive Data" sheetId="49" state="hidden" r:id="rId9"/>
    <sheet name="Child Pov Chart data" sheetId="69" state="hidden" r:id="rId10"/>
    <sheet name="Child Pov Table data" sheetId="70" state="hidden" r:id="rId11"/>
    <sheet name="Imms Chart data" sheetId="65" state="hidden" r:id="rId12"/>
    <sheet name="Imms Table data" sheetId="66" state="hidden" r:id="rId13"/>
    <sheet name="Admission Chart Data" sheetId="54" state="hidden" r:id="rId14"/>
    <sheet name="Admission Table Data" sheetId="53" state="hidden" r:id="rId15"/>
    <sheet name="Overweight Chart data" sheetId="51" state="hidden" r:id="rId16"/>
    <sheet name="Overweight Table data" sheetId="52" state="hidden" r:id="rId17"/>
    <sheet name="Live Births Chart data" sheetId="55" state="hidden" r:id="rId18"/>
    <sheet name="Live Births Table data" sheetId="56" state="hidden" r:id="rId19"/>
    <sheet name="Teen Cons Chart data" sheetId="59" state="hidden" r:id="rId20"/>
    <sheet name="Teen Cons Table data" sheetId="60" state="hidden" r:id="rId21"/>
    <sheet name="DMFT Chart data" sheetId="61" state="hidden" r:id="rId22"/>
    <sheet name="DMFT Table data" sheetId="62" state="hidden" r:id="rId23"/>
    <sheet name="Inf Mort Chart data" sheetId="63" state="hidden" r:id="rId24"/>
    <sheet name="Inf Mort Table data" sheetId="64" state="hidden" r:id="rId25"/>
    <sheet name="Child Mort Chart data" sheetId="67" state="hidden" r:id="rId26"/>
    <sheet name="Child Mort Table data" sheetId="68" state="hidden" r:id="rId27"/>
    <sheet name="CIN Chart data" sheetId="72" state="hidden" r:id="rId28"/>
    <sheet name="CIN Table data" sheetId="71" state="hidden" r:id="rId29"/>
    <sheet name="Homelessness Table Data" sheetId="73" state="hidden" r:id="rId30"/>
    <sheet name="Homelessness Chart data" sheetId="74" state="hidden" r:id="rId31"/>
    <sheet name="Social worker Table data" sheetId="75" state="hidden" r:id="rId32"/>
    <sheet name="Social Worker Chart data" sheetId="76" state="hidden" r:id="rId33"/>
  </sheets>
  <externalReferences>
    <externalReference r:id="rId34"/>
    <externalReference r:id="rId35"/>
    <externalReference r:id="rId36"/>
    <externalReference r:id="rId37"/>
  </externalReferences>
  <definedNames>
    <definedName name="_xlnm._FilterDatabase" localSheetId="0" hidden="1">'Publishing QC sheet'!#REF!</definedName>
    <definedName name="_Sort" localSheetId="5" hidden="1">#REF!</definedName>
    <definedName name="_Sort" localSheetId="4" hidden="1">#REF!</definedName>
    <definedName name="_Sort" localSheetId="32" hidden="1">#REF!</definedName>
    <definedName name="_Sort" localSheetId="2" hidden="1">#REF!</definedName>
    <definedName name="_Sort" localSheetId="3" hidden="1">#REF!</definedName>
    <definedName name="_Sort" hidden="1">#REF!</definedName>
    <definedName name="AXIS">OFFSET([1]Controls!$M$40,0,0,[1]Controls!$D$35,1)</definedName>
    <definedName name="ChartLabels">OFFSET([1]Controls!$H$40,0,0,[1]Controls!$D$35,1)</definedName>
    <definedName name="ChartlabelsReordered">OFFSET([1]Controls!$O$40,0,0,[1]Controls!$D$35,1)</definedName>
    <definedName name="CHARTUSOApercent">OFFSET([1]Controls!$I$40,0,0,[1]Controls!$D$35,1)</definedName>
    <definedName name="Comp1">Controls!$V$4</definedName>
    <definedName name="Comp10">Controls!$V$13</definedName>
    <definedName name="Comp11">Controls!$V$14</definedName>
    <definedName name="Comp12">Controls!$V$15</definedName>
    <definedName name="Comp2">Controls!$V$5</definedName>
    <definedName name="Comp3">Controls!$V$6</definedName>
    <definedName name="Comp4">Controls!$V$7</definedName>
    <definedName name="Comp5">Controls!$V$8</definedName>
    <definedName name="Comp6">Controls!$V$9</definedName>
    <definedName name="Comp7">Controls!$V$10</definedName>
    <definedName name="Comp8">Controls!$V$11</definedName>
    <definedName name="Comp9">Controls!$V$12</definedName>
    <definedName name="ConfidenceIntervalsLCL">OFFSET('[2]Interactive controls'!$V$10,'[2]Interactive controls'!$H$13,0,'[2]Interactive controls'!$G$13,1)</definedName>
    <definedName name="ConfidenceIntervalsUCL">OFFSET('[2]Interactive controls'!$U$10,'[2]Interactive controls'!$H$13,0,'[2]Interactive controls'!$G$13,1)</definedName>
    <definedName name="HBpercent">OFFSET([1]Controls!$K$40,0,0,[1]Controls!$D$35,1)</definedName>
    <definedName name="LAHB2">OFFSET('[2]Interactive controls'!$Q$10,'[2]Interactive controls'!$H$13,'[2]Interactive controls'!$I$20,'[2]Interactive controls'!$G$13,1)</definedName>
    <definedName name="LAHBNAMES">OFFSET('[2]Interactive controls'!$K$10,'[2]Interactive controls'!$H$13,0,'[2]Interactive controls'!$G$13,1)</definedName>
    <definedName name="Option1Sex" localSheetId="32">OFFSET(#REF!,#REF!,#REF!,#REF!,#REF!)</definedName>
    <definedName name="Option1Sex">OFFSET(#REF!,#REF!,#REF!,#REF!,#REF!)</definedName>
    <definedName name="Option2Sex" localSheetId="32">OFFSET(#REF!,#REF!,#REF!,#REF!,#REF!)</definedName>
    <definedName name="Option2Sex">OFFSET(#REF!,#REF!,#REF!,#REF!,#REF!)</definedName>
    <definedName name="Option3sex">OFFSET('[2]Interactive controls'!$J$57,'[2]Interactive controls'!$F$20,'[2]Interactive controls'!$F$21,'[2]Interactive controls'!$F$22,'[2]Interactive controls'!$F$23)</definedName>
    <definedName name="Option3Year">OFFSET('[2]Interactive controls'!$J$64,'[2]Interactive controls'!$F$6,'[2]Interactive controls'!$F$7,'[2]Interactive controls'!$F$8,'[2]Interactive controls'!$F$9)</definedName>
    <definedName name="TableRange">OFFSET([1]Controls!$D$68,0,0+[1]Controls!$D$35,0)&amp;[1]Controls!$A$92</definedName>
    <definedName name="USOAReordered">OFFSET([1]Controls!$Q$40,0,0,[1]Controls!$D$35,1)</definedName>
    <definedName name="WalesDecimal">OFFSET('[2]Interactive controls'!$X$9,0,'[2]Interactive controls'!$I$20,'[2]Interactive controls'!$I$13,1)</definedName>
    <definedName name="WalesDecimalXY">OFFSET('[2]Interactive controls'!$X$9,0,0,'[2]Interactive controls'!$I$13,1)</definedName>
    <definedName name="WALESpercent">OFFSET([1]Controls!$J$40,0,0,[1]Controls!$D$35,1)</definedName>
    <definedName name="XY">OFFSET([1]Controls!$L$40,0,0,[1]Controls!$D$35,1)</definedName>
  </definedNames>
  <calcPr calcId="162913"/>
</workbook>
</file>

<file path=xl/calcChain.xml><?xml version="1.0" encoding="utf-8"?>
<calcChain xmlns="http://schemas.openxmlformats.org/spreadsheetml/2006/main">
  <c r="B348" i="49" l="1"/>
  <c r="C348" i="49"/>
  <c r="D348" i="49"/>
  <c r="E348" i="49"/>
  <c r="F348" i="49"/>
  <c r="G348" i="49"/>
  <c r="H348" i="49"/>
  <c r="I348" i="49"/>
  <c r="J348" i="49"/>
  <c r="B349" i="49"/>
  <c r="C349" i="49"/>
  <c r="D349" i="49"/>
  <c r="E349" i="49"/>
  <c r="F349" i="49"/>
  <c r="G349" i="49"/>
  <c r="H349" i="49"/>
  <c r="I349" i="49"/>
  <c r="J349" i="49"/>
  <c r="B350" i="49"/>
  <c r="C350" i="49"/>
  <c r="D350" i="49"/>
  <c r="E350" i="49"/>
  <c r="F350" i="49"/>
  <c r="G350" i="49"/>
  <c r="H350" i="49"/>
  <c r="I350" i="49"/>
  <c r="J350" i="49"/>
  <c r="B351" i="49"/>
  <c r="C351" i="49"/>
  <c r="D351" i="49"/>
  <c r="E351" i="49"/>
  <c r="F351" i="49"/>
  <c r="G351" i="49"/>
  <c r="H351" i="49"/>
  <c r="I351" i="49"/>
  <c r="J351" i="49"/>
  <c r="B352" i="49"/>
  <c r="C352" i="49"/>
  <c r="D352" i="49"/>
  <c r="E352" i="49"/>
  <c r="F352" i="49"/>
  <c r="G352" i="49"/>
  <c r="H352" i="49"/>
  <c r="I352" i="49"/>
  <c r="J352" i="49"/>
  <c r="B353" i="49"/>
  <c r="C353" i="49"/>
  <c r="D353" i="49"/>
  <c r="E353" i="49"/>
  <c r="F353" i="49"/>
  <c r="G353" i="49"/>
  <c r="H353" i="49"/>
  <c r="I353" i="49"/>
  <c r="J353" i="49"/>
  <c r="B354" i="49"/>
  <c r="C354" i="49"/>
  <c r="D354" i="49"/>
  <c r="E354" i="49"/>
  <c r="F354" i="49"/>
  <c r="G354" i="49"/>
  <c r="H354" i="49"/>
  <c r="I354" i="49"/>
  <c r="J354" i="49"/>
  <c r="B355" i="49"/>
  <c r="C355" i="49"/>
  <c r="D355" i="49"/>
  <c r="E355" i="49"/>
  <c r="F355" i="49"/>
  <c r="G355" i="49"/>
  <c r="H355" i="49"/>
  <c r="I355" i="49"/>
  <c r="J355" i="49"/>
  <c r="B356" i="49"/>
  <c r="C356" i="49"/>
  <c r="D356" i="49"/>
  <c r="E356" i="49"/>
  <c r="F356" i="49"/>
  <c r="G356" i="49"/>
  <c r="H356" i="49"/>
  <c r="I356" i="49"/>
  <c r="J356" i="49"/>
  <c r="B357" i="49"/>
  <c r="C357" i="49"/>
  <c r="D357" i="49"/>
  <c r="E357" i="49"/>
  <c r="F357" i="49"/>
  <c r="G357" i="49"/>
  <c r="H357" i="49"/>
  <c r="I357" i="49"/>
  <c r="J357" i="49"/>
  <c r="B358" i="49"/>
  <c r="C358" i="49"/>
  <c r="D358" i="49"/>
  <c r="E358" i="49"/>
  <c r="F358" i="49"/>
  <c r="G358" i="49"/>
  <c r="H358" i="49"/>
  <c r="I358" i="49"/>
  <c r="J358" i="49"/>
  <c r="B359" i="49"/>
  <c r="C359" i="49"/>
  <c r="D359" i="49"/>
  <c r="E359" i="49"/>
  <c r="F359" i="49"/>
  <c r="G359" i="49"/>
  <c r="H359" i="49"/>
  <c r="I359" i="49"/>
  <c r="J359" i="49"/>
  <c r="B360" i="49"/>
  <c r="C360" i="49"/>
  <c r="D360" i="49"/>
  <c r="E360" i="49"/>
  <c r="F360" i="49"/>
  <c r="G360" i="49"/>
  <c r="H360" i="49"/>
  <c r="I360" i="49"/>
  <c r="J360" i="49"/>
  <c r="B361" i="49"/>
  <c r="C361" i="49"/>
  <c r="D361" i="49"/>
  <c r="E361" i="49"/>
  <c r="F361" i="49"/>
  <c r="G361" i="49"/>
  <c r="H361" i="49"/>
  <c r="I361" i="49"/>
  <c r="J361" i="49"/>
  <c r="B362" i="49"/>
  <c r="C362" i="49"/>
  <c r="D362" i="49"/>
  <c r="E362" i="49"/>
  <c r="F362" i="49"/>
  <c r="G362" i="49"/>
  <c r="H362" i="49"/>
  <c r="I362" i="49"/>
  <c r="J362" i="49"/>
  <c r="B363" i="49"/>
  <c r="C363" i="49"/>
  <c r="D363" i="49"/>
  <c r="E363" i="49"/>
  <c r="F363" i="49"/>
  <c r="G363" i="49"/>
  <c r="H363" i="49"/>
  <c r="I363" i="49"/>
  <c r="J363" i="49"/>
  <c r="B364" i="49"/>
  <c r="C364" i="49"/>
  <c r="D364" i="49"/>
  <c r="E364" i="49"/>
  <c r="F364" i="49"/>
  <c r="G364" i="49"/>
  <c r="H364" i="49"/>
  <c r="I364" i="49"/>
  <c r="J364" i="49"/>
  <c r="B365" i="49"/>
  <c r="C365" i="49"/>
  <c r="D365" i="49"/>
  <c r="E365" i="49"/>
  <c r="F365" i="49"/>
  <c r="G365" i="49"/>
  <c r="H365" i="49"/>
  <c r="I365" i="49"/>
  <c r="J365" i="49"/>
  <c r="B366" i="49"/>
  <c r="C366" i="49"/>
  <c r="D366" i="49"/>
  <c r="E366" i="49"/>
  <c r="F366" i="49"/>
  <c r="G366" i="49"/>
  <c r="H366" i="49"/>
  <c r="I366" i="49"/>
  <c r="J366" i="49"/>
  <c r="B367" i="49"/>
  <c r="C367" i="49"/>
  <c r="D367" i="49"/>
  <c r="E367" i="49"/>
  <c r="F367" i="49"/>
  <c r="G367" i="49"/>
  <c r="H367" i="49"/>
  <c r="I367" i="49"/>
  <c r="J367" i="49"/>
  <c r="B368" i="49"/>
  <c r="C368" i="49"/>
  <c r="D368" i="49"/>
  <c r="E368" i="49"/>
  <c r="F368" i="49"/>
  <c r="G368" i="49"/>
  <c r="H368" i="49"/>
  <c r="I368" i="49"/>
  <c r="J368" i="49"/>
  <c r="B369" i="49"/>
  <c r="C369" i="49"/>
  <c r="D369" i="49"/>
  <c r="E369" i="49"/>
  <c r="F369" i="49"/>
  <c r="G369" i="49"/>
  <c r="H369" i="49"/>
  <c r="I369" i="49"/>
  <c r="J369" i="49"/>
  <c r="B370" i="49"/>
  <c r="C370" i="49"/>
  <c r="D370" i="49"/>
  <c r="E370" i="49"/>
  <c r="F370" i="49"/>
  <c r="G370" i="49"/>
  <c r="H370" i="49"/>
  <c r="I370" i="49"/>
  <c r="J370" i="49"/>
  <c r="B371" i="49"/>
  <c r="C371" i="49"/>
  <c r="D371" i="49"/>
  <c r="E371" i="49"/>
  <c r="F371" i="49"/>
  <c r="G371" i="49"/>
  <c r="H371" i="49"/>
  <c r="I371" i="49"/>
  <c r="J371" i="49"/>
  <c r="B372" i="49"/>
  <c r="C372" i="49"/>
  <c r="D372" i="49"/>
  <c r="E372" i="49"/>
  <c r="F372" i="49"/>
  <c r="G372" i="49"/>
  <c r="H372" i="49"/>
  <c r="I372" i="49"/>
  <c r="J372" i="49"/>
  <c r="B373" i="49"/>
  <c r="C373" i="49"/>
  <c r="D373" i="49"/>
  <c r="E373" i="49"/>
  <c r="F373" i="49"/>
  <c r="G373" i="49"/>
  <c r="H373" i="49"/>
  <c r="I373" i="49"/>
  <c r="J373" i="49"/>
  <c r="B374" i="49"/>
  <c r="C374" i="49"/>
  <c r="D374" i="49"/>
  <c r="E374" i="49"/>
  <c r="F374" i="49"/>
  <c r="G374" i="49"/>
  <c r="H374" i="49"/>
  <c r="I374" i="49"/>
  <c r="J374" i="49"/>
  <c r="B375" i="49"/>
  <c r="C375" i="49"/>
  <c r="D375" i="49"/>
  <c r="E375" i="49"/>
  <c r="F375" i="49"/>
  <c r="G375" i="49"/>
  <c r="H375" i="49"/>
  <c r="I375" i="49"/>
  <c r="J375" i="49"/>
  <c r="B376" i="49"/>
  <c r="C376" i="49"/>
  <c r="D376" i="49"/>
  <c r="E376" i="49"/>
  <c r="F376" i="49"/>
  <c r="G376" i="49"/>
  <c r="H376" i="49"/>
  <c r="I376" i="49"/>
  <c r="J376" i="49"/>
  <c r="C347" i="49"/>
  <c r="D347" i="49"/>
  <c r="E347" i="49"/>
  <c r="F347" i="49"/>
  <c r="G347" i="49"/>
  <c r="H347" i="49"/>
  <c r="I347" i="49"/>
  <c r="J347" i="49"/>
  <c r="B347" i="49"/>
  <c r="B348" i="50"/>
  <c r="C348" i="50"/>
  <c r="D348" i="50"/>
  <c r="E348" i="50"/>
  <c r="F348" i="50"/>
  <c r="G348" i="50"/>
  <c r="H348" i="50"/>
  <c r="I348" i="50"/>
  <c r="J348" i="50"/>
  <c r="K348" i="50"/>
  <c r="L348" i="50"/>
  <c r="B349" i="50"/>
  <c r="C349" i="50"/>
  <c r="D349" i="50"/>
  <c r="E349" i="50"/>
  <c r="F349" i="50"/>
  <c r="G349" i="50"/>
  <c r="H349" i="50"/>
  <c r="I349" i="50"/>
  <c r="J349" i="50"/>
  <c r="K349" i="50"/>
  <c r="L349" i="50"/>
  <c r="B350" i="50"/>
  <c r="C350" i="50"/>
  <c r="D350" i="50"/>
  <c r="E350" i="50"/>
  <c r="F350" i="50"/>
  <c r="G350" i="50"/>
  <c r="H350" i="50"/>
  <c r="I350" i="50"/>
  <c r="J350" i="50"/>
  <c r="K350" i="50"/>
  <c r="L350" i="50"/>
  <c r="B351" i="50"/>
  <c r="C351" i="50"/>
  <c r="D351" i="50"/>
  <c r="E351" i="50"/>
  <c r="F351" i="50"/>
  <c r="G351" i="50"/>
  <c r="H351" i="50"/>
  <c r="I351" i="50"/>
  <c r="J351" i="50"/>
  <c r="K351" i="50"/>
  <c r="L351" i="50"/>
  <c r="B352" i="50"/>
  <c r="C352" i="50"/>
  <c r="D352" i="50"/>
  <c r="E352" i="50"/>
  <c r="F352" i="50"/>
  <c r="G352" i="50"/>
  <c r="H352" i="50"/>
  <c r="I352" i="50"/>
  <c r="J352" i="50"/>
  <c r="K352" i="50"/>
  <c r="L352" i="50"/>
  <c r="B353" i="50"/>
  <c r="C353" i="50"/>
  <c r="D353" i="50"/>
  <c r="E353" i="50"/>
  <c r="F353" i="50"/>
  <c r="G353" i="50"/>
  <c r="H353" i="50"/>
  <c r="I353" i="50"/>
  <c r="J353" i="50"/>
  <c r="K353" i="50"/>
  <c r="L353" i="50"/>
  <c r="B354" i="50"/>
  <c r="C354" i="50"/>
  <c r="D354" i="50"/>
  <c r="E354" i="50"/>
  <c r="F354" i="50"/>
  <c r="G354" i="50"/>
  <c r="H354" i="50"/>
  <c r="I354" i="50"/>
  <c r="J354" i="50"/>
  <c r="K354" i="50"/>
  <c r="L354" i="50"/>
  <c r="B355" i="50"/>
  <c r="C355" i="50"/>
  <c r="D355" i="50"/>
  <c r="E355" i="50"/>
  <c r="F355" i="50"/>
  <c r="G355" i="50"/>
  <c r="H355" i="50"/>
  <c r="I355" i="50"/>
  <c r="J355" i="50"/>
  <c r="K355" i="50"/>
  <c r="L355" i="50"/>
  <c r="B356" i="50"/>
  <c r="C356" i="50"/>
  <c r="D356" i="50"/>
  <c r="E356" i="50"/>
  <c r="F356" i="50"/>
  <c r="G356" i="50"/>
  <c r="H356" i="50"/>
  <c r="I356" i="50"/>
  <c r="J356" i="50"/>
  <c r="K356" i="50"/>
  <c r="L356" i="50"/>
  <c r="B357" i="50"/>
  <c r="C357" i="50"/>
  <c r="D357" i="50"/>
  <c r="E357" i="50"/>
  <c r="F357" i="50"/>
  <c r="G357" i="50"/>
  <c r="H357" i="50"/>
  <c r="I357" i="50"/>
  <c r="J357" i="50"/>
  <c r="K357" i="50"/>
  <c r="L357" i="50"/>
  <c r="B358" i="50"/>
  <c r="C358" i="50"/>
  <c r="D358" i="50"/>
  <c r="E358" i="50"/>
  <c r="F358" i="50"/>
  <c r="G358" i="50"/>
  <c r="H358" i="50"/>
  <c r="I358" i="50"/>
  <c r="J358" i="50"/>
  <c r="K358" i="50"/>
  <c r="L358" i="50"/>
  <c r="B359" i="50"/>
  <c r="C359" i="50"/>
  <c r="D359" i="50"/>
  <c r="E359" i="50"/>
  <c r="F359" i="50"/>
  <c r="G359" i="50"/>
  <c r="H359" i="50"/>
  <c r="I359" i="50"/>
  <c r="J359" i="50"/>
  <c r="K359" i="50"/>
  <c r="L359" i="50"/>
  <c r="B360" i="50"/>
  <c r="C360" i="50"/>
  <c r="D360" i="50"/>
  <c r="E360" i="50"/>
  <c r="F360" i="50"/>
  <c r="G360" i="50"/>
  <c r="H360" i="50"/>
  <c r="I360" i="50"/>
  <c r="J360" i="50"/>
  <c r="K360" i="50"/>
  <c r="L360" i="50"/>
  <c r="B361" i="50"/>
  <c r="C361" i="50"/>
  <c r="D361" i="50"/>
  <c r="E361" i="50"/>
  <c r="F361" i="50"/>
  <c r="G361" i="50"/>
  <c r="H361" i="50"/>
  <c r="I361" i="50"/>
  <c r="J361" i="50"/>
  <c r="K361" i="50"/>
  <c r="L361" i="50"/>
  <c r="B362" i="50"/>
  <c r="C362" i="50"/>
  <c r="D362" i="50"/>
  <c r="E362" i="50"/>
  <c r="F362" i="50"/>
  <c r="G362" i="50"/>
  <c r="H362" i="50"/>
  <c r="I362" i="50"/>
  <c r="J362" i="50"/>
  <c r="K362" i="50"/>
  <c r="L362" i="50"/>
  <c r="B363" i="50"/>
  <c r="C363" i="50"/>
  <c r="D363" i="50"/>
  <c r="E363" i="50"/>
  <c r="F363" i="50"/>
  <c r="G363" i="50"/>
  <c r="H363" i="50"/>
  <c r="I363" i="50"/>
  <c r="J363" i="50"/>
  <c r="K363" i="50"/>
  <c r="L363" i="50"/>
  <c r="B364" i="50"/>
  <c r="C364" i="50"/>
  <c r="D364" i="50"/>
  <c r="E364" i="50"/>
  <c r="F364" i="50"/>
  <c r="G364" i="50"/>
  <c r="H364" i="50"/>
  <c r="I364" i="50"/>
  <c r="J364" i="50"/>
  <c r="K364" i="50"/>
  <c r="L364" i="50"/>
  <c r="B365" i="50"/>
  <c r="C365" i="50"/>
  <c r="D365" i="50"/>
  <c r="E365" i="50"/>
  <c r="F365" i="50"/>
  <c r="G365" i="50"/>
  <c r="H365" i="50"/>
  <c r="I365" i="50"/>
  <c r="J365" i="50"/>
  <c r="K365" i="50"/>
  <c r="L365" i="50"/>
  <c r="B366" i="50"/>
  <c r="C366" i="50"/>
  <c r="D366" i="50"/>
  <c r="E366" i="50"/>
  <c r="F366" i="50"/>
  <c r="G366" i="50"/>
  <c r="H366" i="50"/>
  <c r="I366" i="50"/>
  <c r="J366" i="50"/>
  <c r="K366" i="50"/>
  <c r="L366" i="50"/>
  <c r="B367" i="50"/>
  <c r="C367" i="50"/>
  <c r="D367" i="50"/>
  <c r="E367" i="50"/>
  <c r="F367" i="50"/>
  <c r="G367" i="50"/>
  <c r="H367" i="50"/>
  <c r="I367" i="50"/>
  <c r="J367" i="50"/>
  <c r="K367" i="50"/>
  <c r="L367" i="50"/>
  <c r="B368" i="50"/>
  <c r="C368" i="50"/>
  <c r="D368" i="50"/>
  <c r="E368" i="50"/>
  <c r="F368" i="50"/>
  <c r="G368" i="50"/>
  <c r="H368" i="50"/>
  <c r="I368" i="50"/>
  <c r="J368" i="50"/>
  <c r="K368" i="50"/>
  <c r="L368" i="50"/>
  <c r="B369" i="50"/>
  <c r="C369" i="50"/>
  <c r="D369" i="50"/>
  <c r="E369" i="50"/>
  <c r="F369" i="50"/>
  <c r="G369" i="50"/>
  <c r="H369" i="50"/>
  <c r="I369" i="50"/>
  <c r="J369" i="50"/>
  <c r="K369" i="50"/>
  <c r="L369" i="50"/>
  <c r="B370" i="50"/>
  <c r="C370" i="50"/>
  <c r="D370" i="50"/>
  <c r="E370" i="50"/>
  <c r="F370" i="50"/>
  <c r="G370" i="50"/>
  <c r="H370" i="50"/>
  <c r="I370" i="50"/>
  <c r="J370" i="50"/>
  <c r="K370" i="50"/>
  <c r="L370" i="50"/>
  <c r="B371" i="50"/>
  <c r="C371" i="50"/>
  <c r="D371" i="50"/>
  <c r="E371" i="50"/>
  <c r="F371" i="50"/>
  <c r="G371" i="50"/>
  <c r="H371" i="50"/>
  <c r="I371" i="50"/>
  <c r="J371" i="50"/>
  <c r="K371" i="50"/>
  <c r="L371" i="50"/>
  <c r="B372" i="50"/>
  <c r="C372" i="50"/>
  <c r="D372" i="50"/>
  <c r="E372" i="50"/>
  <c r="F372" i="50"/>
  <c r="G372" i="50"/>
  <c r="H372" i="50"/>
  <c r="I372" i="50"/>
  <c r="J372" i="50"/>
  <c r="K372" i="50"/>
  <c r="L372" i="50"/>
  <c r="B373" i="50"/>
  <c r="C373" i="50"/>
  <c r="D373" i="50"/>
  <c r="E373" i="50"/>
  <c r="F373" i="50"/>
  <c r="G373" i="50"/>
  <c r="H373" i="50"/>
  <c r="I373" i="50"/>
  <c r="J373" i="50"/>
  <c r="K373" i="50"/>
  <c r="L373" i="50"/>
  <c r="B374" i="50"/>
  <c r="C374" i="50"/>
  <c r="D374" i="50"/>
  <c r="E374" i="50"/>
  <c r="F374" i="50"/>
  <c r="G374" i="50"/>
  <c r="H374" i="50"/>
  <c r="I374" i="50"/>
  <c r="J374" i="50"/>
  <c r="K374" i="50"/>
  <c r="L374" i="50"/>
  <c r="B375" i="50"/>
  <c r="C375" i="50"/>
  <c r="D375" i="50"/>
  <c r="E375" i="50"/>
  <c r="F375" i="50"/>
  <c r="G375" i="50"/>
  <c r="H375" i="50"/>
  <c r="I375" i="50"/>
  <c r="J375" i="50"/>
  <c r="K375" i="50"/>
  <c r="L375" i="50"/>
  <c r="B376" i="50"/>
  <c r="C376" i="50"/>
  <c r="D376" i="50"/>
  <c r="E376" i="50"/>
  <c r="F376" i="50"/>
  <c r="G376" i="50"/>
  <c r="H376" i="50"/>
  <c r="I376" i="50"/>
  <c r="J376" i="50"/>
  <c r="K376" i="50"/>
  <c r="L376" i="50"/>
  <c r="C347" i="50"/>
  <c r="D347" i="50"/>
  <c r="E347" i="50"/>
  <c r="F347" i="50"/>
  <c r="G347" i="50"/>
  <c r="H347" i="50"/>
  <c r="I347" i="50"/>
  <c r="J347" i="50"/>
  <c r="K347" i="50"/>
  <c r="L347" i="50"/>
  <c r="B347" i="50"/>
  <c r="B38" i="50" l="1"/>
  <c r="C38" i="50"/>
  <c r="D38" i="50"/>
  <c r="E38" i="50"/>
  <c r="F38" i="50"/>
  <c r="G38" i="50"/>
  <c r="H38" i="50"/>
  <c r="I38" i="50"/>
  <c r="J38" i="50"/>
  <c r="K38" i="50"/>
  <c r="L38" i="50"/>
  <c r="B39" i="50"/>
  <c r="C39" i="50"/>
  <c r="D39" i="50"/>
  <c r="E39" i="50"/>
  <c r="F39" i="50"/>
  <c r="G39" i="50"/>
  <c r="H39" i="50"/>
  <c r="I39" i="50"/>
  <c r="J39" i="50"/>
  <c r="K39" i="50"/>
  <c r="L39" i="50"/>
  <c r="B40" i="50"/>
  <c r="C40" i="50"/>
  <c r="D40" i="50"/>
  <c r="E40" i="50"/>
  <c r="F40" i="50"/>
  <c r="G40" i="50"/>
  <c r="H40" i="50"/>
  <c r="I40" i="50"/>
  <c r="J40" i="50"/>
  <c r="K40" i="50"/>
  <c r="L40" i="50"/>
  <c r="B41" i="50"/>
  <c r="C41" i="50"/>
  <c r="D41" i="50"/>
  <c r="E41" i="50"/>
  <c r="F41" i="50"/>
  <c r="G41" i="50"/>
  <c r="H41" i="50"/>
  <c r="I41" i="50"/>
  <c r="J41" i="50"/>
  <c r="K41" i="50"/>
  <c r="L41" i="50"/>
  <c r="B42" i="50"/>
  <c r="C42" i="50"/>
  <c r="D42" i="50"/>
  <c r="E42" i="50"/>
  <c r="F42" i="50"/>
  <c r="G42" i="50"/>
  <c r="H42" i="50"/>
  <c r="I42" i="50"/>
  <c r="J42" i="50"/>
  <c r="K42" i="50"/>
  <c r="L42" i="50"/>
  <c r="B43" i="50"/>
  <c r="C43" i="50"/>
  <c r="D43" i="50"/>
  <c r="E43" i="50"/>
  <c r="F43" i="50"/>
  <c r="G43" i="50"/>
  <c r="H43" i="50"/>
  <c r="I43" i="50"/>
  <c r="J43" i="50"/>
  <c r="K43" i="50"/>
  <c r="L43" i="50"/>
  <c r="B44" i="50"/>
  <c r="C44" i="50"/>
  <c r="D44" i="50"/>
  <c r="E44" i="50"/>
  <c r="F44" i="50"/>
  <c r="G44" i="50"/>
  <c r="H44" i="50"/>
  <c r="I44" i="50"/>
  <c r="J44" i="50"/>
  <c r="K44" i="50"/>
  <c r="L44" i="50"/>
  <c r="B45" i="50"/>
  <c r="C45" i="50"/>
  <c r="D45" i="50"/>
  <c r="E45" i="50"/>
  <c r="F45" i="50"/>
  <c r="G45" i="50"/>
  <c r="H45" i="50"/>
  <c r="I45" i="50"/>
  <c r="J45" i="50"/>
  <c r="K45" i="50"/>
  <c r="L45" i="50"/>
  <c r="B46" i="50"/>
  <c r="C46" i="50"/>
  <c r="D46" i="50"/>
  <c r="E46" i="50"/>
  <c r="F46" i="50"/>
  <c r="G46" i="50"/>
  <c r="H46" i="50"/>
  <c r="I46" i="50"/>
  <c r="J46" i="50"/>
  <c r="K46" i="50"/>
  <c r="L46" i="50"/>
  <c r="B47" i="50"/>
  <c r="C47" i="50"/>
  <c r="D47" i="50"/>
  <c r="E47" i="50"/>
  <c r="F47" i="50"/>
  <c r="G47" i="50"/>
  <c r="H47" i="50"/>
  <c r="I47" i="50"/>
  <c r="J47" i="50"/>
  <c r="K47" i="50"/>
  <c r="L47" i="50"/>
  <c r="B48" i="50"/>
  <c r="C48" i="50"/>
  <c r="D48" i="50"/>
  <c r="E48" i="50"/>
  <c r="F48" i="50"/>
  <c r="G48" i="50"/>
  <c r="H48" i="50"/>
  <c r="I48" i="50"/>
  <c r="J48" i="50"/>
  <c r="K48" i="50"/>
  <c r="L48" i="50"/>
  <c r="B49" i="50"/>
  <c r="C49" i="50"/>
  <c r="D49" i="50"/>
  <c r="E49" i="50"/>
  <c r="F49" i="50"/>
  <c r="G49" i="50"/>
  <c r="H49" i="50"/>
  <c r="I49" i="50"/>
  <c r="J49" i="50"/>
  <c r="K49" i="50"/>
  <c r="L49" i="50"/>
  <c r="B50" i="50"/>
  <c r="C50" i="50"/>
  <c r="D50" i="50"/>
  <c r="E50" i="50"/>
  <c r="F50" i="50"/>
  <c r="G50" i="50"/>
  <c r="H50" i="50"/>
  <c r="I50" i="50"/>
  <c r="J50" i="50"/>
  <c r="K50" i="50"/>
  <c r="L50" i="50"/>
  <c r="B51" i="50"/>
  <c r="C51" i="50"/>
  <c r="D51" i="50"/>
  <c r="E51" i="50"/>
  <c r="F51" i="50"/>
  <c r="G51" i="50"/>
  <c r="H51" i="50"/>
  <c r="I51" i="50"/>
  <c r="J51" i="50"/>
  <c r="K51" i="50"/>
  <c r="L51" i="50"/>
  <c r="B52" i="50"/>
  <c r="C52" i="50"/>
  <c r="D52" i="50"/>
  <c r="E52" i="50"/>
  <c r="F52" i="50"/>
  <c r="G52" i="50"/>
  <c r="H52" i="50"/>
  <c r="I52" i="50"/>
  <c r="J52" i="50"/>
  <c r="K52" i="50"/>
  <c r="L52" i="50"/>
  <c r="B53" i="50"/>
  <c r="C53" i="50"/>
  <c r="D53" i="50"/>
  <c r="E53" i="50"/>
  <c r="F53" i="50"/>
  <c r="G53" i="50"/>
  <c r="H53" i="50"/>
  <c r="I53" i="50"/>
  <c r="J53" i="50"/>
  <c r="K53" i="50"/>
  <c r="L53" i="50"/>
  <c r="B54" i="50"/>
  <c r="C54" i="50"/>
  <c r="D54" i="50"/>
  <c r="E54" i="50"/>
  <c r="F54" i="50"/>
  <c r="G54" i="50"/>
  <c r="H54" i="50"/>
  <c r="I54" i="50"/>
  <c r="J54" i="50"/>
  <c r="K54" i="50"/>
  <c r="L54" i="50"/>
  <c r="B55" i="50"/>
  <c r="C55" i="50"/>
  <c r="D55" i="50"/>
  <c r="E55" i="50"/>
  <c r="F55" i="50"/>
  <c r="G55" i="50"/>
  <c r="H55" i="50"/>
  <c r="I55" i="50"/>
  <c r="J55" i="50"/>
  <c r="K55" i="50"/>
  <c r="L55" i="50"/>
  <c r="B56" i="50"/>
  <c r="C56" i="50"/>
  <c r="D56" i="50"/>
  <c r="E56" i="50"/>
  <c r="F56" i="50"/>
  <c r="G56" i="50"/>
  <c r="H56" i="50"/>
  <c r="I56" i="50"/>
  <c r="J56" i="50"/>
  <c r="K56" i="50"/>
  <c r="L56" i="50"/>
  <c r="B57" i="50"/>
  <c r="C57" i="50"/>
  <c r="D57" i="50"/>
  <c r="E57" i="50"/>
  <c r="F57" i="50"/>
  <c r="G57" i="50"/>
  <c r="H57" i="50"/>
  <c r="I57" i="50"/>
  <c r="J57" i="50"/>
  <c r="K57" i="50"/>
  <c r="L57" i="50"/>
  <c r="B58" i="50"/>
  <c r="C58" i="50"/>
  <c r="D58" i="50"/>
  <c r="E58" i="50"/>
  <c r="F58" i="50"/>
  <c r="G58" i="50"/>
  <c r="H58" i="50"/>
  <c r="I58" i="50"/>
  <c r="J58" i="50"/>
  <c r="K58" i="50"/>
  <c r="L58" i="50"/>
  <c r="B59" i="50"/>
  <c r="C59" i="50"/>
  <c r="D59" i="50"/>
  <c r="E59" i="50"/>
  <c r="F59" i="50"/>
  <c r="G59" i="50"/>
  <c r="H59" i="50"/>
  <c r="I59" i="50"/>
  <c r="J59" i="50"/>
  <c r="K59" i="50"/>
  <c r="L59" i="50"/>
  <c r="B60" i="50"/>
  <c r="C60" i="50"/>
  <c r="D60" i="50"/>
  <c r="E60" i="50"/>
  <c r="F60" i="50"/>
  <c r="G60" i="50"/>
  <c r="H60" i="50"/>
  <c r="I60" i="50"/>
  <c r="J60" i="50"/>
  <c r="K60" i="50"/>
  <c r="L60" i="50"/>
  <c r="B61" i="50"/>
  <c r="C61" i="50"/>
  <c r="D61" i="50"/>
  <c r="E61" i="50"/>
  <c r="F61" i="50"/>
  <c r="G61" i="50"/>
  <c r="H61" i="50"/>
  <c r="I61" i="50"/>
  <c r="J61" i="50"/>
  <c r="K61" i="50"/>
  <c r="L61" i="50"/>
  <c r="B62" i="50"/>
  <c r="C62" i="50"/>
  <c r="D62" i="50"/>
  <c r="E62" i="50"/>
  <c r="F62" i="50"/>
  <c r="G62" i="50"/>
  <c r="H62" i="50"/>
  <c r="I62" i="50"/>
  <c r="J62" i="50"/>
  <c r="K62" i="50"/>
  <c r="L62" i="50"/>
  <c r="B63" i="50"/>
  <c r="C63" i="50"/>
  <c r="D63" i="50"/>
  <c r="E63" i="50"/>
  <c r="F63" i="50"/>
  <c r="G63" i="50"/>
  <c r="H63" i="50"/>
  <c r="I63" i="50"/>
  <c r="J63" i="50"/>
  <c r="K63" i="50"/>
  <c r="L63" i="50"/>
  <c r="B64" i="50"/>
  <c r="C64" i="50"/>
  <c r="D64" i="50"/>
  <c r="E64" i="50"/>
  <c r="F64" i="50"/>
  <c r="G64" i="50"/>
  <c r="H64" i="50"/>
  <c r="I64" i="50"/>
  <c r="J64" i="50"/>
  <c r="K64" i="50"/>
  <c r="L64" i="50"/>
  <c r="B65" i="50"/>
  <c r="C65" i="50"/>
  <c r="D65" i="50"/>
  <c r="E65" i="50"/>
  <c r="F65" i="50"/>
  <c r="G65" i="50"/>
  <c r="H65" i="50"/>
  <c r="I65" i="50"/>
  <c r="J65" i="50"/>
  <c r="K65" i="50"/>
  <c r="L65" i="50"/>
  <c r="B66" i="50"/>
  <c r="C66" i="50"/>
  <c r="D66" i="50"/>
  <c r="E66" i="50"/>
  <c r="F66" i="50"/>
  <c r="G66" i="50"/>
  <c r="H66" i="50"/>
  <c r="I66" i="50"/>
  <c r="J66" i="50"/>
  <c r="K66" i="50"/>
  <c r="L66" i="50"/>
  <c r="C37" i="50"/>
  <c r="D37" i="50"/>
  <c r="E37" i="50"/>
  <c r="F37" i="50"/>
  <c r="G37" i="50"/>
  <c r="H37" i="50"/>
  <c r="I37" i="50"/>
  <c r="J37" i="50"/>
  <c r="K37" i="50"/>
  <c r="L37" i="50"/>
  <c r="B37" i="50"/>
  <c r="C37" i="49"/>
  <c r="D37" i="49"/>
  <c r="E37" i="49"/>
  <c r="F37" i="49"/>
  <c r="G37" i="49"/>
  <c r="H37" i="49"/>
  <c r="I37" i="49"/>
  <c r="J37" i="49"/>
  <c r="C38" i="49"/>
  <c r="D38" i="49"/>
  <c r="E38" i="49"/>
  <c r="F38" i="49"/>
  <c r="G38" i="49"/>
  <c r="H38" i="49"/>
  <c r="I38" i="49"/>
  <c r="J38" i="49"/>
  <c r="C39" i="49"/>
  <c r="D39" i="49"/>
  <c r="E39" i="49"/>
  <c r="F39" i="49"/>
  <c r="G39" i="49"/>
  <c r="H39" i="49"/>
  <c r="I39" i="49"/>
  <c r="J39" i="49"/>
  <c r="C40" i="49"/>
  <c r="D40" i="49"/>
  <c r="E40" i="49"/>
  <c r="F40" i="49"/>
  <c r="G40" i="49"/>
  <c r="H40" i="49"/>
  <c r="I40" i="49"/>
  <c r="J40" i="49"/>
  <c r="C41" i="49"/>
  <c r="D41" i="49"/>
  <c r="E41" i="49"/>
  <c r="F41" i="49"/>
  <c r="G41" i="49"/>
  <c r="H41" i="49"/>
  <c r="I41" i="49"/>
  <c r="J41" i="49"/>
  <c r="C42" i="49"/>
  <c r="D42" i="49"/>
  <c r="E42" i="49"/>
  <c r="F42" i="49"/>
  <c r="G42" i="49"/>
  <c r="H42" i="49"/>
  <c r="I42" i="49"/>
  <c r="J42" i="49"/>
  <c r="C43" i="49"/>
  <c r="D43" i="49"/>
  <c r="E43" i="49"/>
  <c r="F43" i="49"/>
  <c r="G43" i="49"/>
  <c r="H43" i="49"/>
  <c r="I43" i="49"/>
  <c r="J43" i="49"/>
  <c r="C44" i="49"/>
  <c r="D44" i="49"/>
  <c r="E44" i="49"/>
  <c r="F44" i="49"/>
  <c r="G44" i="49"/>
  <c r="H44" i="49"/>
  <c r="I44" i="49"/>
  <c r="J44" i="49"/>
  <c r="C45" i="49"/>
  <c r="D45" i="49"/>
  <c r="E45" i="49"/>
  <c r="F45" i="49"/>
  <c r="G45" i="49"/>
  <c r="H45" i="49"/>
  <c r="I45" i="49"/>
  <c r="J45" i="49"/>
  <c r="C46" i="49"/>
  <c r="D46" i="49"/>
  <c r="E46" i="49"/>
  <c r="F46" i="49"/>
  <c r="G46" i="49"/>
  <c r="H46" i="49"/>
  <c r="I46" i="49"/>
  <c r="J46" i="49"/>
  <c r="C47" i="49"/>
  <c r="D47" i="49"/>
  <c r="E47" i="49"/>
  <c r="F47" i="49"/>
  <c r="G47" i="49"/>
  <c r="H47" i="49"/>
  <c r="I47" i="49"/>
  <c r="J47" i="49"/>
  <c r="C48" i="49"/>
  <c r="D48" i="49"/>
  <c r="E48" i="49"/>
  <c r="F48" i="49"/>
  <c r="G48" i="49"/>
  <c r="H48" i="49"/>
  <c r="I48" i="49"/>
  <c r="J48" i="49"/>
  <c r="C49" i="49"/>
  <c r="D49" i="49"/>
  <c r="E49" i="49"/>
  <c r="F49" i="49"/>
  <c r="G49" i="49"/>
  <c r="H49" i="49"/>
  <c r="I49" i="49"/>
  <c r="J49" i="49"/>
  <c r="C50" i="49"/>
  <c r="D50" i="49"/>
  <c r="E50" i="49"/>
  <c r="F50" i="49"/>
  <c r="G50" i="49"/>
  <c r="H50" i="49"/>
  <c r="I50" i="49"/>
  <c r="J50" i="49"/>
  <c r="C51" i="49"/>
  <c r="D51" i="49"/>
  <c r="E51" i="49"/>
  <c r="F51" i="49"/>
  <c r="G51" i="49"/>
  <c r="H51" i="49"/>
  <c r="I51" i="49"/>
  <c r="J51" i="49"/>
  <c r="C52" i="49"/>
  <c r="D52" i="49"/>
  <c r="E52" i="49"/>
  <c r="F52" i="49"/>
  <c r="G52" i="49"/>
  <c r="H52" i="49"/>
  <c r="I52" i="49"/>
  <c r="J52" i="49"/>
  <c r="C53" i="49"/>
  <c r="D53" i="49"/>
  <c r="E53" i="49"/>
  <c r="F53" i="49"/>
  <c r="G53" i="49"/>
  <c r="H53" i="49"/>
  <c r="I53" i="49"/>
  <c r="J53" i="49"/>
  <c r="C54" i="49"/>
  <c r="D54" i="49"/>
  <c r="E54" i="49"/>
  <c r="F54" i="49"/>
  <c r="G54" i="49"/>
  <c r="H54" i="49"/>
  <c r="I54" i="49"/>
  <c r="J54" i="49"/>
  <c r="C55" i="49"/>
  <c r="D55" i="49"/>
  <c r="E55" i="49"/>
  <c r="F55" i="49"/>
  <c r="G55" i="49"/>
  <c r="H55" i="49"/>
  <c r="I55" i="49"/>
  <c r="J55" i="49"/>
  <c r="C56" i="49"/>
  <c r="D56" i="49"/>
  <c r="E56" i="49"/>
  <c r="F56" i="49"/>
  <c r="G56" i="49"/>
  <c r="H56" i="49"/>
  <c r="I56" i="49"/>
  <c r="J56" i="49"/>
  <c r="C57" i="49"/>
  <c r="D57" i="49"/>
  <c r="E57" i="49"/>
  <c r="F57" i="49"/>
  <c r="G57" i="49"/>
  <c r="H57" i="49"/>
  <c r="I57" i="49"/>
  <c r="J57" i="49"/>
  <c r="C58" i="49"/>
  <c r="D58" i="49"/>
  <c r="E58" i="49"/>
  <c r="F58" i="49"/>
  <c r="G58" i="49"/>
  <c r="H58" i="49"/>
  <c r="I58" i="49"/>
  <c r="J58" i="49"/>
  <c r="C59" i="49"/>
  <c r="D59" i="49"/>
  <c r="E59" i="49"/>
  <c r="F59" i="49"/>
  <c r="G59" i="49"/>
  <c r="H59" i="49"/>
  <c r="I59" i="49"/>
  <c r="J59" i="49"/>
  <c r="C60" i="49"/>
  <c r="D60" i="49"/>
  <c r="E60" i="49"/>
  <c r="F60" i="49"/>
  <c r="G60" i="49"/>
  <c r="H60" i="49"/>
  <c r="I60" i="49"/>
  <c r="J60" i="49"/>
  <c r="C61" i="49"/>
  <c r="D61" i="49"/>
  <c r="E61" i="49"/>
  <c r="F61" i="49"/>
  <c r="G61" i="49"/>
  <c r="H61" i="49"/>
  <c r="I61" i="49"/>
  <c r="J61" i="49"/>
  <c r="C62" i="49"/>
  <c r="D62" i="49"/>
  <c r="E62" i="49"/>
  <c r="F62" i="49"/>
  <c r="G62" i="49"/>
  <c r="H62" i="49"/>
  <c r="I62" i="49"/>
  <c r="J62" i="49"/>
  <c r="C63" i="49"/>
  <c r="D63" i="49"/>
  <c r="E63" i="49"/>
  <c r="F63" i="49"/>
  <c r="G63" i="49"/>
  <c r="H63" i="49"/>
  <c r="I63" i="49"/>
  <c r="J63" i="49"/>
  <c r="C64" i="49"/>
  <c r="D64" i="49"/>
  <c r="E64" i="49"/>
  <c r="F64" i="49"/>
  <c r="G64" i="49"/>
  <c r="H64" i="49"/>
  <c r="I64" i="49"/>
  <c r="J64" i="49"/>
  <c r="C65" i="49"/>
  <c r="D65" i="49"/>
  <c r="E65" i="49"/>
  <c r="F65" i="49"/>
  <c r="G65" i="49"/>
  <c r="H65" i="49"/>
  <c r="I65" i="49"/>
  <c r="J65" i="49"/>
  <c r="C66" i="49"/>
  <c r="D66" i="49"/>
  <c r="E66" i="49"/>
  <c r="F66" i="49"/>
  <c r="G66" i="49"/>
  <c r="H66" i="49"/>
  <c r="I66" i="49"/>
  <c r="J66" i="49"/>
  <c r="B38" i="49"/>
  <c r="B39" i="49"/>
  <c r="B40" i="49"/>
  <c r="B41" i="49"/>
  <c r="B42" i="49"/>
  <c r="B43" i="49"/>
  <c r="B44" i="49"/>
  <c r="B45" i="49"/>
  <c r="B46" i="49"/>
  <c r="B47" i="49"/>
  <c r="B48" i="49"/>
  <c r="B49" i="49"/>
  <c r="B50" i="49"/>
  <c r="B51" i="49"/>
  <c r="B52" i="49"/>
  <c r="B53" i="49"/>
  <c r="B54" i="49"/>
  <c r="B55" i="49"/>
  <c r="B56" i="49"/>
  <c r="B57" i="49"/>
  <c r="B58" i="49"/>
  <c r="B59" i="49"/>
  <c r="B60" i="49"/>
  <c r="B61" i="49"/>
  <c r="B62" i="49"/>
  <c r="B63" i="49"/>
  <c r="B64" i="49"/>
  <c r="B65" i="49"/>
  <c r="B66" i="49"/>
  <c r="B37" i="49"/>
  <c r="B69" i="49" l="1"/>
  <c r="C69" i="49"/>
  <c r="D69" i="49"/>
  <c r="E69" i="49"/>
  <c r="F69" i="49"/>
  <c r="G69" i="49"/>
  <c r="H69" i="49"/>
  <c r="I69" i="49"/>
  <c r="J69" i="49"/>
  <c r="B70" i="49"/>
  <c r="C70" i="49"/>
  <c r="D70" i="49"/>
  <c r="E70" i="49"/>
  <c r="F70" i="49"/>
  <c r="G70" i="49"/>
  <c r="H70" i="49"/>
  <c r="I70" i="49"/>
  <c r="J70" i="49"/>
  <c r="B71" i="49"/>
  <c r="C71" i="49"/>
  <c r="D71" i="49"/>
  <c r="E71" i="49"/>
  <c r="F71" i="49"/>
  <c r="G71" i="49"/>
  <c r="H71" i="49"/>
  <c r="I71" i="49"/>
  <c r="J71" i="49"/>
  <c r="B72" i="49"/>
  <c r="C72" i="49"/>
  <c r="D72" i="49"/>
  <c r="E72" i="49"/>
  <c r="F72" i="49"/>
  <c r="G72" i="49"/>
  <c r="H72" i="49"/>
  <c r="I72" i="49"/>
  <c r="J72" i="49"/>
  <c r="B73" i="49"/>
  <c r="C73" i="49"/>
  <c r="D73" i="49"/>
  <c r="E73" i="49"/>
  <c r="F73" i="49"/>
  <c r="G73" i="49"/>
  <c r="H73" i="49"/>
  <c r="I73" i="49"/>
  <c r="J73" i="49"/>
  <c r="B74" i="49"/>
  <c r="C74" i="49"/>
  <c r="D74" i="49"/>
  <c r="E74" i="49"/>
  <c r="F74" i="49"/>
  <c r="G74" i="49"/>
  <c r="H74" i="49"/>
  <c r="I74" i="49"/>
  <c r="J74" i="49"/>
  <c r="B75" i="49"/>
  <c r="C75" i="49"/>
  <c r="D75" i="49"/>
  <c r="E75" i="49"/>
  <c r="F75" i="49"/>
  <c r="G75" i="49"/>
  <c r="H75" i="49"/>
  <c r="I75" i="49"/>
  <c r="J75" i="49"/>
  <c r="B76" i="49"/>
  <c r="C76" i="49"/>
  <c r="D76" i="49"/>
  <c r="E76" i="49"/>
  <c r="F76" i="49"/>
  <c r="G76" i="49"/>
  <c r="H76" i="49"/>
  <c r="I76" i="49"/>
  <c r="J76" i="49"/>
  <c r="B77" i="49"/>
  <c r="C77" i="49"/>
  <c r="D77" i="49"/>
  <c r="E77" i="49"/>
  <c r="F77" i="49"/>
  <c r="G77" i="49"/>
  <c r="H77" i="49"/>
  <c r="I77" i="49"/>
  <c r="J77" i="49"/>
  <c r="B78" i="49"/>
  <c r="C78" i="49"/>
  <c r="D78" i="49"/>
  <c r="E78" i="49"/>
  <c r="F78" i="49"/>
  <c r="G78" i="49"/>
  <c r="H78" i="49"/>
  <c r="I78" i="49"/>
  <c r="J78" i="49"/>
  <c r="B79" i="49"/>
  <c r="C79" i="49"/>
  <c r="D79" i="49"/>
  <c r="E79" i="49"/>
  <c r="F79" i="49"/>
  <c r="G79" i="49"/>
  <c r="H79" i="49"/>
  <c r="I79" i="49"/>
  <c r="J79" i="49"/>
  <c r="B80" i="49"/>
  <c r="C80" i="49"/>
  <c r="D80" i="49"/>
  <c r="E80" i="49"/>
  <c r="F80" i="49"/>
  <c r="G80" i="49"/>
  <c r="H80" i="49"/>
  <c r="I80" i="49"/>
  <c r="J80" i="49"/>
  <c r="B81" i="49"/>
  <c r="C81" i="49"/>
  <c r="D81" i="49"/>
  <c r="E81" i="49"/>
  <c r="F81" i="49"/>
  <c r="G81" i="49"/>
  <c r="H81" i="49"/>
  <c r="I81" i="49"/>
  <c r="J81" i="49"/>
  <c r="B82" i="49"/>
  <c r="C82" i="49"/>
  <c r="D82" i="49"/>
  <c r="E82" i="49"/>
  <c r="F82" i="49"/>
  <c r="G82" i="49"/>
  <c r="H82" i="49"/>
  <c r="I82" i="49"/>
  <c r="J82" i="49"/>
  <c r="B83" i="49"/>
  <c r="C83" i="49"/>
  <c r="D83" i="49"/>
  <c r="E83" i="49"/>
  <c r="F83" i="49"/>
  <c r="G83" i="49"/>
  <c r="H83" i="49"/>
  <c r="I83" i="49"/>
  <c r="J83" i="49"/>
  <c r="B84" i="49"/>
  <c r="C84" i="49"/>
  <c r="D84" i="49"/>
  <c r="E84" i="49"/>
  <c r="F84" i="49"/>
  <c r="G84" i="49"/>
  <c r="H84" i="49"/>
  <c r="I84" i="49"/>
  <c r="J84" i="49"/>
  <c r="B85" i="49"/>
  <c r="C85" i="49"/>
  <c r="D85" i="49"/>
  <c r="E85" i="49"/>
  <c r="F85" i="49"/>
  <c r="G85" i="49"/>
  <c r="H85" i="49"/>
  <c r="I85" i="49"/>
  <c r="J85" i="49"/>
  <c r="B86" i="49"/>
  <c r="C86" i="49"/>
  <c r="D86" i="49"/>
  <c r="E86" i="49"/>
  <c r="F86" i="49"/>
  <c r="G86" i="49"/>
  <c r="H86" i="49"/>
  <c r="I86" i="49"/>
  <c r="J86" i="49"/>
  <c r="B87" i="49"/>
  <c r="C87" i="49"/>
  <c r="D87" i="49"/>
  <c r="E87" i="49"/>
  <c r="F87" i="49"/>
  <c r="G87" i="49"/>
  <c r="H87" i="49"/>
  <c r="I87" i="49"/>
  <c r="J87" i="49"/>
  <c r="B88" i="49"/>
  <c r="C88" i="49"/>
  <c r="D88" i="49"/>
  <c r="E88" i="49"/>
  <c r="F88" i="49"/>
  <c r="G88" i="49"/>
  <c r="H88" i="49"/>
  <c r="I88" i="49"/>
  <c r="J88" i="49"/>
  <c r="B89" i="49"/>
  <c r="C89" i="49"/>
  <c r="D89" i="49"/>
  <c r="E89" i="49"/>
  <c r="F89" i="49"/>
  <c r="G89" i="49"/>
  <c r="H89" i="49"/>
  <c r="I89" i="49"/>
  <c r="J89" i="49"/>
  <c r="B90" i="49"/>
  <c r="C90" i="49"/>
  <c r="D90" i="49"/>
  <c r="E90" i="49"/>
  <c r="F90" i="49"/>
  <c r="G90" i="49"/>
  <c r="H90" i="49"/>
  <c r="I90" i="49"/>
  <c r="J90" i="49"/>
  <c r="B91" i="49"/>
  <c r="C91" i="49"/>
  <c r="D91" i="49"/>
  <c r="E91" i="49"/>
  <c r="F91" i="49"/>
  <c r="G91" i="49"/>
  <c r="H91" i="49"/>
  <c r="I91" i="49"/>
  <c r="J91" i="49"/>
  <c r="B92" i="49"/>
  <c r="C92" i="49"/>
  <c r="D92" i="49"/>
  <c r="E92" i="49"/>
  <c r="F92" i="49"/>
  <c r="G92" i="49"/>
  <c r="H92" i="49"/>
  <c r="I92" i="49"/>
  <c r="J92" i="49"/>
  <c r="B93" i="49"/>
  <c r="C93" i="49"/>
  <c r="D93" i="49"/>
  <c r="E93" i="49"/>
  <c r="F93" i="49"/>
  <c r="G93" i="49"/>
  <c r="H93" i="49"/>
  <c r="I93" i="49"/>
  <c r="J93" i="49"/>
  <c r="B94" i="49"/>
  <c r="C94" i="49"/>
  <c r="D94" i="49"/>
  <c r="E94" i="49"/>
  <c r="F94" i="49"/>
  <c r="G94" i="49"/>
  <c r="H94" i="49"/>
  <c r="I94" i="49"/>
  <c r="J94" i="49"/>
  <c r="B95" i="49"/>
  <c r="C95" i="49"/>
  <c r="D95" i="49"/>
  <c r="E95" i="49"/>
  <c r="F95" i="49"/>
  <c r="G95" i="49"/>
  <c r="H95" i="49"/>
  <c r="I95" i="49"/>
  <c r="J95" i="49"/>
  <c r="B96" i="49"/>
  <c r="C96" i="49"/>
  <c r="D96" i="49"/>
  <c r="E96" i="49"/>
  <c r="F96" i="49"/>
  <c r="G96" i="49"/>
  <c r="H96" i="49"/>
  <c r="I96" i="49"/>
  <c r="J96" i="49"/>
  <c r="B97" i="49"/>
  <c r="C97" i="49"/>
  <c r="D97" i="49"/>
  <c r="E97" i="49"/>
  <c r="F97" i="49"/>
  <c r="G97" i="49"/>
  <c r="H97" i="49"/>
  <c r="I97" i="49"/>
  <c r="J97" i="49"/>
  <c r="C68" i="49"/>
  <c r="D68" i="49"/>
  <c r="E68" i="49"/>
  <c r="F68" i="49"/>
  <c r="G68" i="49"/>
  <c r="H68" i="49"/>
  <c r="I68" i="49"/>
  <c r="J68" i="49"/>
  <c r="B68" i="49"/>
  <c r="B70" i="50"/>
  <c r="C70" i="50"/>
  <c r="D70" i="50"/>
  <c r="E70" i="50"/>
  <c r="F70" i="50"/>
  <c r="G70" i="50"/>
  <c r="H70" i="50"/>
  <c r="I70" i="50"/>
  <c r="B71" i="50"/>
  <c r="C71" i="50"/>
  <c r="D71" i="50"/>
  <c r="E71" i="50"/>
  <c r="F71" i="50"/>
  <c r="G71" i="50"/>
  <c r="H71" i="50"/>
  <c r="I71" i="50"/>
  <c r="B72" i="50"/>
  <c r="C72" i="50"/>
  <c r="D72" i="50"/>
  <c r="E72" i="50"/>
  <c r="F72" i="50"/>
  <c r="G72" i="50"/>
  <c r="H72" i="50"/>
  <c r="I72" i="50"/>
  <c r="B73" i="50"/>
  <c r="C73" i="50"/>
  <c r="D73" i="50"/>
  <c r="E73" i="50"/>
  <c r="F73" i="50"/>
  <c r="G73" i="50"/>
  <c r="H73" i="50"/>
  <c r="I73" i="50"/>
  <c r="B74" i="50"/>
  <c r="C74" i="50"/>
  <c r="D74" i="50"/>
  <c r="E74" i="50"/>
  <c r="F74" i="50"/>
  <c r="G74" i="50"/>
  <c r="H74" i="50"/>
  <c r="I74" i="50"/>
  <c r="B75" i="50"/>
  <c r="C75" i="50"/>
  <c r="D75" i="50"/>
  <c r="E75" i="50"/>
  <c r="F75" i="50"/>
  <c r="G75" i="50"/>
  <c r="H75" i="50"/>
  <c r="I75" i="50"/>
  <c r="B76" i="50"/>
  <c r="C76" i="50"/>
  <c r="D76" i="50"/>
  <c r="E76" i="50"/>
  <c r="F76" i="50"/>
  <c r="G76" i="50"/>
  <c r="H76" i="50"/>
  <c r="I76" i="50"/>
  <c r="B77" i="50"/>
  <c r="C77" i="50"/>
  <c r="D77" i="50"/>
  <c r="E77" i="50"/>
  <c r="F77" i="50"/>
  <c r="G77" i="50"/>
  <c r="H77" i="50"/>
  <c r="I77" i="50"/>
  <c r="B78" i="50"/>
  <c r="C78" i="50"/>
  <c r="D78" i="50"/>
  <c r="E78" i="50"/>
  <c r="F78" i="50"/>
  <c r="G78" i="50"/>
  <c r="H78" i="50"/>
  <c r="I78" i="50"/>
  <c r="B79" i="50"/>
  <c r="C79" i="50"/>
  <c r="D79" i="50"/>
  <c r="E79" i="50"/>
  <c r="F79" i="50"/>
  <c r="G79" i="50"/>
  <c r="H79" i="50"/>
  <c r="I79" i="50"/>
  <c r="B80" i="50"/>
  <c r="C80" i="50"/>
  <c r="D80" i="50"/>
  <c r="E80" i="50"/>
  <c r="F80" i="50"/>
  <c r="G80" i="50"/>
  <c r="H80" i="50"/>
  <c r="I80" i="50"/>
  <c r="B81" i="50"/>
  <c r="C81" i="50"/>
  <c r="D81" i="50"/>
  <c r="E81" i="50"/>
  <c r="F81" i="50"/>
  <c r="G81" i="50"/>
  <c r="H81" i="50"/>
  <c r="I81" i="50"/>
  <c r="B82" i="50"/>
  <c r="C82" i="50"/>
  <c r="D82" i="50"/>
  <c r="E82" i="50"/>
  <c r="F82" i="50"/>
  <c r="G82" i="50"/>
  <c r="H82" i="50"/>
  <c r="I82" i="50"/>
  <c r="B83" i="50"/>
  <c r="C83" i="50"/>
  <c r="D83" i="50"/>
  <c r="E83" i="50"/>
  <c r="F83" i="50"/>
  <c r="G83" i="50"/>
  <c r="H83" i="50"/>
  <c r="I83" i="50"/>
  <c r="B84" i="50"/>
  <c r="C84" i="50"/>
  <c r="D84" i="50"/>
  <c r="E84" i="50"/>
  <c r="F84" i="50"/>
  <c r="G84" i="50"/>
  <c r="H84" i="50"/>
  <c r="I84" i="50"/>
  <c r="B85" i="50"/>
  <c r="C85" i="50"/>
  <c r="D85" i="50"/>
  <c r="E85" i="50"/>
  <c r="F85" i="50"/>
  <c r="G85" i="50"/>
  <c r="H85" i="50"/>
  <c r="I85" i="50"/>
  <c r="B86" i="50"/>
  <c r="C86" i="50"/>
  <c r="D86" i="50"/>
  <c r="E86" i="50"/>
  <c r="F86" i="50"/>
  <c r="G86" i="50"/>
  <c r="H86" i="50"/>
  <c r="I86" i="50"/>
  <c r="B87" i="50"/>
  <c r="C87" i="50"/>
  <c r="D87" i="50"/>
  <c r="E87" i="50"/>
  <c r="F87" i="50"/>
  <c r="G87" i="50"/>
  <c r="H87" i="50"/>
  <c r="I87" i="50"/>
  <c r="B88" i="50"/>
  <c r="C88" i="50"/>
  <c r="D88" i="50"/>
  <c r="E88" i="50"/>
  <c r="F88" i="50"/>
  <c r="G88" i="50"/>
  <c r="H88" i="50"/>
  <c r="I88" i="50"/>
  <c r="B89" i="50"/>
  <c r="C89" i="50"/>
  <c r="D89" i="50"/>
  <c r="E89" i="50"/>
  <c r="F89" i="50"/>
  <c r="G89" i="50"/>
  <c r="H89" i="50"/>
  <c r="I89" i="50"/>
  <c r="B90" i="50"/>
  <c r="C90" i="50"/>
  <c r="D90" i="50"/>
  <c r="E90" i="50"/>
  <c r="F90" i="50"/>
  <c r="G90" i="50"/>
  <c r="H90" i="50"/>
  <c r="I90" i="50"/>
  <c r="B91" i="50"/>
  <c r="C91" i="50"/>
  <c r="D91" i="50"/>
  <c r="E91" i="50"/>
  <c r="F91" i="50"/>
  <c r="G91" i="50"/>
  <c r="H91" i="50"/>
  <c r="I91" i="50"/>
  <c r="B92" i="50"/>
  <c r="C92" i="50"/>
  <c r="D92" i="50"/>
  <c r="E92" i="50"/>
  <c r="F92" i="50"/>
  <c r="G92" i="50"/>
  <c r="H92" i="50"/>
  <c r="I92" i="50"/>
  <c r="B93" i="50"/>
  <c r="C93" i="50"/>
  <c r="D93" i="50"/>
  <c r="E93" i="50"/>
  <c r="F93" i="50"/>
  <c r="G93" i="50"/>
  <c r="H93" i="50"/>
  <c r="I93" i="50"/>
  <c r="B94" i="50"/>
  <c r="C94" i="50"/>
  <c r="D94" i="50"/>
  <c r="E94" i="50"/>
  <c r="F94" i="50"/>
  <c r="G94" i="50"/>
  <c r="H94" i="50"/>
  <c r="I94" i="50"/>
  <c r="B95" i="50"/>
  <c r="C95" i="50"/>
  <c r="D95" i="50"/>
  <c r="E95" i="50"/>
  <c r="F95" i="50"/>
  <c r="G95" i="50"/>
  <c r="H95" i="50"/>
  <c r="I95" i="50"/>
  <c r="B96" i="50"/>
  <c r="C96" i="50"/>
  <c r="D96" i="50"/>
  <c r="E96" i="50"/>
  <c r="F96" i="50"/>
  <c r="G96" i="50"/>
  <c r="H96" i="50"/>
  <c r="I96" i="50"/>
  <c r="B97" i="50"/>
  <c r="C97" i="50"/>
  <c r="D97" i="50"/>
  <c r="E97" i="50"/>
  <c r="F97" i="50"/>
  <c r="G97" i="50"/>
  <c r="H97" i="50"/>
  <c r="I97" i="50"/>
  <c r="B69" i="50"/>
  <c r="C69" i="50"/>
  <c r="D69" i="50"/>
  <c r="E69" i="50"/>
  <c r="F69" i="50"/>
  <c r="G69" i="50"/>
  <c r="H69" i="50"/>
  <c r="I69" i="50"/>
  <c r="C68" i="50"/>
  <c r="D68" i="50"/>
  <c r="E68" i="50"/>
  <c r="F68" i="50"/>
  <c r="G68" i="50"/>
  <c r="H68" i="50"/>
  <c r="I68" i="50"/>
  <c r="B68" i="50"/>
  <c r="K33" i="72"/>
  <c r="L97" i="50" s="1"/>
  <c r="J33" i="72"/>
  <c r="K97" i="50" s="1"/>
  <c r="I33" i="72"/>
  <c r="J97" i="50" s="1"/>
  <c r="K32" i="72"/>
  <c r="L96" i="50" s="1"/>
  <c r="J32" i="72"/>
  <c r="K96" i="50" s="1"/>
  <c r="I32" i="72"/>
  <c r="J96" i="50" s="1"/>
  <c r="K31" i="72"/>
  <c r="L95" i="50" s="1"/>
  <c r="J31" i="72"/>
  <c r="K95" i="50" s="1"/>
  <c r="I31" i="72"/>
  <c r="J95" i="50" s="1"/>
  <c r="K30" i="72"/>
  <c r="L94" i="50" s="1"/>
  <c r="J30" i="72"/>
  <c r="K94" i="50" s="1"/>
  <c r="I30" i="72"/>
  <c r="J94" i="50" s="1"/>
  <c r="K29" i="72"/>
  <c r="L93" i="50" s="1"/>
  <c r="J29" i="72"/>
  <c r="K93" i="50" s="1"/>
  <c r="I29" i="72"/>
  <c r="J93" i="50" s="1"/>
  <c r="K28" i="72"/>
  <c r="L92" i="50" s="1"/>
  <c r="J28" i="72"/>
  <c r="K92" i="50" s="1"/>
  <c r="I28" i="72"/>
  <c r="J92" i="50" s="1"/>
  <c r="K27" i="72"/>
  <c r="L91" i="50" s="1"/>
  <c r="J27" i="72"/>
  <c r="K91" i="50" s="1"/>
  <c r="I27" i="72"/>
  <c r="J91" i="50" s="1"/>
  <c r="K26" i="72"/>
  <c r="L90" i="50" s="1"/>
  <c r="J26" i="72"/>
  <c r="K90" i="50" s="1"/>
  <c r="I26" i="72"/>
  <c r="J90" i="50" s="1"/>
  <c r="K25" i="72"/>
  <c r="L89" i="50" s="1"/>
  <c r="J25" i="72"/>
  <c r="K89" i="50" s="1"/>
  <c r="I25" i="72"/>
  <c r="J89" i="50" s="1"/>
  <c r="K24" i="72"/>
  <c r="L88" i="50" s="1"/>
  <c r="J24" i="72"/>
  <c r="K88" i="50" s="1"/>
  <c r="I24" i="72"/>
  <c r="J88" i="50" s="1"/>
  <c r="K23" i="72"/>
  <c r="L87" i="50" s="1"/>
  <c r="J23" i="72"/>
  <c r="K87" i="50" s="1"/>
  <c r="I23" i="72"/>
  <c r="J87" i="50" s="1"/>
  <c r="K22" i="72"/>
  <c r="L86" i="50" s="1"/>
  <c r="J22" i="72"/>
  <c r="K86" i="50" s="1"/>
  <c r="I22" i="72"/>
  <c r="J86" i="50" s="1"/>
  <c r="K21" i="72"/>
  <c r="L85" i="50" s="1"/>
  <c r="J21" i="72"/>
  <c r="K85" i="50" s="1"/>
  <c r="I21" i="72"/>
  <c r="J85" i="50" s="1"/>
  <c r="K20" i="72"/>
  <c r="L84" i="50" s="1"/>
  <c r="J20" i="72"/>
  <c r="K84" i="50" s="1"/>
  <c r="I20" i="72"/>
  <c r="J84" i="50" s="1"/>
  <c r="K19" i="72"/>
  <c r="L83" i="50" s="1"/>
  <c r="J19" i="72"/>
  <c r="K83" i="50" s="1"/>
  <c r="I19" i="72"/>
  <c r="J83" i="50" s="1"/>
  <c r="K18" i="72"/>
  <c r="L82" i="50" s="1"/>
  <c r="J18" i="72"/>
  <c r="K82" i="50" s="1"/>
  <c r="I18" i="72"/>
  <c r="J82" i="50" s="1"/>
  <c r="K17" i="72"/>
  <c r="L81" i="50" s="1"/>
  <c r="J17" i="72"/>
  <c r="K81" i="50" s="1"/>
  <c r="I17" i="72"/>
  <c r="J81" i="50" s="1"/>
  <c r="K16" i="72"/>
  <c r="L80" i="50" s="1"/>
  <c r="J16" i="72"/>
  <c r="K80" i="50" s="1"/>
  <c r="I16" i="72"/>
  <c r="J80" i="50" s="1"/>
  <c r="K15" i="72"/>
  <c r="L79" i="50" s="1"/>
  <c r="J15" i="72"/>
  <c r="K79" i="50" s="1"/>
  <c r="I15" i="72"/>
  <c r="J79" i="50" s="1"/>
  <c r="K14" i="72"/>
  <c r="L78" i="50" s="1"/>
  <c r="J14" i="72"/>
  <c r="K78" i="50" s="1"/>
  <c r="I14" i="72"/>
  <c r="J78" i="50" s="1"/>
  <c r="K13" i="72"/>
  <c r="L77" i="50" s="1"/>
  <c r="J13" i="72"/>
  <c r="K77" i="50" s="1"/>
  <c r="I13" i="72"/>
  <c r="J77" i="50" s="1"/>
  <c r="K12" i="72"/>
  <c r="L76" i="50" s="1"/>
  <c r="J12" i="72"/>
  <c r="K76" i="50" s="1"/>
  <c r="I12" i="72"/>
  <c r="J76" i="50" s="1"/>
  <c r="K11" i="72"/>
  <c r="L75" i="50" s="1"/>
  <c r="J11" i="72"/>
  <c r="K75" i="50" s="1"/>
  <c r="I11" i="72"/>
  <c r="J75" i="50" s="1"/>
  <c r="K10" i="72"/>
  <c r="L74" i="50" s="1"/>
  <c r="J10" i="72"/>
  <c r="K74" i="50" s="1"/>
  <c r="I10" i="72"/>
  <c r="J74" i="50" s="1"/>
  <c r="K9" i="72"/>
  <c r="L73" i="50" s="1"/>
  <c r="J9" i="72"/>
  <c r="K73" i="50" s="1"/>
  <c r="I9" i="72"/>
  <c r="J73" i="50" s="1"/>
  <c r="K8" i="72"/>
  <c r="L72" i="50" s="1"/>
  <c r="J8" i="72"/>
  <c r="K72" i="50" s="1"/>
  <c r="I8" i="72"/>
  <c r="J72" i="50" s="1"/>
  <c r="K7" i="72"/>
  <c r="L71" i="50" s="1"/>
  <c r="J7" i="72"/>
  <c r="K71" i="50" s="1"/>
  <c r="I7" i="72"/>
  <c r="J71" i="50" s="1"/>
  <c r="K6" i="72"/>
  <c r="L70" i="50" s="1"/>
  <c r="J6" i="72"/>
  <c r="K70" i="50" s="1"/>
  <c r="I6" i="72"/>
  <c r="J70" i="50" s="1"/>
  <c r="K5" i="72"/>
  <c r="L69" i="50" s="1"/>
  <c r="J5" i="72"/>
  <c r="K69" i="50" s="1"/>
  <c r="I5" i="72"/>
  <c r="J69" i="50" s="1"/>
  <c r="K4" i="72"/>
  <c r="L68" i="50" s="1"/>
  <c r="J4" i="72"/>
  <c r="K68" i="50" s="1"/>
  <c r="I4" i="72"/>
  <c r="J68" i="50" s="1"/>
  <c r="N68" i="50" l="1"/>
  <c r="B7" i="49" l="1"/>
  <c r="C7" i="49"/>
  <c r="E7" i="49"/>
  <c r="F7" i="49"/>
  <c r="G7" i="49"/>
  <c r="H7" i="49"/>
  <c r="B8" i="49"/>
  <c r="C8" i="49"/>
  <c r="E8" i="49"/>
  <c r="F8" i="49"/>
  <c r="G8" i="49"/>
  <c r="H8" i="49"/>
  <c r="B9" i="49"/>
  <c r="C9" i="49"/>
  <c r="E9" i="49"/>
  <c r="F9" i="49"/>
  <c r="G9" i="49"/>
  <c r="H9" i="49"/>
  <c r="B10" i="49"/>
  <c r="C10" i="49"/>
  <c r="E10" i="49"/>
  <c r="F10" i="49"/>
  <c r="G10" i="49"/>
  <c r="H10" i="49"/>
  <c r="B11" i="49"/>
  <c r="C11" i="49"/>
  <c r="E11" i="49"/>
  <c r="F11" i="49"/>
  <c r="G11" i="49"/>
  <c r="H11" i="49"/>
  <c r="B12" i="49"/>
  <c r="C12" i="49"/>
  <c r="E12" i="49"/>
  <c r="F12" i="49"/>
  <c r="G12" i="49"/>
  <c r="H12" i="49"/>
  <c r="B13" i="49"/>
  <c r="C13" i="49"/>
  <c r="E13" i="49"/>
  <c r="F13" i="49"/>
  <c r="G13" i="49"/>
  <c r="H13" i="49"/>
  <c r="B14" i="49"/>
  <c r="C14" i="49"/>
  <c r="E14" i="49"/>
  <c r="F14" i="49"/>
  <c r="G14" i="49"/>
  <c r="H14" i="49"/>
  <c r="B15" i="49"/>
  <c r="C15" i="49"/>
  <c r="E15" i="49"/>
  <c r="F15" i="49"/>
  <c r="G15" i="49"/>
  <c r="H15" i="49"/>
  <c r="B16" i="49"/>
  <c r="C16" i="49"/>
  <c r="E16" i="49"/>
  <c r="F16" i="49"/>
  <c r="G16" i="49"/>
  <c r="H16" i="49"/>
  <c r="B17" i="49"/>
  <c r="C17" i="49"/>
  <c r="E17" i="49"/>
  <c r="F17" i="49"/>
  <c r="G17" i="49"/>
  <c r="H17" i="49"/>
  <c r="B18" i="49"/>
  <c r="C18" i="49"/>
  <c r="E18" i="49"/>
  <c r="F18" i="49"/>
  <c r="G18" i="49"/>
  <c r="H18" i="49"/>
  <c r="B19" i="49"/>
  <c r="C19" i="49"/>
  <c r="E19" i="49"/>
  <c r="F19" i="49"/>
  <c r="G19" i="49"/>
  <c r="H19" i="49"/>
  <c r="B20" i="49"/>
  <c r="C20" i="49"/>
  <c r="E20" i="49"/>
  <c r="F20" i="49"/>
  <c r="G20" i="49"/>
  <c r="H20" i="49"/>
  <c r="B21" i="49"/>
  <c r="C21" i="49"/>
  <c r="E21" i="49"/>
  <c r="F21" i="49"/>
  <c r="G21" i="49"/>
  <c r="H21" i="49"/>
  <c r="B22" i="49"/>
  <c r="C22" i="49"/>
  <c r="E22" i="49"/>
  <c r="F22" i="49"/>
  <c r="G22" i="49"/>
  <c r="H22" i="49"/>
  <c r="B23" i="49"/>
  <c r="C23" i="49"/>
  <c r="E23" i="49"/>
  <c r="F23" i="49"/>
  <c r="G23" i="49"/>
  <c r="H23" i="49"/>
  <c r="B24" i="49"/>
  <c r="C24" i="49"/>
  <c r="E24" i="49"/>
  <c r="F24" i="49"/>
  <c r="G24" i="49"/>
  <c r="H24" i="49"/>
  <c r="B25" i="49"/>
  <c r="C25" i="49"/>
  <c r="E25" i="49"/>
  <c r="F25" i="49"/>
  <c r="G25" i="49"/>
  <c r="H25" i="49"/>
  <c r="B26" i="49"/>
  <c r="C26" i="49"/>
  <c r="E26" i="49"/>
  <c r="F26" i="49"/>
  <c r="G26" i="49"/>
  <c r="H26" i="49"/>
  <c r="B27" i="49"/>
  <c r="C27" i="49"/>
  <c r="E27" i="49"/>
  <c r="F27" i="49"/>
  <c r="G27" i="49"/>
  <c r="H27" i="49"/>
  <c r="B28" i="49"/>
  <c r="C28" i="49"/>
  <c r="D28" i="49"/>
  <c r="E28" i="49"/>
  <c r="F28" i="49"/>
  <c r="G28" i="49"/>
  <c r="H28" i="49"/>
  <c r="B29" i="49"/>
  <c r="C29" i="49"/>
  <c r="D29" i="49"/>
  <c r="E29" i="49"/>
  <c r="F29" i="49"/>
  <c r="G29" i="49"/>
  <c r="H29" i="49"/>
  <c r="B30" i="49"/>
  <c r="C30" i="49"/>
  <c r="D30" i="49"/>
  <c r="E30" i="49"/>
  <c r="F30" i="49"/>
  <c r="G30" i="49"/>
  <c r="H30" i="49"/>
  <c r="B31" i="49"/>
  <c r="C31" i="49"/>
  <c r="D31" i="49"/>
  <c r="E31" i="49"/>
  <c r="F31" i="49"/>
  <c r="G31" i="49"/>
  <c r="H31" i="49"/>
  <c r="B32" i="49"/>
  <c r="C32" i="49"/>
  <c r="D32" i="49"/>
  <c r="E32" i="49"/>
  <c r="F32" i="49"/>
  <c r="G32" i="49"/>
  <c r="H32" i="49"/>
  <c r="B33" i="49"/>
  <c r="C33" i="49"/>
  <c r="D33" i="49"/>
  <c r="E33" i="49"/>
  <c r="F33" i="49"/>
  <c r="G33" i="49"/>
  <c r="H33" i="49"/>
  <c r="B34" i="49"/>
  <c r="C34" i="49"/>
  <c r="D34" i="49"/>
  <c r="E34" i="49"/>
  <c r="F34" i="49"/>
  <c r="G34" i="49"/>
  <c r="H34" i="49"/>
  <c r="B35" i="49"/>
  <c r="C35" i="49"/>
  <c r="E35" i="49"/>
  <c r="F35" i="49"/>
  <c r="G35" i="49"/>
  <c r="H35" i="49"/>
  <c r="C6" i="49"/>
  <c r="E6" i="49"/>
  <c r="F6" i="49"/>
  <c r="G6" i="49"/>
  <c r="H6" i="49"/>
  <c r="B6" i="49"/>
  <c r="B7" i="50"/>
  <c r="C7" i="50"/>
  <c r="D7" i="50"/>
  <c r="E7" i="50"/>
  <c r="F7" i="50"/>
  <c r="G7" i="50"/>
  <c r="H7" i="50"/>
  <c r="I7" i="50"/>
  <c r="J7" i="50"/>
  <c r="K7" i="50"/>
  <c r="L7" i="50"/>
  <c r="B8" i="50"/>
  <c r="C8" i="50"/>
  <c r="D8" i="50"/>
  <c r="E8" i="50"/>
  <c r="F8" i="50"/>
  <c r="G8" i="50"/>
  <c r="H8" i="50"/>
  <c r="I8" i="50"/>
  <c r="J8" i="50"/>
  <c r="K8" i="50"/>
  <c r="L8" i="50"/>
  <c r="B9" i="50"/>
  <c r="C9" i="50"/>
  <c r="D9" i="50"/>
  <c r="E9" i="50"/>
  <c r="F9" i="50"/>
  <c r="G9" i="50"/>
  <c r="H9" i="50"/>
  <c r="I9" i="50"/>
  <c r="J9" i="50"/>
  <c r="K9" i="50"/>
  <c r="L9" i="50"/>
  <c r="B10" i="50"/>
  <c r="C10" i="50"/>
  <c r="D10" i="50"/>
  <c r="E10" i="50"/>
  <c r="F10" i="50"/>
  <c r="G10" i="50"/>
  <c r="H10" i="50"/>
  <c r="I10" i="50"/>
  <c r="J10" i="50"/>
  <c r="K10" i="50"/>
  <c r="L10" i="50"/>
  <c r="B11" i="50"/>
  <c r="C11" i="50"/>
  <c r="D11" i="50"/>
  <c r="E11" i="50"/>
  <c r="F11" i="50"/>
  <c r="G11" i="50"/>
  <c r="H11" i="50"/>
  <c r="I11" i="50"/>
  <c r="J11" i="50"/>
  <c r="K11" i="50"/>
  <c r="L11" i="50"/>
  <c r="B12" i="50"/>
  <c r="C12" i="50"/>
  <c r="D12" i="50"/>
  <c r="E12" i="50"/>
  <c r="F12" i="50"/>
  <c r="G12" i="50"/>
  <c r="H12" i="50"/>
  <c r="I12" i="50"/>
  <c r="J12" i="50"/>
  <c r="K12" i="50"/>
  <c r="L12" i="50"/>
  <c r="B13" i="50"/>
  <c r="C13" i="50"/>
  <c r="D13" i="50"/>
  <c r="E13" i="50"/>
  <c r="F13" i="50"/>
  <c r="G13" i="50"/>
  <c r="H13" i="50"/>
  <c r="I13" i="50"/>
  <c r="J13" i="50"/>
  <c r="K13" i="50"/>
  <c r="L13" i="50"/>
  <c r="B14" i="50"/>
  <c r="C14" i="50"/>
  <c r="D14" i="50"/>
  <c r="E14" i="50"/>
  <c r="F14" i="50"/>
  <c r="G14" i="50"/>
  <c r="H14" i="50"/>
  <c r="I14" i="50"/>
  <c r="J14" i="50"/>
  <c r="K14" i="50"/>
  <c r="L14" i="50"/>
  <c r="B15" i="50"/>
  <c r="C15" i="50"/>
  <c r="D15" i="50"/>
  <c r="E15" i="50"/>
  <c r="F15" i="50"/>
  <c r="G15" i="50"/>
  <c r="H15" i="50"/>
  <c r="I15" i="50"/>
  <c r="J15" i="50"/>
  <c r="K15" i="50"/>
  <c r="L15" i="50"/>
  <c r="B16" i="50"/>
  <c r="C16" i="50"/>
  <c r="D16" i="50"/>
  <c r="E16" i="50"/>
  <c r="F16" i="50"/>
  <c r="G16" i="50"/>
  <c r="H16" i="50"/>
  <c r="I16" i="50"/>
  <c r="J16" i="50"/>
  <c r="K16" i="50"/>
  <c r="L16" i="50"/>
  <c r="B17" i="50"/>
  <c r="C17" i="50"/>
  <c r="D17" i="50"/>
  <c r="E17" i="50"/>
  <c r="F17" i="50"/>
  <c r="G17" i="50"/>
  <c r="H17" i="50"/>
  <c r="I17" i="50"/>
  <c r="J17" i="50"/>
  <c r="K17" i="50"/>
  <c r="L17" i="50"/>
  <c r="B18" i="50"/>
  <c r="C18" i="50"/>
  <c r="D18" i="50"/>
  <c r="E18" i="50"/>
  <c r="F18" i="50"/>
  <c r="G18" i="50"/>
  <c r="H18" i="50"/>
  <c r="I18" i="50"/>
  <c r="J18" i="50"/>
  <c r="K18" i="50"/>
  <c r="L18" i="50"/>
  <c r="B19" i="50"/>
  <c r="C19" i="50"/>
  <c r="D19" i="50"/>
  <c r="E19" i="50"/>
  <c r="F19" i="50"/>
  <c r="G19" i="50"/>
  <c r="H19" i="50"/>
  <c r="I19" i="50"/>
  <c r="J19" i="50"/>
  <c r="K19" i="50"/>
  <c r="L19" i="50"/>
  <c r="B20" i="50"/>
  <c r="C20" i="50"/>
  <c r="D20" i="50"/>
  <c r="E20" i="50"/>
  <c r="F20" i="50"/>
  <c r="G20" i="50"/>
  <c r="H20" i="50"/>
  <c r="I20" i="50"/>
  <c r="J20" i="50"/>
  <c r="K20" i="50"/>
  <c r="L20" i="50"/>
  <c r="B21" i="50"/>
  <c r="C21" i="50"/>
  <c r="D21" i="50"/>
  <c r="E21" i="50"/>
  <c r="F21" i="50"/>
  <c r="G21" i="50"/>
  <c r="H21" i="50"/>
  <c r="I21" i="50"/>
  <c r="J21" i="50"/>
  <c r="K21" i="50"/>
  <c r="L21" i="50"/>
  <c r="B22" i="50"/>
  <c r="C22" i="50"/>
  <c r="D22" i="50"/>
  <c r="E22" i="50"/>
  <c r="F22" i="50"/>
  <c r="G22" i="50"/>
  <c r="H22" i="50"/>
  <c r="I22" i="50"/>
  <c r="J22" i="50"/>
  <c r="K22" i="50"/>
  <c r="L22" i="50"/>
  <c r="B23" i="50"/>
  <c r="C23" i="50"/>
  <c r="D23" i="50"/>
  <c r="E23" i="50"/>
  <c r="F23" i="50"/>
  <c r="G23" i="50"/>
  <c r="H23" i="50"/>
  <c r="I23" i="50"/>
  <c r="J23" i="50"/>
  <c r="K23" i="50"/>
  <c r="L23" i="50"/>
  <c r="B24" i="50"/>
  <c r="C24" i="50"/>
  <c r="D24" i="50"/>
  <c r="E24" i="50"/>
  <c r="F24" i="50"/>
  <c r="G24" i="50"/>
  <c r="H24" i="50"/>
  <c r="I24" i="50"/>
  <c r="J24" i="50"/>
  <c r="K24" i="50"/>
  <c r="L24" i="50"/>
  <c r="B25" i="50"/>
  <c r="C25" i="50"/>
  <c r="D25" i="50"/>
  <c r="E25" i="50"/>
  <c r="F25" i="50"/>
  <c r="G25" i="50"/>
  <c r="H25" i="50"/>
  <c r="I25" i="50"/>
  <c r="J25" i="50"/>
  <c r="K25" i="50"/>
  <c r="L25" i="50"/>
  <c r="B26" i="50"/>
  <c r="C26" i="50"/>
  <c r="D26" i="50"/>
  <c r="E26" i="50"/>
  <c r="F26" i="50"/>
  <c r="G26" i="50"/>
  <c r="H26" i="50"/>
  <c r="I26" i="50"/>
  <c r="J26" i="50"/>
  <c r="K26" i="50"/>
  <c r="L26" i="50"/>
  <c r="B27" i="50"/>
  <c r="C27" i="50"/>
  <c r="D27" i="50"/>
  <c r="E27" i="50"/>
  <c r="F27" i="50"/>
  <c r="G27" i="50"/>
  <c r="H27" i="50"/>
  <c r="I27" i="50"/>
  <c r="J27" i="50"/>
  <c r="K27" i="50"/>
  <c r="L27" i="50"/>
  <c r="B28" i="50"/>
  <c r="C28" i="50"/>
  <c r="D28" i="50"/>
  <c r="E28" i="50"/>
  <c r="F28" i="50"/>
  <c r="G28" i="50"/>
  <c r="H28" i="50"/>
  <c r="I28" i="50"/>
  <c r="J28" i="50"/>
  <c r="K28" i="50"/>
  <c r="L28" i="50"/>
  <c r="B29" i="50"/>
  <c r="C29" i="50"/>
  <c r="D29" i="50"/>
  <c r="E29" i="50"/>
  <c r="F29" i="50"/>
  <c r="G29" i="50"/>
  <c r="H29" i="50"/>
  <c r="I29" i="50"/>
  <c r="J29" i="50"/>
  <c r="K29" i="50"/>
  <c r="L29" i="50"/>
  <c r="B30" i="50"/>
  <c r="C30" i="50"/>
  <c r="D30" i="50"/>
  <c r="E30" i="50"/>
  <c r="F30" i="50"/>
  <c r="G30" i="50"/>
  <c r="H30" i="50"/>
  <c r="I30" i="50"/>
  <c r="J30" i="50"/>
  <c r="K30" i="50"/>
  <c r="L30" i="50"/>
  <c r="B31" i="50"/>
  <c r="C31" i="50"/>
  <c r="D31" i="50"/>
  <c r="E31" i="50"/>
  <c r="F31" i="50"/>
  <c r="G31" i="50"/>
  <c r="H31" i="50"/>
  <c r="I31" i="50"/>
  <c r="J31" i="50"/>
  <c r="K31" i="50"/>
  <c r="L31" i="50"/>
  <c r="B32" i="50"/>
  <c r="C32" i="50"/>
  <c r="D32" i="50"/>
  <c r="E32" i="50"/>
  <c r="F32" i="50"/>
  <c r="G32" i="50"/>
  <c r="H32" i="50"/>
  <c r="I32" i="50"/>
  <c r="J32" i="50"/>
  <c r="K32" i="50"/>
  <c r="L32" i="50"/>
  <c r="B33" i="50"/>
  <c r="C33" i="50"/>
  <c r="D33" i="50"/>
  <c r="E33" i="50"/>
  <c r="F33" i="50"/>
  <c r="G33" i="50"/>
  <c r="H33" i="50"/>
  <c r="I33" i="50"/>
  <c r="J33" i="50"/>
  <c r="K33" i="50"/>
  <c r="L33" i="50"/>
  <c r="B34" i="50"/>
  <c r="C34" i="50"/>
  <c r="D34" i="50"/>
  <c r="E34" i="50"/>
  <c r="F34" i="50"/>
  <c r="G34" i="50"/>
  <c r="H34" i="50"/>
  <c r="I34" i="50"/>
  <c r="J34" i="50"/>
  <c r="K34" i="50"/>
  <c r="L34" i="50"/>
  <c r="B35" i="50"/>
  <c r="C35" i="50"/>
  <c r="D35" i="50"/>
  <c r="E35" i="50"/>
  <c r="F35" i="50"/>
  <c r="G35" i="50"/>
  <c r="H35" i="50"/>
  <c r="I35" i="50"/>
  <c r="J35" i="50"/>
  <c r="K35" i="50"/>
  <c r="L35" i="50"/>
  <c r="C6" i="50"/>
  <c r="D6" i="50"/>
  <c r="E6" i="50"/>
  <c r="F6" i="50"/>
  <c r="G6" i="50"/>
  <c r="H6" i="50"/>
  <c r="I6" i="50"/>
  <c r="J6" i="50"/>
  <c r="K6" i="50"/>
  <c r="L6" i="50"/>
  <c r="B6" i="50"/>
  <c r="D26" i="49"/>
  <c r="D24" i="49"/>
  <c r="D23" i="49"/>
  <c r="D22" i="49"/>
  <c r="D20" i="49"/>
  <c r="D18" i="49"/>
  <c r="D16" i="49"/>
  <c r="D14" i="49"/>
  <c r="D12" i="49"/>
  <c r="D10" i="49"/>
  <c r="D8" i="49"/>
  <c r="D6" i="49"/>
  <c r="B317" i="49"/>
  <c r="C317" i="49"/>
  <c r="D317" i="49"/>
  <c r="E317" i="49"/>
  <c r="F317" i="49"/>
  <c r="G317" i="49"/>
  <c r="H317" i="49"/>
  <c r="I317" i="49"/>
  <c r="J317" i="49"/>
  <c r="B318" i="49"/>
  <c r="C318" i="49"/>
  <c r="D318" i="49"/>
  <c r="E318" i="49"/>
  <c r="F318" i="49"/>
  <c r="G318" i="49"/>
  <c r="H318" i="49"/>
  <c r="I318" i="49"/>
  <c r="J318" i="49"/>
  <c r="B319" i="49"/>
  <c r="C319" i="49"/>
  <c r="D319" i="49"/>
  <c r="E319" i="49"/>
  <c r="F319" i="49"/>
  <c r="G319" i="49"/>
  <c r="H319" i="49"/>
  <c r="I319" i="49"/>
  <c r="J319" i="49"/>
  <c r="B320" i="49"/>
  <c r="C320" i="49"/>
  <c r="D320" i="49"/>
  <c r="E320" i="49"/>
  <c r="F320" i="49"/>
  <c r="G320" i="49"/>
  <c r="H320" i="49"/>
  <c r="I320" i="49"/>
  <c r="J320" i="49"/>
  <c r="B321" i="49"/>
  <c r="C321" i="49"/>
  <c r="D321" i="49"/>
  <c r="E321" i="49"/>
  <c r="F321" i="49"/>
  <c r="G321" i="49"/>
  <c r="H321" i="49"/>
  <c r="I321" i="49"/>
  <c r="J321" i="49"/>
  <c r="B322" i="49"/>
  <c r="C322" i="49"/>
  <c r="D322" i="49"/>
  <c r="E322" i="49"/>
  <c r="F322" i="49"/>
  <c r="G322" i="49"/>
  <c r="H322" i="49"/>
  <c r="I322" i="49"/>
  <c r="J322" i="49"/>
  <c r="B323" i="49"/>
  <c r="C323" i="49"/>
  <c r="D323" i="49"/>
  <c r="E323" i="49"/>
  <c r="F323" i="49"/>
  <c r="G323" i="49"/>
  <c r="H323" i="49"/>
  <c r="I323" i="49"/>
  <c r="J323" i="49"/>
  <c r="B324" i="49"/>
  <c r="C324" i="49"/>
  <c r="D324" i="49"/>
  <c r="E324" i="49"/>
  <c r="F324" i="49"/>
  <c r="G324" i="49"/>
  <c r="H324" i="49"/>
  <c r="I324" i="49"/>
  <c r="J324" i="49"/>
  <c r="B325" i="49"/>
  <c r="C325" i="49"/>
  <c r="D325" i="49"/>
  <c r="E325" i="49"/>
  <c r="F325" i="49"/>
  <c r="G325" i="49"/>
  <c r="H325" i="49"/>
  <c r="I325" i="49"/>
  <c r="J325" i="49"/>
  <c r="B326" i="49"/>
  <c r="C326" i="49"/>
  <c r="D326" i="49"/>
  <c r="E326" i="49"/>
  <c r="F326" i="49"/>
  <c r="G326" i="49"/>
  <c r="H326" i="49"/>
  <c r="I326" i="49"/>
  <c r="J326" i="49"/>
  <c r="B327" i="49"/>
  <c r="C327" i="49"/>
  <c r="D327" i="49"/>
  <c r="E327" i="49"/>
  <c r="F327" i="49"/>
  <c r="G327" i="49"/>
  <c r="H327" i="49"/>
  <c r="I327" i="49"/>
  <c r="J327" i="49"/>
  <c r="B328" i="49"/>
  <c r="C328" i="49"/>
  <c r="D328" i="49"/>
  <c r="E328" i="49"/>
  <c r="F328" i="49"/>
  <c r="G328" i="49"/>
  <c r="H328" i="49"/>
  <c r="I328" i="49"/>
  <c r="J328" i="49"/>
  <c r="B329" i="49"/>
  <c r="C329" i="49"/>
  <c r="D329" i="49"/>
  <c r="E329" i="49"/>
  <c r="F329" i="49"/>
  <c r="G329" i="49"/>
  <c r="H329" i="49"/>
  <c r="I329" i="49"/>
  <c r="J329" i="49"/>
  <c r="B330" i="49"/>
  <c r="C330" i="49"/>
  <c r="D330" i="49"/>
  <c r="E330" i="49"/>
  <c r="F330" i="49"/>
  <c r="G330" i="49"/>
  <c r="H330" i="49"/>
  <c r="I330" i="49"/>
  <c r="J330" i="49"/>
  <c r="B331" i="49"/>
  <c r="C331" i="49"/>
  <c r="D331" i="49"/>
  <c r="E331" i="49"/>
  <c r="F331" i="49"/>
  <c r="G331" i="49"/>
  <c r="H331" i="49"/>
  <c r="I331" i="49"/>
  <c r="J331" i="49"/>
  <c r="B332" i="49"/>
  <c r="C332" i="49"/>
  <c r="D332" i="49"/>
  <c r="E332" i="49"/>
  <c r="F332" i="49"/>
  <c r="G332" i="49"/>
  <c r="H332" i="49"/>
  <c r="I332" i="49"/>
  <c r="J332" i="49"/>
  <c r="B333" i="49"/>
  <c r="C333" i="49"/>
  <c r="D333" i="49"/>
  <c r="E333" i="49"/>
  <c r="F333" i="49"/>
  <c r="G333" i="49"/>
  <c r="H333" i="49"/>
  <c r="I333" i="49"/>
  <c r="J333" i="49"/>
  <c r="B334" i="49"/>
  <c r="C334" i="49"/>
  <c r="D334" i="49"/>
  <c r="E334" i="49"/>
  <c r="F334" i="49"/>
  <c r="G334" i="49"/>
  <c r="H334" i="49"/>
  <c r="I334" i="49"/>
  <c r="J334" i="49"/>
  <c r="B335" i="49"/>
  <c r="C335" i="49"/>
  <c r="D335" i="49"/>
  <c r="E335" i="49"/>
  <c r="F335" i="49"/>
  <c r="G335" i="49"/>
  <c r="H335" i="49"/>
  <c r="I335" i="49"/>
  <c r="J335" i="49"/>
  <c r="B336" i="49"/>
  <c r="C336" i="49"/>
  <c r="D336" i="49"/>
  <c r="E336" i="49"/>
  <c r="F336" i="49"/>
  <c r="G336" i="49"/>
  <c r="H336" i="49"/>
  <c r="I336" i="49"/>
  <c r="J336" i="49"/>
  <c r="B337" i="49"/>
  <c r="C337" i="49"/>
  <c r="D337" i="49"/>
  <c r="E337" i="49"/>
  <c r="F337" i="49"/>
  <c r="G337" i="49"/>
  <c r="H337" i="49"/>
  <c r="I337" i="49"/>
  <c r="J337" i="49"/>
  <c r="B338" i="49"/>
  <c r="C338" i="49"/>
  <c r="D338" i="49"/>
  <c r="E338" i="49"/>
  <c r="F338" i="49"/>
  <c r="G338" i="49"/>
  <c r="H338" i="49"/>
  <c r="I338" i="49"/>
  <c r="J338" i="49"/>
  <c r="B339" i="49"/>
  <c r="C339" i="49"/>
  <c r="D339" i="49"/>
  <c r="E339" i="49"/>
  <c r="F339" i="49"/>
  <c r="G339" i="49"/>
  <c r="H339" i="49"/>
  <c r="I339" i="49"/>
  <c r="J339" i="49"/>
  <c r="B340" i="49"/>
  <c r="C340" i="49"/>
  <c r="D340" i="49"/>
  <c r="E340" i="49"/>
  <c r="F340" i="49"/>
  <c r="G340" i="49"/>
  <c r="H340" i="49"/>
  <c r="I340" i="49"/>
  <c r="J340" i="49"/>
  <c r="B341" i="49"/>
  <c r="C341" i="49"/>
  <c r="D341" i="49"/>
  <c r="E341" i="49"/>
  <c r="F341" i="49"/>
  <c r="G341" i="49"/>
  <c r="H341" i="49"/>
  <c r="I341" i="49"/>
  <c r="J341" i="49"/>
  <c r="B342" i="49"/>
  <c r="C342" i="49"/>
  <c r="D342" i="49"/>
  <c r="E342" i="49"/>
  <c r="F342" i="49"/>
  <c r="G342" i="49"/>
  <c r="H342" i="49"/>
  <c r="I342" i="49"/>
  <c r="J342" i="49"/>
  <c r="B343" i="49"/>
  <c r="C343" i="49"/>
  <c r="D343" i="49"/>
  <c r="E343" i="49"/>
  <c r="F343" i="49"/>
  <c r="G343" i="49"/>
  <c r="H343" i="49"/>
  <c r="I343" i="49"/>
  <c r="J343" i="49"/>
  <c r="B344" i="49"/>
  <c r="C344" i="49"/>
  <c r="D344" i="49"/>
  <c r="E344" i="49"/>
  <c r="F344" i="49"/>
  <c r="G344" i="49"/>
  <c r="H344" i="49"/>
  <c r="I344" i="49"/>
  <c r="J344" i="49"/>
  <c r="B345" i="49"/>
  <c r="C345" i="49"/>
  <c r="D345" i="49"/>
  <c r="E345" i="49"/>
  <c r="F345" i="49"/>
  <c r="G345" i="49"/>
  <c r="H345" i="49"/>
  <c r="I345" i="49"/>
  <c r="J345" i="49"/>
  <c r="C316" i="49"/>
  <c r="D316" i="49"/>
  <c r="E316" i="49"/>
  <c r="F316" i="49"/>
  <c r="G316" i="49"/>
  <c r="H316" i="49"/>
  <c r="I316" i="49"/>
  <c r="J316" i="49"/>
  <c r="B316" i="49"/>
  <c r="B338" i="50"/>
  <c r="C338" i="50"/>
  <c r="D338" i="50"/>
  <c r="E338" i="50"/>
  <c r="F338" i="50"/>
  <c r="G338" i="50"/>
  <c r="H338" i="50"/>
  <c r="I338" i="50"/>
  <c r="J338" i="50"/>
  <c r="K338" i="50"/>
  <c r="L338" i="50"/>
  <c r="B339" i="50"/>
  <c r="C339" i="50"/>
  <c r="D339" i="50"/>
  <c r="E339" i="50"/>
  <c r="F339" i="50"/>
  <c r="G339" i="50"/>
  <c r="H339" i="50"/>
  <c r="I339" i="50"/>
  <c r="J339" i="50"/>
  <c r="K339" i="50"/>
  <c r="L339" i="50"/>
  <c r="B340" i="50"/>
  <c r="C340" i="50"/>
  <c r="D340" i="50"/>
  <c r="E340" i="50"/>
  <c r="F340" i="50"/>
  <c r="G340" i="50"/>
  <c r="H340" i="50"/>
  <c r="I340" i="50"/>
  <c r="J340" i="50"/>
  <c r="K340" i="50"/>
  <c r="L340" i="50"/>
  <c r="B341" i="50"/>
  <c r="C341" i="50"/>
  <c r="D341" i="50"/>
  <c r="E341" i="50"/>
  <c r="F341" i="50"/>
  <c r="G341" i="50"/>
  <c r="H341" i="50"/>
  <c r="I341" i="50"/>
  <c r="J341" i="50"/>
  <c r="K341" i="50"/>
  <c r="L341" i="50"/>
  <c r="B342" i="50"/>
  <c r="C342" i="50"/>
  <c r="D342" i="50"/>
  <c r="E342" i="50"/>
  <c r="F342" i="50"/>
  <c r="G342" i="50"/>
  <c r="H342" i="50"/>
  <c r="I342" i="50"/>
  <c r="J342" i="50"/>
  <c r="K342" i="50"/>
  <c r="L342" i="50"/>
  <c r="B343" i="50"/>
  <c r="C343" i="50"/>
  <c r="D343" i="50"/>
  <c r="E343" i="50"/>
  <c r="F343" i="50"/>
  <c r="G343" i="50"/>
  <c r="H343" i="50"/>
  <c r="I343" i="50"/>
  <c r="J343" i="50"/>
  <c r="K343" i="50"/>
  <c r="L343" i="50"/>
  <c r="B344" i="50"/>
  <c r="C344" i="50"/>
  <c r="D344" i="50"/>
  <c r="E344" i="50"/>
  <c r="F344" i="50"/>
  <c r="G344" i="50"/>
  <c r="H344" i="50"/>
  <c r="I344" i="50"/>
  <c r="J344" i="50"/>
  <c r="K344" i="50"/>
  <c r="L344" i="50"/>
  <c r="B345" i="50"/>
  <c r="C345" i="50"/>
  <c r="D345" i="50"/>
  <c r="E345" i="50"/>
  <c r="F345" i="50"/>
  <c r="G345" i="50"/>
  <c r="H345" i="50"/>
  <c r="I345" i="50"/>
  <c r="J345" i="50"/>
  <c r="K345" i="50"/>
  <c r="L345" i="50"/>
  <c r="B335" i="50"/>
  <c r="C335" i="50"/>
  <c r="D335" i="50"/>
  <c r="E335" i="50"/>
  <c r="F335" i="50"/>
  <c r="G335" i="50"/>
  <c r="H335" i="50"/>
  <c r="I335" i="50"/>
  <c r="J335" i="50"/>
  <c r="K335" i="50"/>
  <c r="L335" i="50"/>
  <c r="B336" i="50"/>
  <c r="C336" i="50"/>
  <c r="D336" i="50"/>
  <c r="E336" i="50"/>
  <c r="F336" i="50"/>
  <c r="G336" i="50"/>
  <c r="H336" i="50"/>
  <c r="I336" i="50"/>
  <c r="J336" i="50"/>
  <c r="K336" i="50"/>
  <c r="L336" i="50"/>
  <c r="B337" i="50"/>
  <c r="C337" i="50"/>
  <c r="D337" i="50"/>
  <c r="E337" i="50"/>
  <c r="F337" i="50"/>
  <c r="G337" i="50"/>
  <c r="H337" i="50"/>
  <c r="I337" i="50"/>
  <c r="J337" i="50"/>
  <c r="K337" i="50"/>
  <c r="L337" i="50"/>
  <c r="B321" i="50"/>
  <c r="C321" i="50"/>
  <c r="D321" i="50"/>
  <c r="E321" i="50"/>
  <c r="F321" i="50"/>
  <c r="G321" i="50"/>
  <c r="H321" i="50"/>
  <c r="I321" i="50"/>
  <c r="J321" i="50"/>
  <c r="K321" i="50"/>
  <c r="L321" i="50"/>
  <c r="B322" i="50"/>
  <c r="C322" i="50"/>
  <c r="D322" i="50"/>
  <c r="E322" i="50"/>
  <c r="F322" i="50"/>
  <c r="G322" i="50"/>
  <c r="H322" i="50"/>
  <c r="I322" i="50"/>
  <c r="J322" i="50"/>
  <c r="K322" i="50"/>
  <c r="L322" i="50"/>
  <c r="B323" i="50"/>
  <c r="C323" i="50"/>
  <c r="D323" i="50"/>
  <c r="E323" i="50"/>
  <c r="F323" i="50"/>
  <c r="G323" i="50"/>
  <c r="H323" i="50"/>
  <c r="I323" i="50"/>
  <c r="J323" i="50"/>
  <c r="K323" i="50"/>
  <c r="L323" i="50"/>
  <c r="B324" i="50"/>
  <c r="C324" i="50"/>
  <c r="D324" i="50"/>
  <c r="E324" i="50"/>
  <c r="F324" i="50"/>
  <c r="G324" i="50"/>
  <c r="H324" i="50"/>
  <c r="I324" i="50"/>
  <c r="J324" i="50"/>
  <c r="K324" i="50"/>
  <c r="L324" i="50"/>
  <c r="B325" i="50"/>
  <c r="C325" i="50"/>
  <c r="D325" i="50"/>
  <c r="E325" i="50"/>
  <c r="F325" i="50"/>
  <c r="G325" i="50"/>
  <c r="H325" i="50"/>
  <c r="I325" i="50"/>
  <c r="J325" i="50"/>
  <c r="K325" i="50"/>
  <c r="L325" i="50"/>
  <c r="B326" i="50"/>
  <c r="C326" i="50"/>
  <c r="D326" i="50"/>
  <c r="E326" i="50"/>
  <c r="F326" i="50"/>
  <c r="G326" i="50"/>
  <c r="H326" i="50"/>
  <c r="I326" i="50"/>
  <c r="J326" i="50"/>
  <c r="K326" i="50"/>
  <c r="L326" i="50"/>
  <c r="B327" i="50"/>
  <c r="C327" i="50"/>
  <c r="D327" i="50"/>
  <c r="E327" i="50"/>
  <c r="F327" i="50"/>
  <c r="G327" i="50"/>
  <c r="H327" i="50"/>
  <c r="I327" i="50"/>
  <c r="J327" i="50"/>
  <c r="K327" i="50"/>
  <c r="L327" i="50"/>
  <c r="B328" i="50"/>
  <c r="C328" i="50"/>
  <c r="D328" i="50"/>
  <c r="E328" i="50"/>
  <c r="F328" i="50"/>
  <c r="G328" i="50"/>
  <c r="H328" i="50"/>
  <c r="I328" i="50"/>
  <c r="J328" i="50"/>
  <c r="K328" i="50"/>
  <c r="L328" i="50"/>
  <c r="B329" i="50"/>
  <c r="C329" i="50"/>
  <c r="D329" i="50"/>
  <c r="E329" i="50"/>
  <c r="F329" i="50"/>
  <c r="G329" i="50"/>
  <c r="H329" i="50"/>
  <c r="I329" i="50"/>
  <c r="J329" i="50"/>
  <c r="K329" i="50"/>
  <c r="L329" i="50"/>
  <c r="B330" i="50"/>
  <c r="C330" i="50"/>
  <c r="D330" i="50"/>
  <c r="E330" i="50"/>
  <c r="F330" i="50"/>
  <c r="G330" i="50"/>
  <c r="H330" i="50"/>
  <c r="I330" i="50"/>
  <c r="J330" i="50"/>
  <c r="K330" i="50"/>
  <c r="L330" i="50"/>
  <c r="B331" i="50"/>
  <c r="C331" i="50"/>
  <c r="D331" i="50"/>
  <c r="E331" i="50"/>
  <c r="F331" i="50"/>
  <c r="G331" i="50"/>
  <c r="H331" i="50"/>
  <c r="I331" i="50"/>
  <c r="J331" i="50"/>
  <c r="K331" i="50"/>
  <c r="L331" i="50"/>
  <c r="B332" i="50"/>
  <c r="C332" i="50"/>
  <c r="D332" i="50"/>
  <c r="E332" i="50"/>
  <c r="F332" i="50"/>
  <c r="G332" i="50"/>
  <c r="H332" i="50"/>
  <c r="I332" i="50"/>
  <c r="J332" i="50"/>
  <c r="K332" i="50"/>
  <c r="L332" i="50"/>
  <c r="B333" i="50"/>
  <c r="C333" i="50"/>
  <c r="D333" i="50"/>
  <c r="E333" i="50"/>
  <c r="F333" i="50"/>
  <c r="G333" i="50"/>
  <c r="H333" i="50"/>
  <c r="I333" i="50"/>
  <c r="J333" i="50"/>
  <c r="K333" i="50"/>
  <c r="L333" i="50"/>
  <c r="B334" i="50"/>
  <c r="C334" i="50"/>
  <c r="D334" i="50"/>
  <c r="E334" i="50"/>
  <c r="F334" i="50"/>
  <c r="G334" i="50"/>
  <c r="H334" i="50"/>
  <c r="I334" i="50"/>
  <c r="J334" i="50"/>
  <c r="K334" i="50"/>
  <c r="L334" i="50"/>
  <c r="B317" i="50"/>
  <c r="C317" i="50"/>
  <c r="D317" i="50"/>
  <c r="E317" i="50"/>
  <c r="F317" i="50"/>
  <c r="G317" i="50"/>
  <c r="H317" i="50"/>
  <c r="I317" i="50"/>
  <c r="J317" i="50"/>
  <c r="K317" i="50"/>
  <c r="L317" i="50"/>
  <c r="B318" i="50"/>
  <c r="C318" i="50"/>
  <c r="D318" i="50"/>
  <c r="E318" i="50"/>
  <c r="F318" i="50"/>
  <c r="G318" i="50"/>
  <c r="H318" i="50"/>
  <c r="I318" i="50"/>
  <c r="J318" i="50"/>
  <c r="K318" i="50"/>
  <c r="L318" i="50"/>
  <c r="B319" i="50"/>
  <c r="C319" i="50"/>
  <c r="D319" i="50"/>
  <c r="E319" i="50"/>
  <c r="F319" i="50"/>
  <c r="G319" i="50"/>
  <c r="H319" i="50"/>
  <c r="I319" i="50"/>
  <c r="J319" i="50"/>
  <c r="K319" i="50"/>
  <c r="L319" i="50"/>
  <c r="B320" i="50"/>
  <c r="C320" i="50"/>
  <c r="D320" i="50"/>
  <c r="E320" i="50"/>
  <c r="F320" i="50"/>
  <c r="G320" i="50"/>
  <c r="H320" i="50"/>
  <c r="I320" i="50"/>
  <c r="J320" i="50"/>
  <c r="K320" i="50"/>
  <c r="L320" i="50"/>
  <c r="C316" i="50"/>
  <c r="D316" i="50"/>
  <c r="E316" i="50"/>
  <c r="F316" i="50"/>
  <c r="G316" i="50"/>
  <c r="H316" i="50"/>
  <c r="I316" i="50"/>
  <c r="J316" i="50"/>
  <c r="K316" i="50"/>
  <c r="L316" i="50"/>
  <c r="B316" i="50"/>
  <c r="N316" i="50" l="1"/>
  <c r="I35" i="49"/>
  <c r="I16" i="49"/>
  <c r="I12" i="49"/>
  <c r="I8" i="49"/>
  <c r="D35" i="49"/>
  <c r="D27" i="49"/>
  <c r="D25" i="49"/>
  <c r="D21" i="49"/>
  <c r="D19" i="49"/>
  <c r="D17" i="49"/>
  <c r="D15" i="49"/>
  <c r="D13" i="49"/>
  <c r="D11" i="49"/>
  <c r="D9" i="49"/>
  <c r="D7" i="49"/>
  <c r="B193" i="50"/>
  <c r="C193" i="50"/>
  <c r="D193" i="50"/>
  <c r="E193" i="50"/>
  <c r="F193" i="50"/>
  <c r="G193" i="50"/>
  <c r="H193" i="50"/>
  <c r="I193" i="50"/>
  <c r="J193" i="50"/>
  <c r="K193" i="50"/>
  <c r="L193" i="50"/>
  <c r="B194" i="50"/>
  <c r="C194" i="50"/>
  <c r="D194" i="50"/>
  <c r="E194" i="50"/>
  <c r="F194" i="50"/>
  <c r="G194" i="50"/>
  <c r="H194" i="50"/>
  <c r="I194" i="50"/>
  <c r="J194" i="50"/>
  <c r="K194" i="50"/>
  <c r="L194" i="50"/>
  <c r="B195" i="50"/>
  <c r="C195" i="50"/>
  <c r="D195" i="50"/>
  <c r="E195" i="50"/>
  <c r="F195" i="50"/>
  <c r="G195" i="50"/>
  <c r="H195" i="50"/>
  <c r="I195" i="50"/>
  <c r="J195" i="50"/>
  <c r="K195" i="50"/>
  <c r="L195" i="50"/>
  <c r="B196" i="50"/>
  <c r="C196" i="50"/>
  <c r="D196" i="50"/>
  <c r="E196" i="50"/>
  <c r="F196" i="50"/>
  <c r="G196" i="50"/>
  <c r="H196" i="50"/>
  <c r="I196" i="50"/>
  <c r="J196" i="50"/>
  <c r="K196" i="50"/>
  <c r="L196" i="50"/>
  <c r="B197" i="50"/>
  <c r="C197" i="50"/>
  <c r="D197" i="50"/>
  <c r="E197" i="50"/>
  <c r="F197" i="50"/>
  <c r="G197" i="50"/>
  <c r="H197" i="50"/>
  <c r="I197" i="50"/>
  <c r="J197" i="50"/>
  <c r="K197" i="50"/>
  <c r="L197" i="50"/>
  <c r="B198" i="50"/>
  <c r="C198" i="50"/>
  <c r="D198" i="50"/>
  <c r="E198" i="50"/>
  <c r="F198" i="50"/>
  <c r="G198" i="50"/>
  <c r="H198" i="50"/>
  <c r="I198" i="50"/>
  <c r="J198" i="50"/>
  <c r="K198" i="50"/>
  <c r="L198" i="50"/>
  <c r="B199" i="50"/>
  <c r="C199" i="50"/>
  <c r="D199" i="50"/>
  <c r="E199" i="50"/>
  <c r="F199" i="50"/>
  <c r="G199" i="50"/>
  <c r="H199" i="50"/>
  <c r="I199" i="50"/>
  <c r="J199" i="50"/>
  <c r="K199" i="50"/>
  <c r="L199" i="50"/>
  <c r="B200" i="50"/>
  <c r="C200" i="50"/>
  <c r="D200" i="50"/>
  <c r="E200" i="50"/>
  <c r="F200" i="50"/>
  <c r="G200" i="50"/>
  <c r="H200" i="50"/>
  <c r="I200" i="50"/>
  <c r="J200" i="50"/>
  <c r="K200" i="50"/>
  <c r="L200" i="50"/>
  <c r="B201" i="50"/>
  <c r="C201" i="50"/>
  <c r="D201" i="50"/>
  <c r="E201" i="50"/>
  <c r="F201" i="50"/>
  <c r="G201" i="50"/>
  <c r="H201" i="50"/>
  <c r="I201" i="50"/>
  <c r="J201" i="50"/>
  <c r="K201" i="50"/>
  <c r="L201" i="50"/>
  <c r="B202" i="50"/>
  <c r="C202" i="50"/>
  <c r="D202" i="50"/>
  <c r="E202" i="50"/>
  <c r="F202" i="50"/>
  <c r="G202" i="50"/>
  <c r="H202" i="50"/>
  <c r="I202" i="50"/>
  <c r="J202" i="50"/>
  <c r="K202" i="50"/>
  <c r="L202" i="50"/>
  <c r="B203" i="50"/>
  <c r="C203" i="50"/>
  <c r="D203" i="50"/>
  <c r="E203" i="50"/>
  <c r="F203" i="50"/>
  <c r="G203" i="50"/>
  <c r="H203" i="50"/>
  <c r="I203" i="50"/>
  <c r="J203" i="50"/>
  <c r="K203" i="50"/>
  <c r="L203" i="50"/>
  <c r="B204" i="50"/>
  <c r="C204" i="50"/>
  <c r="D204" i="50"/>
  <c r="E204" i="50"/>
  <c r="F204" i="50"/>
  <c r="G204" i="50"/>
  <c r="H204" i="50"/>
  <c r="I204" i="50"/>
  <c r="J204" i="50"/>
  <c r="K204" i="50"/>
  <c r="L204" i="50"/>
  <c r="B205" i="50"/>
  <c r="C205" i="50"/>
  <c r="D205" i="50"/>
  <c r="E205" i="50"/>
  <c r="F205" i="50"/>
  <c r="G205" i="50"/>
  <c r="H205" i="50"/>
  <c r="I205" i="50"/>
  <c r="J205" i="50"/>
  <c r="K205" i="50"/>
  <c r="L205" i="50"/>
  <c r="B206" i="50"/>
  <c r="C206" i="50"/>
  <c r="D206" i="50"/>
  <c r="E206" i="50"/>
  <c r="F206" i="50"/>
  <c r="G206" i="50"/>
  <c r="H206" i="50"/>
  <c r="I206" i="50"/>
  <c r="J206" i="50"/>
  <c r="K206" i="50"/>
  <c r="L206" i="50"/>
  <c r="B207" i="50"/>
  <c r="C207" i="50"/>
  <c r="D207" i="50"/>
  <c r="E207" i="50"/>
  <c r="F207" i="50"/>
  <c r="G207" i="50"/>
  <c r="H207" i="50"/>
  <c r="I207" i="50"/>
  <c r="J207" i="50"/>
  <c r="K207" i="50"/>
  <c r="L207" i="50"/>
  <c r="B208" i="50"/>
  <c r="C208" i="50"/>
  <c r="D208" i="50"/>
  <c r="E208" i="50"/>
  <c r="F208" i="50"/>
  <c r="G208" i="50"/>
  <c r="H208" i="50"/>
  <c r="I208" i="50"/>
  <c r="J208" i="50"/>
  <c r="K208" i="50"/>
  <c r="L208" i="50"/>
  <c r="B209" i="50"/>
  <c r="C209" i="50"/>
  <c r="D209" i="50"/>
  <c r="E209" i="50"/>
  <c r="F209" i="50"/>
  <c r="G209" i="50"/>
  <c r="H209" i="50"/>
  <c r="I209" i="50"/>
  <c r="J209" i="50"/>
  <c r="K209" i="50"/>
  <c r="L209" i="50"/>
  <c r="B210" i="50"/>
  <c r="C210" i="50"/>
  <c r="D210" i="50"/>
  <c r="E210" i="50"/>
  <c r="F210" i="50"/>
  <c r="G210" i="50"/>
  <c r="H210" i="50"/>
  <c r="I210" i="50"/>
  <c r="J210" i="50"/>
  <c r="K210" i="50"/>
  <c r="L210" i="50"/>
  <c r="B211" i="50"/>
  <c r="C211" i="50"/>
  <c r="D211" i="50"/>
  <c r="E211" i="50"/>
  <c r="F211" i="50"/>
  <c r="G211" i="50"/>
  <c r="H211" i="50"/>
  <c r="I211" i="50"/>
  <c r="J211" i="50"/>
  <c r="K211" i="50"/>
  <c r="L211" i="50"/>
  <c r="B212" i="50"/>
  <c r="C212" i="50"/>
  <c r="D212" i="50"/>
  <c r="E212" i="50"/>
  <c r="F212" i="50"/>
  <c r="G212" i="50"/>
  <c r="H212" i="50"/>
  <c r="I212" i="50"/>
  <c r="J212" i="50"/>
  <c r="K212" i="50"/>
  <c r="L212" i="50"/>
  <c r="B213" i="50"/>
  <c r="C213" i="50"/>
  <c r="D213" i="50"/>
  <c r="E213" i="50"/>
  <c r="F213" i="50"/>
  <c r="G213" i="50"/>
  <c r="H213" i="50"/>
  <c r="I213" i="50"/>
  <c r="J213" i="50"/>
  <c r="K213" i="50"/>
  <c r="L213" i="50"/>
  <c r="B214" i="50"/>
  <c r="C214" i="50"/>
  <c r="D214" i="50"/>
  <c r="E214" i="50"/>
  <c r="F214" i="50"/>
  <c r="G214" i="50"/>
  <c r="H214" i="50"/>
  <c r="I214" i="50"/>
  <c r="J214" i="50"/>
  <c r="K214" i="50"/>
  <c r="L214" i="50"/>
  <c r="B215" i="50"/>
  <c r="C215" i="50"/>
  <c r="D215" i="50"/>
  <c r="E215" i="50"/>
  <c r="F215" i="50"/>
  <c r="G215" i="50"/>
  <c r="H215" i="50"/>
  <c r="I215" i="50"/>
  <c r="J215" i="50"/>
  <c r="K215" i="50"/>
  <c r="L215" i="50"/>
  <c r="B216" i="50"/>
  <c r="C216" i="50"/>
  <c r="D216" i="50"/>
  <c r="E216" i="50"/>
  <c r="F216" i="50"/>
  <c r="G216" i="50"/>
  <c r="H216" i="50"/>
  <c r="I216" i="50"/>
  <c r="J216" i="50"/>
  <c r="K216" i="50"/>
  <c r="L216" i="50"/>
  <c r="B217" i="50"/>
  <c r="C217" i="50"/>
  <c r="D217" i="50"/>
  <c r="E217" i="50"/>
  <c r="F217" i="50"/>
  <c r="G217" i="50"/>
  <c r="H217" i="50"/>
  <c r="I217" i="50"/>
  <c r="J217" i="50"/>
  <c r="K217" i="50"/>
  <c r="L217" i="50"/>
  <c r="B218" i="50"/>
  <c r="C218" i="50"/>
  <c r="D218" i="50"/>
  <c r="E218" i="50"/>
  <c r="F218" i="50"/>
  <c r="G218" i="50"/>
  <c r="H218" i="50"/>
  <c r="I218" i="50"/>
  <c r="J218" i="50"/>
  <c r="K218" i="50"/>
  <c r="L218" i="50"/>
  <c r="B219" i="50"/>
  <c r="C219" i="50"/>
  <c r="D219" i="50"/>
  <c r="E219" i="50"/>
  <c r="F219" i="50"/>
  <c r="G219" i="50"/>
  <c r="H219" i="50"/>
  <c r="I219" i="50"/>
  <c r="J219" i="50"/>
  <c r="K219" i="50"/>
  <c r="L219" i="50"/>
  <c r="B220" i="50"/>
  <c r="C220" i="50"/>
  <c r="D220" i="50"/>
  <c r="E220" i="50"/>
  <c r="F220" i="50"/>
  <c r="G220" i="50"/>
  <c r="H220" i="50"/>
  <c r="I220" i="50"/>
  <c r="J220" i="50"/>
  <c r="K220" i="50"/>
  <c r="L220" i="50"/>
  <c r="B221" i="50"/>
  <c r="C221" i="50"/>
  <c r="D221" i="50"/>
  <c r="E221" i="50"/>
  <c r="F221" i="50"/>
  <c r="G221" i="50"/>
  <c r="H221" i="50"/>
  <c r="I221" i="50"/>
  <c r="J221" i="50"/>
  <c r="K221" i="50"/>
  <c r="L221" i="50"/>
  <c r="C192" i="50"/>
  <c r="D192" i="50"/>
  <c r="E192" i="50"/>
  <c r="F192" i="50"/>
  <c r="G192" i="50"/>
  <c r="H192" i="50"/>
  <c r="I192" i="50"/>
  <c r="J192" i="50"/>
  <c r="K192" i="50"/>
  <c r="L192" i="50"/>
  <c r="N192" i="50" l="1"/>
  <c r="I23" i="49"/>
  <c r="I22" i="49"/>
  <c r="I6" i="49"/>
  <c r="I21" i="49"/>
  <c r="I33" i="49"/>
  <c r="I27" i="49"/>
  <c r="I11" i="49"/>
  <c r="I26" i="49"/>
  <c r="I10" i="49"/>
  <c r="I25" i="49"/>
  <c r="I9" i="49"/>
  <c r="I24" i="49"/>
  <c r="I30" i="49"/>
  <c r="I15" i="49"/>
  <c r="I31" i="49"/>
  <c r="I14" i="49"/>
  <c r="I28" i="49"/>
  <c r="I13" i="49"/>
  <c r="I20" i="49"/>
  <c r="I34" i="49"/>
  <c r="I19" i="49"/>
  <c r="I18" i="49"/>
  <c r="I32" i="49"/>
  <c r="I17" i="49"/>
  <c r="I29" i="49"/>
  <c r="I7" i="49"/>
  <c r="B192" i="50"/>
  <c r="B193" i="49"/>
  <c r="C193" i="49"/>
  <c r="D193" i="49"/>
  <c r="E193" i="49"/>
  <c r="F193" i="49"/>
  <c r="G193" i="49"/>
  <c r="H193" i="49"/>
  <c r="I193" i="49"/>
  <c r="J193" i="49"/>
  <c r="B194" i="49"/>
  <c r="C194" i="49"/>
  <c r="D194" i="49"/>
  <c r="E194" i="49"/>
  <c r="F194" i="49"/>
  <c r="G194" i="49"/>
  <c r="H194" i="49"/>
  <c r="I194" i="49"/>
  <c r="J194" i="49"/>
  <c r="B195" i="49"/>
  <c r="C195" i="49"/>
  <c r="D195" i="49"/>
  <c r="E195" i="49"/>
  <c r="F195" i="49"/>
  <c r="G195" i="49"/>
  <c r="H195" i="49"/>
  <c r="I195" i="49"/>
  <c r="J195" i="49"/>
  <c r="B196" i="49"/>
  <c r="C196" i="49"/>
  <c r="D196" i="49"/>
  <c r="E196" i="49"/>
  <c r="F196" i="49"/>
  <c r="G196" i="49"/>
  <c r="H196" i="49"/>
  <c r="I196" i="49"/>
  <c r="J196" i="49"/>
  <c r="B197" i="49"/>
  <c r="C197" i="49"/>
  <c r="D197" i="49"/>
  <c r="E197" i="49"/>
  <c r="F197" i="49"/>
  <c r="G197" i="49"/>
  <c r="H197" i="49"/>
  <c r="I197" i="49"/>
  <c r="J197" i="49"/>
  <c r="B198" i="49"/>
  <c r="C198" i="49"/>
  <c r="D198" i="49"/>
  <c r="E198" i="49"/>
  <c r="F198" i="49"/>
  <c r="G198" i="49"/>
  <c r="H198" i="49"/>
  <c r="I198" i="49"/>
  <c r="J198" i="49"/>
  <c r="B199" i="49"/>
  <c r="C199" i="49"/>
  <c r="D199" i="49"/>
  <c r="E199" i="49"/>
  <c r="F199" i="49"/>
  <c r="G199" i="49"/>
  <c r="H199" i="49"/>
  <c r="I199" i="49"/>
  <c r="J199" i="49"/>
  <c r="B200" i="49"/>
  <c r="C200" i="49"/>
  <c r="D200" i="49"/>
  <c r="E200" i="49"/>
  <c r="F200" i="49"/>
  <c r="G200" i="49"/>
  <c r="H200" i="49"/>
  <c r="I200" i="49"/>
  <c r="J200" i="49"/>
  <c r="B201" i="49"/>
  <c r="C201" i="49"/>
  <c r="D201" i="49"/>
  <c r="E201" i="49"/>
  <c r="F201" i="49"/>
  <c r="G201" i="49"/>
  <c r="H201" i="49"/>
  <c r="I201" i="49"/>
  <c r="J201" i="49"/>
  <c r="B202" i="49"/>
  <c r="C202" i="49"/>
  <c r="D202" i="49"/>
  <c r="E202" i="49"/>
  <c r="F202" i="49"/>
  <c r="G202" i="49"/>
  <c r="H202" i="49"/>
  <c r="I202" i="49"/>
  <c r="J202" i="49"/>
  <c r="B203" i="49"/>
  <c r="C203" i="49"/>
  <c r="D203" i="49"/>
  <c r="E203" i="49"/>
  <c r="F203" i="49"/>
  <c r="G203" i="49"/>
  <c r="H203" i="49"/>
  <c r="I203" i="49"/>
  <c r="J203" i="49"/>
  <c r="B204" i="49"/>
  <c r="C204" i="49"/>
  <c r="D204" i="49"/>
  <c r="E204" i="49"/>
  <c r="F204" i="49"/>
  <c r="G204" i="49"/>
  <c r="H204" i="49"/>
  <c r="I204" i="49"/>
  <c r="J204" i="49"/>
  <c r="B205" i="49"/>
  <c r="C205" i="49"/>
  <c r="D205" i="49"/>
  <c r="E205" i="49"/>
  <c r="F205" i="49"/>
  <c r="G205" i="49"/>
  <c r="H205" i="49"/>
  <c r="I205" i="49"/>
  <c r="J205" i="49"/>
  <c r="B206" i="49"/>
  <c r="C206" i="49"/>
  <c r="D206" i="49"/>
  <c r="E206" i="49"/>
  <c r="F206" i="49"/>
  <c r="G206" i="49"/>
  <c r="H206" i="49"/>
  <c r="I206" i="49"/>
  <c r="J206" i="49"/>
  <c r="B207" i="49"/>
  <c r="C207" i="49"/>
  <c r="D207" i="49"/>
  <c r="E207" i="49"/>
  <c r="F207" i="49"/>
  <c r="G207" i="49"/>
  <c r="H207" i="49"/>
  <c r="I207" i="49"/>
  <c r="J207" i="49"/>
  <c r="B208" i="49"/>
  <c r="C208" i="49"/>
  <c r="D208" i="49"/>
  <c r="E208" i="49"/>
  <c r="F208" i="49"/>
  <c r="G208" i="49"/>
  <c r="H208" i="49"/>
  <c r="I208" i="49"/>
  <c r="J208" i="49"/>
  <c r="B209" i="49"/>
  <c r="C209" i="49"/>
  <c r="D209" i="49"/>
  <c r="E209" i="49"/>
  <c r="F209" i="49"/>
  <c r="G209" i="49"/>
  <c r="H209" i="49"/>
  <c r="I209" i="49"/>
  <c r="J209" i="49"/>
  <c r="B210" i="49"/>
  <c r="C210" i="49"/>
  <c r="D210" i="49"/>
  <c r="E210" i="49"/>
  <c r="F210" i="49"/>
  <c r="G210" i="49"/>
  <c r="H210" i="49"/>
  <c r="I210" i="49"/>
  <c r="J210" i="49"/>
  <c r="B211" i="49"/>
  <c r="C211" i="49"/>
  <c r="D211" i="49"/>
  <c r="E211" i="49"/>
  <c r="F211" i="49"/>
  <c r="G211" i="49"/>
  <c r="H211" i="49"/>
  <c r="I211" i="49"/>
  <c r="J211" i="49"/>
  <c r="B212" i="49"/>
  <c r="C212" i="49"/>
  <c r="D212" i="49"/>
  <c r="E212" i="49"/>
  <c r="F212" i="49"/>
  <c r="G212" i="49"/>
  <c r="H212" i="49"/>
  <c r="I212" i="49"/>
  <c r="J212" i="49"/>
  <c r="B213" i="49"/>
  <c r="C213" i="49"/>
  <c r="D213" i="49"/>
  <c r="E213" i="49"/>
  <c r="F213" i="49"/>
  <c r="G213" i="49"/>
  <c r="H213" i="49"/>
  <c r="I213" i="49"/>
  <c r="J213" i="49"/>
  <c r="B214" i="49"/>
  <c r="C214" i="49"/>
  <c r="D214" i="49"/>
  <c r="E214" i="49"/>
  <c r="F214" i="49"/>
  <c r="G214" i="49"/>
  <c r="H214" i="49"/>
  <c r="I214" i="49"/>
  <c r="J214" i="49"/>
  <c r="B215" i="49"/>
  <c r="C215" i="49"/>
  <c r="D215" i="49"/>
  <c r="E215" i="49"/>
  <c r="F215" i="49"/>
  <c r="G215" i="49"/>
  <c r="H215" i="49"/>
  <c r="I215" i="49"/>
  <c r="J215" i="49"/>
  <c r="B216" i="49"/>
  <c r="C216" i="49"/>
  <c r="D216" i="49"/>
  <c r="E216" i="49"/>
  <c r="F216" i="49"/>
  <c r="G216" i="49"/>
  <c r="H216" i="49"/>
  <c r="I216" i="49"/>
  <c r="J216" i="49"/>
  <c r="B217" i="49"/>
  <c r="C217" i="49"/>
  <c r="D217" i="49"/>
  <c r="E217" i="49"/>
  <c r="F217" i="49"/>
  <c r="G217" i="49"/>
  <c r="H217" i="49"/>
  <c r="I217" i="49"/>
  <c r="J217" i="49"/>
  <c r="B218" i="49"/>
  <c r="C218" i="49"/>
  <c r="D218" i="49"/>
  <c r="E218" i="49"/>
  <c r="F218" i="49"/>
  <c r="G218" i="49"/>
  <c r="H218" i="49"/>
  <c r="I218" i="49"/>
  <c r="J218" i="49"/>
  <c r="B219" i="49"/>
  <c r="C219" i="49"/>
  <c r="D219" i="49"/>
  <c r="E219" i="49"/>
  <c r="F219" i="49"/>
  <c r="G219" i="49"/>
  <c r="H219" i="49"/>
  <c r="I219" i="49"/>
  <c r="J219" i="49"/>
  <c r="B220" i="49"/>
  <c r="C220" i="49"/>
  <c r="D220" i="49"/>
  <c r="E220" i="49"/>
  <c r="F220" i="49"/>
  <c r="G220" i="49"/>
  <c r="H220" i="49"/>
  <c r="I220" i="49"/>
  <c r="J220" i="49"/>
  <c r="B221" i="49"/>
  <c r="C221" i="49"/>
  <c r="D221" i="49"/>
  <c r="E221" i="49"/>
  <c r="F221" i="49"/>
  <c r="G221" i="49"/>
  <c r="H221" i="49"/>
  <c r="I221" i="49"/>
  <c r="J221" i="49"/>
  <c r="C192" i="49"/>
  <c r="D192" i="49"/>
  <c r="E192" i="49"/>
  <c r="F192" i="49"/>
  <c r="G192" i="49"/>
  <c r="H192" i="49"/>
  <c r="I192" i="49"/>
  <c r="J192" i="49"/>
  <c r="B192" i="49"/>
  <c r="B286" i="50" l="1"/>
  <c r="C286" i="50"/>
  <c r="D286" i="50"/>
  <c r="E286" i="50"/>
  <c r="F286" i="50"/>
  <c r="G286" i="50"/>
  <c r="H286" i="50"/>
  <c r="I286" i="50"/>
  <c r="J286" i="50"/>
  <c r="K286" i="50"/>
  <c r="L286" i="50"/>
  <c r="B287" i="50"/>
  <c r="C287" i="50"/>
  <c r="D287" i="50"/>
  <c r="E287" i="50"/>
  <c r="F287" i="50"/>
  <c r="G287" i="50"/>
  <c r="H287" i="50"/>
  <c r="I287" i="50"/>
  <c r="J287" i="50"/>
  <c r="K287" i="50"/>
  <c r="L287" i="50"/>
  <c r="B288" i="50"/>
  <c r="C288" i="50"/>
  <c r="D288" i="50"/>
  <c r="E288" i="50"/>
  <c r="F288" i="50"/>
  <c r="G288" i="50"/>
  <c r="H288" i="50"/>
  <c r="I288" i="50"/>
  <c r="J288" i="50"/>
  <c r="K288" i="50"/>
  <c r="L288" i="50"/>
  <c r="B289" i="50"/>
  <c r="C289" i="50"/>
  <c r="D289" i="50"/>
  <c r="E289" i="50"/>
  <c r="F289" i="50"/>
  <c r="G289" i="50"/>
  <c r="H289" i="50"/>
  <c r="I289" i="50"/>
  <c r="J289" i="50"/>
  <c r="K289" i="50"/>
  <c r="L289" i="50"/>
  <c r="B290" i="50"/>
  <c r="C290" i="50"/>
  <c r="D290" i="50"/>
  <c r="E290" i="50"/>
  <c r="F290" i="50"/>
  <c r="G290" i="50"/>
  <c r="H290" i="50"/>
  <c r="I290" i="50"/>
  <c r="J290" i="50"/>
  <c r="K290" i="50"/>
  <c r="L290" i="50"/>
  <c r="B291" i="50"/>
  <c r="C291" i="50"/>
  <c r="D291" i="50"/>
  <c r="E291" i="50"/>
  <c r="F291" i="50"/>
  <c r="G291" i="50"/>
  <c r="H291" i="50"/>
  <c r="I291" i="50"/>
  <c r="J291" i="50"/>
  <c r="K291" i="50"/>
  <c r="L291" i="50"/>
  <c r="B292" i="50"/>
  <c r="C292" i="50"/>
  <c r="D292" i="50"/>
  <c r="E292" i="50"/>
  <c r="F292" i="50"/>
  <c r="G292" i="50"/>
  <c r="H292" i="50"/>
  <c r="I292" i="50"/>
  <c r="J292" i="50"/>
  <c r="K292" i="50"/>
  <c r="L292" i="50"/>
  <c r="B293" i="50"/>
  <c r="C293" i="50"/>
  <c r="D293" i="50"/>
  <c r="E293" i="50"/>
  <c r="F293" i="50"/>
  <c r="G293" i="50"/>
  <c r="H293" i="50"/>
  <c r="I293" i="50"/>
  <c r="J293" i="50"/>
  <c r="K293" i="50"/>
  <c r="L293" i="50"/>
  <c r="B294" i="50"/>
  <c r="C294" i="50"/>
  <c r="D294" i="50"/>
  <c r="E294" i="50"/>
  <c r="F294" i="50"/>
  <c r="G294" i="50"/>
  <c r="H294" i="50"/>
  <c r="I294" i="50"/>
  <c r="J294" i="50"/>
  <c r="K294" i="50"/>
  <c r="L294" i="50"/>
  <c r="B295" i="50"/>
  <c r="C295" i="50"/>
  <c r="D295" i="50"/>
  <c r="E295" i="50"/>
  <c r="F295" i="50"/>
  <c r="G295" i="50"/>
  <c r="H295" i="50"/>
  <c r="I295" i="50"/>
  <c r="J295" i="50"/>
  <c r="K295" i="50"/>
  <c r="L295" i="50"/>
  <c r="B296" i="50"/>
  <c r="C296" i="50"/>
  <c r="D296" i="50"/>
  <c r="E296" i="50"/>
  <c r="F296" i="50"/>
  <c r="G296" i="50"/>
  <c r="H296" i="50"/>
  <c r="I296" i="50"/>
  <c r="J296" i="50"/>
  <c r="K296" i="50"/>
  <c r="L296" i="50"/>
  <c r="B297" i="50"/>
  <c r="C297" i="50"/>
  <c r="D297" i="50"/>
  <c r="E297" i="50"/>
  <c r="F297" i="50"/>
  <c r="G297" i="50"/>
  <c r="H297" i="50"/>
  <c r="I297" i="50"/>
  <c r="J297" i="50"/>
  <c r="K297" i="50"/>
  <c r="L297" i="50"/>
  <c r="B298" i="50"/>
  <c r="C298" i="50"/>
  <c r="D298" i="50"/>
  <c r="E298" i="50"/>
  <c r="F298" i="50"/>
  <c r="G298" i="50"/>
  <c r="H298" i="50"/>
  <c r="I298" i="50"/>
  <c r="J298" i="50"/>
  <c r="K298" i="50"/>
  <c r="L298" i="50"/>
  <c r="B299" i="50"/>
  <c r="C299" i="50"/>
  <c r="D299" i="50"/>
  <c r="E299" i="50"/>
  <c r="F299" i="50"/>
  <c r="G299" i="50"/>
  <c r="H299" i="50"/>
  <c r="I299" i="50"/>
  <c r="J299" i="50"/>
  <c r="K299" i="50"/>
  <c r="L299" i="50"/>
  <c r="B300" i="50"/>
  <c r="C300" i="50"/>
  <c r="D300" i="50"/>
  <c r="E300" i="50"/>
  <c r="F300" i="50"/>
  <c r="G300" i="50"/>
  <c r="H300" i="50"/>
  <c r="I300" i="50"/>
  <c r="J300" i="50"/>
  <c r="K300" i="50"/>
  <c r="L300" i="50"/>
  <c r="B301" i="50"/>
  <c r="C301" i="50"/>
  <c r="D301" i="50"/>
  <c r="E301" i="50"/>
  <c r="F301" i="50"/>
  <c r="G301" i="50"/>
  <c r="H301" i="50"/>
  <c r="I301" i="50"/>
  <c r="J301" i="50"/>
  <c r="K301" i="50"/>
  <c r="L301" i="50"/>
  <c r="B302" i="50"/>
  <c r="C302" i="50"/>
  <c r="D302" i="50"/>
  <c r="E302" i="50"/>
  <c r="F302" i="50"/>
  <c r="G302" i="50"/>
  <c r="H302" i="50"/>
  <c r="I302" i="50"/>
  <c r="J302" i="50"/>
  <c r="K302" i="50"/>
  <c r="L302" i="50"/>
  <c r="B303" i="50"/>
  <c r="C303" i="50"/>
  <c r="D303" i="50"/>
  <c r="E303" i="50"/>
  <c r="F303" i="50"/>
  <c r="G303" i="50"/>
  <c r="H303" i="50"/>
  <c r="I303" i="50"/>
  <c r="J303" i="50"/>
  <c r="K303" i="50"/>
  <c r="L303" i="50"/>
  <c r="B304" i="50"/>
  <c r="C304" i="50"/>
  <c r="D304" i="50"/>
  <c r="E304" i="50"/>
  <c r="F304" i="50"/>
  <c r="G304" i="50"/>
  <c r="H304" i="50"/>
  <c r="I304" i="50"/>
  <c r="J304" i="50"/>
  <c r="K304" i="50"/>
  <c r="L304" i="50"/>
  <c r="B305" i="50"/>
  <c r="C305" i="50"/>
  <c r="D305" i="50"/>
  <c r="E305" i="50"/>
  <c r="F305" i="50"/>
  <c r="G305" i="50"/>
  <c r="H305" i="50"/>
  <c r="I305" i="50"/>
  <c r="J305" i="50"/>
  <c r="K305" i="50"/>
  <c r="L305" i="50"/>
  <c r="B306" i="50"/>
  <c r="C306" i="50"/>
  <c r="D306" i="50"/>
  <c r="E306" i="50"/>
  <c r="F306" i="50"/>
  <c r="G306" i="50"/>
  <c r="H306" i="50"/>
  <c r="I306" i="50"/>
  <c r="J306" i="50"/>
  <c r="K306" i="50"/>
  <c r="L306" i="50"/>
  <c r="B307" i="50"/>
  <c r="C307" i="50"/>
  <c r="D307" i="50"/>
  <c r="E307" i="50"/>
  <c r="F307" i="50"/>
  <c r="G307" i="50"/>
  <c r="H307" i="50"/>
  <c r="I307" i="50"/>
  <c r="J307" i="50"/>
  <c r="K307" i="50"/>
  <c r="L307" i="50"/>
  <c r="B308" i="50"/>
  <c r="C308" i="50"/>
  <c r="D308" i="50"/>
  <c r="E308" i="50"/>
  <c r="F308" i="50"/>
  <c r="G308" i="50"/>
  <c r="H308" i="50"/>
  <c r="I308" i="50"/>
  <c r="J308" i="50"/>
  <c r="K308" i="50"/>
  <c r="L308" i="50"/>
  <c r="B309" i="50"/>
  <c r="C309" i="50"/>
  <c r="D309" i="50"/>
  <c r="E309" i="50"/>
  <c r="F309" i="50"/>
  <c r="G309" i="50"/>
  <c r="H309" i="50"/>
  <c r="I309" i="50"/>
  <c r="J309" i="50"/>
  <c r="K309" i="50"/>
  <c r="L309" i="50"/>
  <c r="B310" i="50"/>
  <c r="C310" i="50"/>
  <c r="D310" i="50"/>
  <c r="E310" i="50"/>
  <c r="F310" i="50"/>
  <c r="G310" i="50"/>
  <c r="H310" i="50"/>
  <c r="I310" i="50"/>
  <c r="J310" i="50"/>
  <c r="K310" i="50"/>
  <c r="L310" i="50"/>
  <c r="B311" i="50"/>
  <c r="C311" i="50"/>
  <c r="D311" i="50"/>
  <c r="E311" i="50"/>
  <c r="F311" i="50"/>
  <c r="G311" i="50"/>
  <c r="H311" i="50"/>
  <c r="I311" i="50"/>
  <c r="J311" i="50"/>
  <c r="K311" i="50"/>
  <c r="L311" i="50"/>
  <c r="B312" i="50"/>
  <c r="C312" i="50"/>
  <c r="D312" i="50"/>
  <c r="E312" i="50"/>
  <c r="F312" i="50"/>
  <c r="G312" i="50"/>
  <c r="H312" i="50"/>
  <c r="I312" i="50"/>
  <c r="J312" i="50"/>
  <c r="K312" i="50"/>
  <c r="L312" i="50"/>
  <c r="B313" i="50"/>
  <c r="C313" i="50"/>
  <c r="D313" i="50"/>
  <c r="E313" i="50"/>
  <c r="F313" i="50"/>
  <c r="G313" i="50"/>
  <c r="H313" i="50"/>
  <c r="I313" i="50"/>
  <c r="J313" i="50"/>
  <c r="K313" i="50"/>
  <c r="L313" i="50"/>
  <c r="B314" i="50"/>
  <c r="C314" i="50"/>
  <c r="D314" i="50"/>
  <c r="E314" i="50"/>
  <c r="F314" i="50"/>
  <c r="G314" i="50"/>
  <c r="H314" i="50"/>
  <c r="I314" i="50"/>
  <c r="J314" i="50"/>
  <c r="K314" i="50"/>
  <c r="L314" i="50"/>
  <c r="C285" i="50"/>
  <c r="D285" i="50"/>
  <c r="E285" i="50"/>
  <c r="F285" i="50"/>
  <c r="G285" i="50"/>
  <c r="H285" i="50"/>
  <c r="I285" i="50"/>
  <c r="J285" i="50"/>
  <c r="K285" i="50"/>
  <c r="L285" i="50"/>
  <c r="B285" i="50"/>
  <c r="B298" i="49"/>
  <c r="C298" i="49"/>
  <c r="D298" i="49"/>
  <c r="E298" i="49"/>
  <c r="F298" i="49"/>
  <c r="G298" i="49"/>
  <c r="H298" i="49"/>
  <c r="I298" i="49"/>
  <c r="J298" i="49"/>
  <c r="B299" i="49"/>
  <c r="C299" i="49"/>
  <c r="D299" i="49"/>
  <c r="E299" i="49"/>
  <c r="F299" i="49"/>
  <c r="G299" i="49"/>
  <c r="H299" i="49"/>
  <c r="I299" i="49"/>
  <c r="J299" i="49"/>
  <c r="B300" i="49"/>
  <c r="C300" i="49"/>
  <c r="D300" i="49"/>
  <c r="E300" i="49"/>
  <c r="F300" i="49"/>
  <c r="G300" i="49"/>
  <c r="H300" i="49"/>
  <c r="I300" i="49"/>
  <c r="J300" i="49"/>
  <c r="B301" i="49"/>
  <c r="C301" i="49"/>
  <c r="D301" i="49"/>
  <c r="E301" i="49"/>
  <c r="F301" i="49"/>
  <c r="G301" i="49"/>
  <c r="H301" i="49"/>
  <c r="I301" i="49"/>
  <c r="J301" i="49"/>
  <c r="B302" i="49"/>
  <c r="C302" i="49"/>
  <c r="D302" i="49"/>
  <c r="E302" i="49"/>
  <c r="F302" i="49"/>
  <c r="G302" i="49"/>
  <c r="H302" i="49"/>
  <c r="I302" i="49"/>
  <c r="J302" i="49"/>
  <c r="B303" i="49"/>
  <c r="C303" i="49"/>
  <c r="D303" i="49"/>
  <c r="E303" i="49"/>
  <c r="F303" i="49"/>
  <c r="G303" i="49"/>
  <c r="H303" i="49"/>
  <c r="I303" i="49"/>
  <c r="J303" i="49"/>
  <c r="B304" i="49"/>
  <c r="C304" i="49"/>
  <c r="D304" i="49"/>
  <c r="E304" i="49"/>
  <c r="F304" i="49"/>
  <c r="G304" i="49"/>
  <c r="H304" i="49"/>
  <c r="I304" i="49"/>
  <c r="J304" i="49"/>
  <c r="B305" i="49"/>
  <c r="C305" i="49"/>
  <c r="D305" i="49"/>
  <c r="E305" i="49"/>
  <c r="F305" i="49"/>
  <c r="G305" i="49"/>
  <c r="H305" i="49"/>
  <c r="I305" i="49"/>
  <c r="J305" i="49"/>
  <c r="B306" i="49"/>
  <c r="C306" i="49"/>
  <c r="D306" i="49"/>
  <c r="E306" i="49"/>
  <c r="F306" i="49"/>
  <c r="G306" i="49"/>
  <c r="H306" i="49"/>
  <c r="I306" i="49"/>
  <c r="J306" i="49"/>
  <c r="B307" i="49"/>
  <c r="C307" i="49"/>
  <c r="D307" i="49"/>
  <c r="E307" i="49"/>
  <c r="F307" i="49"/>
  <c r="G307" i="49"/>
  <c r="H307" i="49"/>
  <c r="I307" i="49"/>
  <c r="J307" i="49"/>
  <c r="B308" i="49"/>
  <c r="C308" i="49"/>
  <c r="D308" i="49"/>
  <c r="E308" i="49"/>
  <c r="F308" i="49"/>
  <c r="G308" i="49"/>
  <c r="H308" i="49"/>
  <c r="I308" i="49"/>
  <c r="J308" i="49"/>
  <c r="B309" i="49"/>
  <c r="C309" i="49"/>
  <c r="D309" i="49"/>
  <c r="E309" i="49"/>
  <c r="F309" i="49"/>
  <c r="G309" i="49"/>
  <c r="H309" i="49"/>
  <c r="I309" i="49"/>
  <c r="J309" i="49"/>
  <c r="B310" i="49"/>
  <c r="C310" i="49"/>
  <c r="D310" i="49"/>
  <c r="E310" i="49"/>
  <c r="F310" i="49"/>
  <c r="G310" i="49"/>
  <c r="H310" i="49"/>
  <c r="I310" i="49"/>
  <c r="J310" i="49"/>
  <c r="B311" i="49"/>
  <c r="C311" i="49"/>
  <c r="D311" i="49"/>
  <c r="E311" i="49"/>
  <c r="F311" i="49"/>
  <c r="G311" i="49"/>
  <c r="H311" i="49"/>
  <c r="I311" i="49"/>
  <c r="J311" i="49"/>
  <c r="B312" i="49"/>
  <c r="C312" i="49"/>
  <c r="D312" i="49"/>
  <c r="E312" i="49"/>
  <c r="F312" i="49"/>
  <c r="G312" i="49"/>
  <c r="H312" i="49"/>
  <c r="I312" i="49"/>
  <c r="J312" i="49"/>
  <c r="B313" i="49"/>
  <c r="C313" i="49"/>
  <c r="D313" i="49"/>
  <c r="E313" i="49"/>
  <c r="F313" i="49"/>
  <c r="G313" i="49"/>
  <c r="H313" i="49"/>
  <c r="I313" i="49"/>
  <c r="J313" i="49"/>
  <c r="B314" i="49"/>
  <c r="C314" i="49"/>
  <c r="D314" i="49"/>
  <c r="E314" i="49"/>
  <c r="F314" i="49"/>
  <c r="G314" i="49"/>
  <c r="H314" i="49"/>
  <c r="I314" i="49"/>
  <c r="J314" i="49"/>
  <c r="B286" i="49"/>
  <c r="C286" i="49"/>
  <c r="D286" i="49"/>
  <c r="E286" i="49"/>
  <c r="F286" i="49"/>
  <c r="G286" i="49"/>
  <c r="H286" i="49"/>
  <c r="I286" i="49"/>
  <c r="J286" i="49"/>
  <c r="B287" i="49"/>
  <c r="C287" i="49"/>
  <c r="D287" i="49"/>
  <c r="E287" i="49"/>
  <c r="F287" i="49"/>
  <c r="G287" i="49"/>
  <c r="H287" i="49"/>
  <c r="I287" i="49"/>
  <c r="J287" i="49"/>
  <c r="B288" i="49"/>
  <c r="C288" i="49"/>
  <c r="D288" i="49"/>
  <c r="E288" i="49"/>
  <c r="F288" i="49"/>
  <c r="G288" i="49"/>
  <c r="H288" i="49"/>
  <c r="I288" i="49"/>
  <c r="J288" i="49"/>
  <c r="B289" i="49"/>
  <c r="C289" i="49"/>
  <c r="D289" i="49"/>
  <c r="E289" i="49"/>
  <c r="F289" i="49"/>
  <c r="G289" i="49"/>
  <c r="H289" i="49"/>
  <c r="I289" i="49"/>
  <c r="J289" i="49"/>
  <c r="B290" i="49"/>
  <c r="C290" i="49"/>
  <c r="D290" i="49"/>
  <c r="E290" i="49"/>
  <c r="F290" i="49"/>
  <c r="G290" i="49"/>
  <c r="H290" i="49"/>
  <c r="I290" i="49"/>
  <c r="J290" i="49"/>
  <c r="B291" i="49"/>
  <c r="C291" i="49"/>
  <c r="D291" i="49"/>
  <c r="E291" i="49"/>
  <c r="F291" i="49"/>
  <c r="G291" i="49"/>
  <c r="H291" i="49"/>
  <c r="I291" i="49"/>
  <c r="J291" i="49"/>
  <c r="B292" i="49"/>
  <c r="C292" i="49"/>
  <c r="D292" i="49"/>
  <c r="E292" i="49"/>
  <c r="F292" i="49"/>
  <c r="G292" i="49"/>
  <c r="H292" i="49"/>
  <c r="I292" i="49"/>
  <c r="J292" i="49"/>
  <c r="B293" i="49"/>
  <c r="C293" i="49"/>
  <c r="D293" i="49"/>
  <c r="E293" i="49"/>
  <c r="F293" i="49"/>
  <c r="G293" i="49"/>
  <c r="H293" i="49"/>
  <c r="I293" i="49"/>
  <c r="J293" i="49"/>
  <c r="B294" i="49"/>
  <c r="C294" i="49"/>
  <c r="D294" i="49"/>
  <c r="E294" i="49"/>
  <c r="F294" i="49"/>
  <c r="G294" i="49"/>
  <c r="H294" i="49"/>
  <c r="I294" i="49"/>
  <c r="J294" i="49"/>
  <c r="B295" i="49"/>
  <c r="C295" i="49"/>
  <c r="D295" i="49"/>
  <c r="E295" i="49"/>
  <c r="F295" i="49"/>
  <c r="G295" i="49"/>
  <c r="H295" i="49"/>
  <c r="I295" i="49"/>
  <c r="J295" i="49"/>
  <c r="B296" i="49"/>
  <c r="C296" i="49"/>
  <c r="D296" i="49"/>
  <c r="E296" i="49"/>
  <c r="F296" i="49"/>
  <c r="G296" i="49"/>
  <c r="H296" i="49"/>
  <c r="I296" i="49"/>
  <c r="J296" i="49"/>
  <c r="B297" i="49"/>
  <c r="C297" i="49"/>
  <c r="D297" i="49"/>
  <c r="E297" i="49"/>
  <c r="F297" i="49"/>
  <c r="G297" i="49"/>
  <c r="H297" i="49"/>
  <c r="I297" i="49"/>
  <c r="J297" i="49"/>
  <c r="C285" i="49"/>
  <c r="D285" i="49"/>
  <c r="E285" i="49"/>
  <c r="F285" i="49"/>
  <c r="G285" i="49"/>
  <c r="H285" i="49"/>
  <c r="I285" i="49"/>
  <c r="J285" i="49"/>
  <c r="B285" i="49"/>
  <c r="L252" i="50" l="1"/>
  <c r="K252" i="50"/>
  <c r="J252" i="50"/>
  <c r="I252" i="50"/>
  <c r="H252" i="50"/>
  <c r="G252" i="50"/>
  <c r="F252" i="50"/>
  <c r="E252" i="50"/>
  <c r="D252" i="50"/>
  <c r="C252" i="50"/>
  <c r="B252" i="50"/>
  <c r="L251" i="50"/>
  <c r="K251" i="50"/>
  <c r="J251" i="50"/>
  <c r="I251" i="50"/>
  <c r="H251" i="50"/>
  <c r="G251" i="50"/>
  <c r="F251" i="50"/>
  <c r="E251" i="50"/>
  <c r="D251" i="50"/>
  <c r="C251" i="50"/>
  <c r="B251" i="50"/>
  <c r="L250" i="50"/>
  <c r="K250" i="50"/>
  <c r="J250" i="50"/>
  <c r="I250" i="50"/>
  <c r="H250" i="50"/>
  <c r="G250" i="50"/>
  <c r="F250" i="50"/>
  <c r="E250" i="50"/>
  <c r="D250" i="50"/>
  <c r="C250" i="50"/>
  <c r="B250" i="50"/>
  <c r="L249" i="50"/>
  <c r="K249" i="50"/>
  <c r="J249" i="50"/>
  <c r="I249" i="50"/>
  <c r="H249" i="50"/>
  <c r="G249" i="50"/>
  <c r="F249" i="50"/>
  <c r="E249" i="50"/>
  <c r="D249" i="50"/>
  <c r="C249" i="50"/>
  <c r="B249" i="50"/>
  <c r="L248" i="50"/>
  <c r="K248" i="50"/>
  <c r="J248" i="50"/>
  <c r="I248" i="50"/>
  <c r="H248" i="50"/>
  <c r="G248" i="50"/>
  <c r="F248" i="50"/>
  <c r="E248" i="50"/>
  <c r="D248" i="50"/>
  <c r="C248" i="50"/>
  <c r="B248" i="50"/>
  <c r="L247" i="50"/>
  <c r="K247" i="50"/>
  <c r="J247" i="50"/>
  <c r="I247" i="50"/>
  <c r="H247" i="50"/>
  <c r="G247" i="50"/>
  <c r="F247" i="50"/>
  <c r="E247" i="50"/>
  <c r="D247" i="50"/>
  <c r="C247" i="50"/>
  <c r="B247" i="50"/>
  <c r="L246" i="50"/>
  <c r="K246" i="50"/>
  <c r="J246" i="50"/>
  <c r="I246" i="50"/>
  <c r="H246" i="50"/>
  <c r="G246" i="50"/>
  <c r="F246" i="50"/>
  <c r="E246" i="50"/>
  <c r="D246" i="50"/>
  <c r="C246" i="50"/>
  <c r="B246" i="50"/>
  <c r="L245" i="50"/>
  <c r="K245" i="50"/>
  <c r="J245" i="50"/>
  <c r="I245" i="50"/>
  <c r="H245" i="50"/>
  <c r="G245" i="50"/>
  <c r="F245" i="50"/>
  <c r="E245" i="50"/>
  <c r="D245" i="50"/>
  <c r="C245" i="50"/>
  <c r="B245" i="50"/>
  <c r="L244" i="50"/>
  <c r="K244" i="50"/>
  <c r="J244" i="50"/>
  <c r="I244" i="50"/>
  <c r="H244" i="50"/>
  <c r="G244" i="50"/>
  <c r="F244" i="50"/>
  <c r="E244" i="50"/>
  <c r="D244" i="50"/>
  <c r="C244" i="50"/>
  <c r="B244" i="50"/>
  <c r="L243" i="50"/>
  <c r="K243" i="50"/>
  <c r="J243" i="50"/>
  <c r="I243" i="50"/>
  <c r="H243" i="50"/>
  <c r="G243" i="50"/>
  <c r="F243" i="50"/>
  <c r="E243" i="50"/>
  <c r="D243" i="50"/>
  <c r="C243" i="50"/>
  <c r="B243" i="50"/>
  <c r="L242" i="50"/>
  <c r="K242" i="50"/>
  <c r="J242" i="50"/>
  <c r="I242" i="50"/>
  <c r="H242" i="50"/>
  <c r="G242" i="50"/>
  <c r="F242" i="50"/>
  <c r="E242" i="50"/>
  <c r="D242" i="50"/>
  <c r="C242" i="50"/>
  <c r="B242" i="50"/>
  <c r="L241" i="50"/>
  <c r="K241" i="50"/>
  <c r="J241" i="50"/>
  <c r="I241" i="50"/>
  <c r="H241" i="50"/>
  <c r="G241" i="50"/>
  <c r="F241" i="50"/>
  <c r="E241" i="50"/>
  <c r="D241" i="50"/>
  <c r="C241" i="50"/>
  <c r="B241" i="50"/>
  <c r="L240" i="50"/>
  <c r="K240" i="50"/>
  <c r="J240" i="50"/>
  <c r="I240" i="50"/>
  <c r="H240" i="50"/>
  <c r="G240" i="50"/>
  <c r="F240" i="50"/>
  <c r="E240" i="50"/>
  <c r="D240" i="50"/>
  <c r="C240" i="50"/>
  <c r="B240" i="50"/>
  <c r="L239" i="50"/>
  <c r="K239" i="50"/>
  <c r="J239" i="50"/>
  <c r="I239" i="50"/>
  <c r="H239" i="50"/>
  <c r="G239" i="50"/>
  <c r="F239" i="50"/>
  <c r="E239" i="50"/>
  <c r="D239" i="50"/>
  <c r="C239" i="50"/>
  <c r="B239" i="50"/>
  <c r="L238" i="50"/>
  <c r="K238" i="50"/>
  <c r="J238" i="50"/>
  <c r="I238" i="50"/>
  <c r="H238" i="50"/>
  <c r="G238" i="50"/>
  <c r="F238" i="50"/>
  <c r="E238" i="50"/>
  <c r="D238" i="50"/>
  <c r="C238" i="50"/>
  <c r="B238" i="50"/>
  <c r="L237" i="50"/>
  <c r="K237" i="50"/>
  <c r="J237" i="50"/>
  <c r="I237" i="50"/>
  <c r="H237" i="50"/>
  <c r="G237" i="50"/>
  <c r="F237" i="50"/>
  <c r="E237" i="50"/>
  <c r="D237" i="50"/>
  <c r="C237" i="50"/>
  <c r="B237" i="50"/>
  <c r="L236" i="50"/>
  <c r="K236" i="50"/>
  <c r="J236" i="50"/>
  <c r="I236" i="50"/>
  <c r="H236" i="50"/>
  <c r="G236" i="50"/>
  <c r="F236" i="50"/>
  <c r="E236" i="50"/>
  <c r="D236" i="50"/>
  <c r="C236" i="50"/>
  <c r="B236" i="50"/>
  <c r="L235" i="50"/>
  <c r="K235" i="50"/>
  <c r="J235" i="50"/>
  <c r="I235" i="50"/>
  <c r="H235" i="50"/>
  <c r="G235" i="50"/>
  <c r="F235" i="50"/>
  <c r="E235" i="50"/>
  <c r="D235" i="50"/>
  <c r="C235" i="50"/>
  <c r="B235" i="50"/>
  <c r="L234" i="50"/>
  <c r="K234" i="50"/>
  <c r="J234" i="50"/>
  <c r="I234" i="50"/>
  <c r="H234" i="50"/>
  <c r="G234" i="50"/>
  <c r="F234" i="50"/>
  <c r="E234" i="50"/>
  <c r="D234" i="50"/>
  <c r="C234" i="50"/>
  <c r="B234" i="50"/>
  <c r="L233" i="50"/>
  <c r="K233" i="50"/>
  <c r="J233" i="50"/>
  <c r="I233" i="50"/>
  <c r="H233" i="50"/>
  <c r="G233" i="50"/>
  <c r="F233" i="50"/>
  <c r="E233" i="50"/>
  <c r="D233" i="50"/>
  <c r="C233" i="50"/>
  <c r="B233" i="50"/>
  <c r="L232" i="50"/>
  <c r="K232" i="50"/>
  <c r="J232" i="50"/>
  <c r="I232" i="50"/>
  <c r="H232" i="50"/>
  <c r="G232" i="50"/>
  <c r="F232" i="50"/>
  <c r="E232" i="50"/>
  <c r="D232" i="50"/>
  <c r="C232" i="50"/>
  <c r="B232" i="50"/>
  <c r="L231" i="50"/>
  <c r="K231" i="50"/>
  <c r="J231" i="50"/>
  <c r="I231" i="50"/>
  <c r="H231" i="50"/>
  <c r="G231" i="50"/>
  <c r="F231" i="50"/>
  <c r="E231" i="50"/>
  <c r="D231" i="50"/>
  <c r="C231" i="50"/>
  <c r="B231" i="50"/>
  <c r="L230" i="50"/>
  <c r="K230" i="50"/>
  <c r="J230" i="50"/>
  <c r="I230" i="50"/>
  <c r="H230" i="50"/>
  <c r="G230" i="50"/>
  <c r="F230" i="50"/>
  <c r="E230" i="50"/>
  <c r="D230" i="50"/>
  <c r="C230" i="50"/>
  <c r="B230" i="50"/>
  <c r="L229" i="50"/>
  <c r="K229" i="50"/>
  <c r="J229" i="50"/>
  <c r="I229" i="50"/>
  <c r="H229" i="50"/>
  <c r="G229" i="50"/>
  <c r="F229" i="50"/>
  <c r="E229" i="50"/>
  <c r="D229" i="50"/>
  <c r="C229" i="50"/>
  <c r="B229" i="50"/>
  <c r="L228" i="50"/>
  <c r="K228" i="50"/>
  <c r="J228" i="50"/>
  <c r="I228" i="50"/>
  <c r="H228" i="50"/>
  <c r="G228" i="50"/>
  <c r="F228" i="50"/>
  <c r="E228" i="50"/>
  <c r="D228" i="50"/>
  <c r="C228" i="50"/>
  <c r="B228" i="50"/>
  <c r="L227" i="50"/>
  <c r="K227" i="50"/>
  <c r="J227" i="50"/>
  <c r="I227" i="50"/>
  <c r="H227" i="50"/>
  <c r="G227" i="50"/>
  <c r="F227" i="50"/>
  <c r="E227" i="50"/>
  <c r="D227" i="50"/>
  <c r="C227" i="50"/>
  <c r="B227" i="50"/>
  <c r="L226" i="50"/>
  <c r="K226" i="50"/>
  <c r="J226" i="50"/>
  <c r="I226" i="50"/>
  <c r="H226" i="50"/>
  <c r="G226" i="50"/>
  <c r="F226" i="50"/>
  <c r="E226" i="50"/>
  <c r="D226" i="50"/>
  <c r="C226" i="50"/>
  <c r="B226" i="50"/>
  <c r="L225" i="50"/>
  <c r="K225" i="50"/>
  <c r="J225" i="50"/>
  <c r="I225" i="50"/>
  <c r="H225" i="50"/>
  <c r="G225" i="50"/>
  <c r="F225" i="50"/>
  <c r="E225" i="50"/>
  <c r="D225" i="50"/>
  <c r="C225" i="50"/>
  <c r="B225" i="50"/>
  <c r="L224" i="50"/>
  <c r="K224" i="50"/>
  <c r="J224" i="50"/>
  <c r="I224" i="50"/>
  <c r="H224" i="50"/>
  <c r="G224" i="50"/>
  <c r="F224" i="50"/>
  <c r="E224" i="50"/>
  <c r="D224" i="50"/>
  <c r="C224" i="50"/>
  <c r="B224" i="50"/>
  <c r="C223" i="50"/>
  <c r="D223" i="50"/>
  <c r="E223" i="50"/>
  <c r="F223" i="50"/>
  <c r="G223" i="50"/>
  <c r="H223" i="50"/>
  <c r="I223" i="50"/>
  <c r="J223" i="50"/>
  <c r="K223" i="50"/>
  <c r="L223" i="50"/>
  <c r="B223" i="50"/>
  <c r="B224" i="49"/>
  <c r="C224" i="49"/>
  <c r="D224" i="49"/>
  <c r="E224" i="49"/>
  <c r="F224" i="49"/>
  <c r="G224" i="49"/>
  <c r="H224" i="49"/>
  <c r="I224" i="49"/>
  <c r="J224" i="49"/>
  <c r="B225" i="49"/>
  <c r="C225" i="49"/>
  <c r="D225" i="49"/>
  <c r="E225" i="49"/>
  <c r="F225" i="49"/>
  <c r="G225" i="49"/>
  <c r="H225" i="49"/>
  <c r="I225" i="49"/>
  <c r="J225" i="49"/>
  <c r="B226" i="49"/>
  <c r="C226" i="49"/>
  <c r="D226" i="49"/>
  <c r="E226" i="49"/>
  <c r="F226" i="49"/>
  <c r="G226" i="49"/>
  <c r="H226" i="49"/>
  <c r="I226" i="49"/>
  <c r="J226" i="49"/>
  <c r="B227" i="49"/>
  <c r="C227" i="49"/>
  <c r="D227" i="49"/>
  <c r="E227" i="49"/>
  <c r="F227" i="49"/>
  <c r="G227" i="49"/>
  <c r="H227" i="49"/>
  <c r="I227" i="49"/>
  <c r="J227" i="49"/>
  <c r="B228" i="49"/>
  <c r="C228" i="49"/>
  <c r="D228" i="49"/>
  <c r="E228" i="49"/>
  <c r="F228" i="49"/>
  <c r="G228" i="49"/>
  <c r="H228" i="49"/>
  <c r="I228" i="49"/>
  <c r="J228" i="49"/>
  <c r="B229" i="49"/>
  <c r="C229" i="49"/>
  <c r="D229" i="49"/>
  <c r="E229" i="49"/>
  <c r="F229" i="49"/>
  <c r="G229" i="49"/>
  <c r="H229" i="49"/>
  <c r="I229" i="49"/>
  <c r="J229" i="49"/>
  <c r="B230" i="49"/>
  <c r="C230" i="49"/>
  <c r="D230" i="49"/>
  <c r="E230" i="49"/>
  <c r="F230" i="49"/>
  <c r="G230" i="49"/>
  <c r="H230" i="49"/>
  <c r="I230" i="49"/>
  <c r="J230" i="49"/>
  <c r="B231" i="49"/>
  <c r="C231" i="49"/>
  <c r="D231" i="49"/>
  <c r="E231" i="49"/>
  <c r="F231" i="49"/>
  <c r="G231" i="49"/>
  <c r="H231" i="49"/>
  <c r="I231" i="49"/>
  <c r="J231" i="49"/>
  <c r="B232" i="49"/>
  <c r="C232" i="49"/>
  <c r="D232" i="49"/>
  <c r="E232" i="49"/>
  <c r="F232" i="49"/>
  <c r="G232" i="49"/>
  <c r="H232" i="49"/>
  <c r="I232" i="49"/>
  <c r="J232" i="49"/>
  <c r="B233" i="49"/>
  <c r="C233" i="49"/>
  <c r="D233" i="49"/>
  <c r="E233" i="49"/>
  <c r="F233" i="49"/>
  <c r="G233" i="49"/>
  <c r="H233" i="49"/>
  <c r="I233" i="49"/>
  <c r="J233" i="49"/>
  <c r="B234" i="49"/>
  <c r="C234" i="49"/>
  <c r="D234" i="49"/>
  <c r="E234" i="49"/>
  <c r="F234" i="49"/>
  <c r="G234" i="49"/>
  <c r="H234" i="49"/>
  <c r="I234" i="49"/>
  <c r="J234" i="49"/>
  <c r="B235" i="49"/>
  <c r="C235" i="49"/>
  <c r="D235" i="49"/>
  <c r="E235" i="49"/>
  <c r="F235" i="49"/>
  <c r="G235" i="49"/>
  <c r="H235" i="49"/>
  <c r="I235" i="49"/>
  <c r="J235" i="49"/>
  <c r="B236" i="49"/>
  <c r="C236" i="49"/>
  <c r="D236" i="49"/>
  <c r="E236" i="49"/>
  <c r="F236" i="49"/>
  <c r="G236" i="49"/>
  <c r="H236" i="49"/>
  <c r="I236" i="49"/>
  <c r="J236" i="49"/>
  <c r="B237" i="49"/>
  <c r="C237" i="49"/>
  <c r="D237" i="49"/>
  <c r="E237" i="49"/>
  <c r="F237" i="49"/>
  <c r="G237" i="49"/>
  <c r="H237" i="49"/>
  <c r="I237" i="49"/>
  <c r="J237" i="49"/>
  <c r="B238" i="49"/>
  <c r="C238" i="49"/>
  <c r="D238" i="49"/>
  <c r="E238" i="49"/>
  <c r="F238" i="49"/>
  <c r="G238" i="49"/>
  <c r="H238" i="49"/>
  <c r="I238" i="49"/>
  <c r="J238" i="49"/>
  <c r="B239" i="49"/>
  <c r="C239" i="49"/>
  <c r="D239" i="49"/>
  <c r="E239" i="49"/>
  <c r="F239" i="49"/>
  <c r="G239" i="49"/>
  <c r="H239" i="49"/>
  <c r="I239" i="49"/>
  <c r="J239" i="49"/>
  <c r="B240" i="49"/>
  <c r="C240" i="49"/>
  <c r="D240" i="49"/>
  <c r="E240" i="49"/>
  <c r="F240" i="49"/>
  <c r="G240" i="49"/>
  <c r="H240" i="49"/>
  <c r="I240" i="49"/>
  <c r="J240" i="49"/>
  <c r="B241" i="49"/>
  <c r="C241" i="49"/>
  <c r="D241" i="49"/>
  <c r="E241" i="49"/>
  <c r="F241" i="49"/>
  <c r="G241" i="49"/>
  <c r="H241" i="49"/>
  <c r="I241" i="49"/>
  <c r="J241" i="49"/>
  <c r="B242" i="49"/>
  <c r="C242" i="49"/>
  <c r="D242" i="49"/>
  <c r="E242" i="49"/>
  <c r="F242" i="49"/>
  <c r="G242" i="49"/>
  <c r="H242" i="49"/>
  <c r="I242" i="49"/>
  <c r="J242" i="49"/>
  <c r="B243" i="49"/>
  <c r="C243" i="49"/>
  <c r="D243" i="49"/>
  <c r="E243" i="49"/>
  <c r="F243" i="49"/>
  <c r="G243" i="49"/>
  <c r="H243" i="49"/>
  <c r="I243" i="49"/>
  <c r="J243" i="49"/>
  <c r="B244" i="49"/>
  <c r="C244" i="49"/>
  <c r="D244" i="49"/>
  <c r="E244" i="49"/>
  <c r="F244" i="49"/>
  <c r="G244" i="49"/>
  <c r="H244" i="49"/>
  <c r="I244" i="49"/>
  <c r="J244" i="49"/>
  <c r="B245" i="49"/>
  <c r="C245" i="49"/>
  <c r="D245" i="49"/>
  <c r="E245" i="49"/>
  <c r="F245" i="49"/>
  <c r="G245" i="49"/>
  <c r="H245" i="49"/>
  <c r="I245" i="49"/>
  <c r="J245" i="49"/>
  <c r="B246" i="49"/>
  <c r="C246" i="49"/>
  <c r="D246" i="49"/>
  <c r="E246" i="49"/>
  <c r="F246" i="49"/>
  <c r="G246" i="49"/>
  <c r="H246" i="49"/>
  <c r="I246" i="49"/>
  <c r="J246" i="49"/>
  <c r="B247" i="49"/>
  <c r="C247" i="49"/>
  <c r="D247" i="49"/>
  <c r="E247" i="49"/>
  <c r="F247" i="49"/>
  <c r="G247" i="49"/>
  <c r="H247" i="49"/>
  <c r="I247" i="49"/>
  <c r="J247" i="49"/>
  <c r="B248" i="49"/>
  <c r="C248" i="49"/>
  <c r="D248" i="49"/>
  <c r="E248" i="49"/>
  <c r="F248" i="49"/>
  <c r="G248" i="49"/>
  <c r="H248" i="49"/>
  <c r="I248" i="49"/>
  <c r="J248" i="49"/>
  <c r="B249" i="49"/>
  <c r="C249" i="49"/>
  <c r="D249" i="49"/>
  <c r="E249" i="49"/>
  <c r="F249" i="49"/>
  <c r="G249" i="49"/>
  <c r="H249" i="49"/>
  <c r="I249" i="49"/>
  <c r="J249" i="49"/>
  <c r="B250" i="49"/>
  <c r="C250" i="49"/>
  <c r="D250" i="49"/>
  <c r="E250" i="49"/>
  <c r="F250" i="49"/>
  <c r="G250" i="49"/>
  <c r="H250" i="49"/>
  <c r="I250" i="49"/>
  <c r="J250" i="49"/>
  <c r="B251" i="49"/>
  <c r="C251" i="49"/>
  <c r="D251" i="49"/>
  <c r="E251" i="49"/>
  <c r="F251" i="49"/>
  <c r="G251" i="49"/>
  <c r="H251" i="49"/>
  <c r="I251" i="49"/>
  <c r="J251" i="49"/>
  <c r="B252" i="49"/>
  <c r="C252" i="49"/>
  <c r="D252" i="49"/>
  <c r="E252" i="49"/>
  <c r="F252" i="49"/>
  <c r="G252" i="49"/>
  <c r="H252" i="49"/>
  <c r="I252" i="49"/>
  <c r="J252" i="49"/>
  <c r="C223" i="49"/>
  <c r="D223" i="49"/>
  <c r="E223" i="49"/>
  <c r="F223" i="49"/>
  <c r="G223" i="49"/>
  <c r="H223" i="49"/>
  <c r="I223" i="49"/>
  <c r="J223" i="49"/>
  <c r="B223" i="49"/>
  <c r="N223" i="50" l="1"/>
  <c r="B131" i="50"/>
  <c r="C131" i="50"/>
  <c r="D131" i="50"/>
  <c r="E131" i="50"/>
  <c r="F131" i="50"/>
  <c r="G131" i="50"/>
  <c r="H131" i="50"/>
  <c r="I131" i="50"/>
  <c r="J131" i="50"/>
  <c r="K131" i="50"/>
  <c r="L131" i="50"/>
  <c r="B132" i="50"/>
  <c r="C132" i="50"/>
  <c r="D132" i="50"/>
  <c r="E132" i="50"/>
  <c r="F132" i="50"/>
  <c r="G132" i="50"/>
  <c r="H132" i="50"/>
  <c r="I132" i="50"/>
  <c r="J132" i="50"/>
  <c r="K132" i="50"/>
  <c r="L132" i="50"/>
  <c r="B133" i="50"/>
  <c r="C133" i="50"/>
  <c r="D133" i="50"/>
  <c r="E133" i="50"/>
  <c r="F133" i="50"/>
  <c r="G133" i="50"/>
  <c r="H133" i="50"/>
  <c r="I133" i="50"/>
  <c r="J133" i="50"/>
  <c r="K133" i="50"/>
  <c r="L133" i="50"/>
  <c r="B134" i="50"/>
  <c r="C134" i="50"/>
  <c r="D134" i="50"/>
  <c r="E134" i="50"/>
  <c r="F134" i="50"/>
  <c r="G134" i="50"/>
  <c r="H134" i="50"/>
  <c r="I134" i="50"/>
  <c r="J134" i="50"/>
  <c r="K134" i="50"/>
  <c r="L134" i="50"/>
  <c r="B135" i="50"/>
  <c r="C135" i="50"/>
  <c r="D135" i="50"/>
  <c r="E135" i="50"/>
  <c r="F135" i="50"/>
  <c r="G135" i="50"/>
  <c r="H135" i="50"/>
  <c r="I135" i="50"/>
  <c r="J135" i="50"/>
  <c r="K135" i="50"/>
  <c r="L135" i="50"/>
  <c r="B136" i="50"/>
  <c r="C136" i="50"/>
  <c r="D136" i="50"/>
  <c r="E136" i="50"/>
  <c r="F136" i="50"/>
  <c r="G136" i="50"/>
  <c r="H136" i="50"/>
  <c r="I136" i="50"/>
  <c r="J136" i="50"/>
  <c r="K136" i="50"/>
  <c r="L136" i="50"/>
  <c r="B137" i="50"/>
  <c r="C137" i="50"/>
  <c r="D137" i="50"/>
  <c r="E137" i="50"/>
  <c r="F137" i="50"/>
  <c r="G137" i="50"/>
  <c r="H137" i="50"/>
  <c r="I137" i="50"/>
  <c r="J137" i="50"/>
  <c r="K137" i="50"/>
  <c r="L137" i="50"/>
  <c r="B138" i="50"/>
  <c r="C138" i="50"/>
  <c r="D138" i="50"/>
  <c r="E138" i="50"/>
  <c r="F138" i="50"/>
  <c r="G138" i="50"/>
  <c r="H138" i="50"/>
  <c r="I138" i="50"/>
  <c r="J138" i="50"/>
  <c r="K138" i="50"/>
  <c r="L138" i="50"/>
  <c r="B139" i="50"/>
  <c r="C139" i="50"/>
  <c r="D139" i="50"/>
  <c r="E139" i="50"/>
  <c r="F139" i="50"/>
  <c r="G139" i="50"/>
  <c r="H139" i="50"/>
  <c r="I139" i="50"/>
  <c r="J139" i="50"/>
  <c r="K139" i="50"/>
  <c r="L139" i="50"/>
  <c r="B140" i="50"/>
  <c r="C140" i="50"/>
  <c r="D140" i="50"/>
  <c r="E140" i="50"/>
  <c r="F140" i="50"/>
  <c r="G140" i="50"/>
  <c r="H140" i="50"/>
  <c r="I140" i="50"/>
  <c r="J140" i="50"/>
  <c r="K140" i="50"/>
  <c r="L140" i="50"/>
  <c r="B141" i="50"/>
  <c r="C141" i="50"/>
  <c r="D141" i="50"/>
  <c r="E141" i="50"/>
  <c r="F141" i="50"/>
  <c r="G141" i="50"/>
  <c r="H141" i="50"/>
  <c r="I141" i="50"/>
  <c r="J141" i="50"/>
  <c r="K141" i="50"/>
  <c r="L141" i="50"/>
  <c r="B142" i="50"/>
  <c r="C142" i="50"/>
  <c r="D142" i="50"/>
  <c r="E142" i="50"/>
  <c r="F142" i="50"/>
  <c r="G142" i="50"/>
  <c r="H142" i="50"/>
  <c r="I142" i="50"/>
  <c r="J142" i="50"/>
  <c r="K142" i="50"/>
  <c r="L142" i="50"/>
  <c r="B143" i="50"/>
  <c r="C143" i="50"/>
  <c r="D143" i="50"/>
  <c r="E143" i="50"/>
  <c r="F143" i="50"/>
  <c r="G143" i="50"/>
  <c r="H143" i="50"/>
  <c r="I143" i="50"/>
  <c r="J143" i="50"/>
  <c r="K143" i="50"/>
  <c r="L143" i="50"/>
  <c r="B144" i="50"/>
  <c r="C144" i="50"/>
  <c r="D144" i="50"/>
  <c r="E144" i="50"/>
  <c r="F144" i="50"/>
  <c r="G144" i="50"/>
  <c r="H144" i="50"/>
  <c r="I144" i="50"/>
  <c r="J144" i="50"/>
  <c r="K144" i="50"/>
  <c r="L144" i="50"/>
  <c r="B145" i="50"/>
  <c r="C145" i="50"/>
  <c r="D145" i="50"/>
  <c r="E145" i="50"/>
  <c r="F145" i="50"/>
  <c r="G145" i="50"/>
  <c r="H145" i="50"/>
  <c r="I145" i="50"/>
  <c r="J145" i="50"/>
  <c r="K145" i="50"/>
  <c r="L145" i="50"/>
  <c r="B146" i="50"/>
  <c r="C146" i="50"/>
  <c r="D146" i="50"/>
  <c r="E146" i="50"/>
  <c r="F146" i="50"/>
  <c r="G146" i="50"/>
  <c r="H146" i="50"/>
  <c r="I146" i="50"/>
  <c r="J146" i="50"/>
  <c r="K146" i="50"/>
  <c r="L146" i="50"/>
  <c r="B147" i="50"/>
  <c r="C147" i="50"/>
  <c r="D147" i="50"/>
  <c r="E147" i="50"/>
  <c r="F147" i="50"/>
  <c r="G147" i="50"/>
  <c r="H147" i="50"/>
  <c r="I147" i="50"/>
  <c r="J147" i="50"/>
  <c r="K147" i="50"/>
  <c r="L147" i="50"/>
  <c r="B148" i="50"/>
  <c r="C148" i="50"/>
  <c r="D148" i="50"/>
  <c r="E148" i="50"/>
  <c r="F148" i="50"/>
  <c r="G148" i="50"/>
  <c r="H148" i="50"/>
  <c r="I148" i="50"/>
  <c r="J148" i="50"/>
  <c r="K148" i="50"/>
  <c r="L148" i="50"/>
  <c r="B149" i="50"/>
  <c r="C149" i="50"/>
  <c r="D149" i="50"/>
  <c r="E149" i="50"/>
  <c r="F149" i="50"/>
  <c r="G149" i="50"/>
  <c r="H149" i="50"/>
  <c r="I149" i="50"/>
  <c r="J149" i="50"/>
  <c r="K149" i="50"/>
  <c r="L149" i="50"/>
  <c r="B150" i="50"/>
  <c r="C150" i="50"/>
  <c r="D150" i="50"/>
  <c r="E150" i="50"/>
  <c r="F150" i="50"/>
  <c r="G150" i="50"/>
  <c r="H150" i="50"/>
  <c r="I150" i="50"/>
  <c r="J150" i="50"/>
  <c r="K150" i="50"/>
  <c r="L150" i="50"/>
  <c r="B151" i="50"/>
  <c r="C151" i="50"/>
  <c r="D151" i="50"/>
  <c r="E151" i="50"/>
  <c r="F151" i="50"/>
  <c r="G151" i="50"/>
  <c r="H151" i="50"/>
  <c r="I151" i="50"/>
  <c r="J151" i="50"/>
  <c r="K151" i="50"/>
  <c r="L151" i="50"/>
  <c r="B152" i="50"/>
  <c r="C152" i="50"/>
  <c r="D152" i="50"/>
  <c r="E152" i="50"/>
  <c r="F152" i="50"/>
  <c r="G152" i="50"/>
  <c r="H152" i="50"/>
  <c r="I152" i="50"/>
  <c r="J152" i="50"/>
  <c r="K152" i="50"/>
  <c r="L152" i="50"/>
  <c r="B153" i="50"/>
  <c r="C153" i="50"/>
  <c r="D153" i="50"/>
  <c r="E153" i="50"/>
  <c r="F153" i="50"/>
  <c r="G153" i="50"/>
  <c r="H153" i="50"/>
  <c r="I153" i="50"/>
  <c r="J153" i="50"/>
  <c r="K153" i="50"/>
  <c r="L153" i="50"/>
  <c r="B154" i="50"/>
  <c r="C154" i="50"/>
  <c r="D154" i="50"/>
  <c r="E154" i="50"/>
  <c r="F154" i="50"/>
  <c r="G154" i="50"/>
  <c r="H154" i="50"/>
  <c r="I154" i="50"/>
  <c r="J154" i="50"/>
  <c r="K154" i="50"/>
  <c r="L154" i="50"/>
  <c r="B155" i="50"/>
  <c r="C155" i="50"/>
  <c r="D155" i="50"/>
  <c r="E155" i="50"/>
  <c r="F155" i="50"/>
  <c r="G155" i="50"/>
  <c r="H155" i="50"/>
  <c r="I155" i="50"/>
  <c r="J155" i="50"/>
  <c r="K155" i="50"/>
  <c r="L155" i="50"/>
  <c r="B156" i="50"/>
  <c r="C156" i="50"/>
  <c r="D156" i="50"/>
  <c r="E156" i="50"/>
  <c r="F156" i="50"/>
  <c r="G156" i="50"/>
  <c r="H156" i="50"/>
  <c r="I156" i="50"/>
  <c r="J156" i="50"/>
  <c r="K156" i="50"/>
  <c r="L156" i="50"/>
  <c r="B157" i="50"/>
  <c r="C157" i="50"/>
  <c r="D157" i="50"/>
  <c r="E157" i="50"/>
  <c r="F157" i="50"/>
  <c r="G157" i="50"/>
  <c r="H157" i="50"/>
  <c r="I157" i="50"/>
  <c r="J157" i="50"/>
  <c r="K157" i="50"/>
  <c r="L157" i="50"/>
  <c r="B158" i="50"/>
  <c r="C158" i="50"/>
  <c r="D158" i="50"/>
  <c r="E158" i="50"/>
  <c r="F158" i="50"/>
  <c r="G158" i="50"/>
  <c r="H158" i="50"/>
  <c r="I158" i="50"/>
  <c r="J158" i="50"/>
  <c r="K158" i="50"/>
  <c r="L158" i="50"/>
  <c r="B159" i="50"/>
  <c r="C159" i="50"/>
  <c r="D159" i="50"/>
  <c r="E159" i="50"/>
  <c r="F159" i="50"/>
  <c r="G159" i="50"/>
  <c r="H159" i="50"/>
  <c r="I159" i="50"/>
  <c r="J159" i="50"/>
  <c r="K159" i="50"/>
  <c r="L159" i="50"/>
  <c r="C130" i="50"/>
  <c r="D130" i="50"/>
  <c r="E130" i="50"/>
  <c r="F130" i="50"/>
  <c r="G130" i="50"/>
  <c r="H130" i="50"/>
  <c r="I130" i="50"/>
  <c r="J130" i="50"/>
  <c r="K130" i="50"/>
  <c r="L130" i="50"/>
  <c r="B130" i="50"/>
  <c r="B131" i="49"/>
  <c r="C131" i="49"/>
  <c r="D131" i="49"/>
  <c r="E131" i="49"/>
  <c r="F131" i="49"/>
  <c r="G131" i="49"/>
  <c r="H131" i="49"/>
  <c r="I131" i="49"/>
  <c r="J131" i="49"/>
  <c r="B132" i="49"/>
  <c r="C132" i="49"/>
  <c r="D132" i="49"/>
  <c r="E132" i="49"/>
  <c r="F132" i="49"/>
  <c r="G132" i="49"/>
  <c r="H132" i="49"/>
  <c r="I132" i="49"/>
  <c r="J132" i="49"/>
  <c r="B133" i="49"/>
  <c r="C133" i="49"/>
  <c r="D133" i="49"/>
  <c r="E133" i="49"/>
  <c r="F133" i="49"/>
  <c r="G133" i="49"/>
  <c r="H133" i="49"/>
  <c r="I133" i="49"/>
  <c r="J133" i="49"/>
  <c r="B134" i="49"/>
  <c r="C134" i="49"/>
  <c r="D134" i="49"/>
  <c r="E134" i="49"/>
  <c r="F134" i="49"/>
  <c r="G134" i="49"/>
  <c r="H134" i="49"/>
  <c r="I134" i="49"/>
  <c r="J134" i="49"/>
  <c r="B135" i="49"/>
  <c r="C135" i="49"/>
  <c r="D135" i="49"/>
  <c r="E135" i="49"/>
  <c r="F135" i="49"/>
  <c r="G135" i="49"/>
  <c r="H135" i="49"/>
  <c r="I135" i="49"/>
  <c r="J135" i="49"/>
  <c r="B136" i="49"/>
  <c r="C136" i="49"/>
  <c r="D136" i="49"/>
  <c r="E136" i="49"/>
  <c r="F136" i="49"/>
  <c r="G136" i="49"/>
  <c r="H136" i="49"/>
  <c r="I136" i="49"/>
  <c r="J136" i="49"/>
  <c r="B137" i="49"/>
  <c r="C137" i="49"/>
  <c r="D137" i="49"/>
  <c r="E137" i="49"/>
  <c r="F137" i="49"/>
  <c r="G137" i="49"/>
  <c r="H137" i="49"/>
  <c r="I137" i="49"/>
  <c r="J137" i="49"/>
  <c r="B138" i="49"/>
  <c r="C138" i="49"/>
  <c r="D138" i="49"/>
  <c r="E138" i="49"/>
  <c r="F138" i="49"/>
  <c r="G138" i="49"/>
  <c r="H138" i="49"/>
  <c r="I138" i="49"/>
  <c r="J138" i="49"/>
  <c r="B139" i="49"/>
  <c r="C139" i="49"/>
  <c r="D139" i="49"/>
  <c r="E139" i="49"/>
  <c r="F139" i="49"/>
  <c r="G139" i="49"/>
  <c r="H139" i="49"/>
  <c r="I139" i="49"/>
  <c r="J139" i="49"/>
  <c r="B140" i="49"/>
  <c r="C140" i="49"/>
  <c r="D140" i="49"/>
  <c r="E140" i="49"/>
  <c r="F140" i="49"/>
  <c r="G140" i="49"/>
  <c r="H140" i="49"/>
  <c r="I140" i="49"/>
  <c r="J140" i="49"/>
  <c r="B141" i="49"/>
  <c r="C141" i="49"/>
  <c r="D141" i="49"/>
  <c r="E141" i="49"/>
  <c r="F141" i="49"/>
  <c r="G141" i="49"/>
  <c r="H141" i="49"/>
  <c r="I141" i="49"/>
  <c r="J141" i="49"/>
  <c r="B142" i="49"/>
  <c r="C142" i="49"/>
  <c r="D142" i="49"/>
  <c r="E142" i="49"/>
  <c r="F142" i="49"/>
  <c r="G142" i="49"/>
  <c r="H142" i="49"/>
  <c r="I142" i="49"/>
  <c r="J142" i="49"/>
  <c r="B143" i="49"/>
  <c r="C143" i="49"/>
  <c r="D143" i="49"/>
  <c r="E143" i="49"/>
  <c r="F143" i="49"/>
  <c r="G143" i="49"/>
  <c r="H143" i="49"/>
  <c r="I143" i="49"/>
  <c r="J143" i="49"/>
  <c r="B144" i="49"/>
  <c r="C144" i="49"/>
  <c r="D144" i="49"/>
  <c r="E144" i="49"/>
  <c r="F144" i="49"/>
  <c r="G144" i="49"/>
  <c r="H144" i="49"/>
  <c r="I144" i="49"/>
  <c r="J144" i="49"/>
  <c r="B145" i="49"/>
  <c r="C145" i="49"/>
  <c r="D145" i="49"/>
  <c r="E145" i="49"/>
  <c r="F145" i="49"/>
  <c r="G145" i="49"/>
  <c r="H145" i="49"/>
  <c r="I145" i="49"/>
  <c r="J145" i="49"/>
  <c r="B146" i="49"/>
  <c r="C146" i="49"/>
  <c r="D146" i="49"/>
  <c r="E146" i="49"/>
  <c r="F146" i="49"/>
  <c r="G146" i="49"/>
  <c r="H146" i="49"/>
  <c r="I146" i="49"/>
  <c r="J146" i="49"/>
  <c r="B147" i="49"/>
  <c r="C147" i="49"/>
  <c r="D147" i="49"/>
  <c r="E147" i="49"/>
  <c r="F147" i="49"/>
  <c r="G147" i="49"/>
  <c r="H147" i="49"/>
  <c r="I147" i="49"/>
  <c r="J147" i="49"/>
  <c r="B148" i="49"/>
  <c r="C148" i="49"/>
  <c r="D148" i="49"/>
  <c r="E148" i="49"/>
  <c r="F148" i="49"/>
  <c r="G148" i="49"/>
  <c r="H148" i="49"/>
  <c r="I148" i="49"/>
  <c r="J148" i="49"/>
  <c r="B149" i="49"/>
  <c r="C149" i="49"/>
  <c r="D149" i="49"/>
  <c r="E149" i="49"/>
  <c r="F149" i="49"/>
  <c r="G149" i="49"/>
  <c r="H149" i="49"/>
  <c r="I149" i="49"/>
  <c r="J149" i="49"/>
  <c r="B150" i="49"/>
  <c r="C150" i="49"/>
  <c r="D150" i="49"/>
  <c r="E150" i="49"/>
  <c r="F150" i="49"/>
  <c r="G150" i="49"/>
  <c r="H150" i="49"/>
  <c r="I150" i="49"/>
  <c r="J150" i="49"/>
  <c r="B151" i="49"/>
  <c r="C151" i="49"/>
  <c r="D151" i="49"/>
  <c r="E151" i="49"/>
  <c r="F151" i="49"/>
  <c r="G151" i="49"/>
  <c r="H151" i="49"/>
  <c r="I151" i="49"/>
  <c r="J151" i="49"/>
  <c r="B152" i="49"/>
  <c r="C152" i="49"/>
  <c r="D152" i="49"/>
  <c r="E152" i="49"/>
  <c r="F152" i="49"/>
  <c r="G152" i="49"/>
  <c r="H152" i="49"/>
  <c r="I152" i="49"/>
  <c r="J152" i="49"/>
  <c r="B153" i="49"/>
  <c r="C153" i="49"/>
  <c r="D153" i="49"/>
  <c r="E153" i="49"/>
  <c r="F153" i="49"/>
  <c r="G153" i="49"/>
  <c r="H153" i="49"/>
  <c r="I153" i="49"/>
  <c r="J153" i="49"/>
  <c r="B154" i="49"/>
  <c r="C154" i="49"/>
  <c r="D154" i="49"/>
  <c r="E154" i="49"/>
  <c r="F154" i="49"/>
  <c r="G154" i="49"/>
  <c r="H154" i="49"/>
  <c r="I154" i="49"/>
  <c r="J154" i="49"/>
  <c r="B155" i="49"/>
  <c r="C155" i="49"/>
  <c r="D155" i="49"/>
  <c r="E155" i="49"/>
  <c r="F155" i="49"/>
  <c r="G155" i="49"/>
  <c r="H155" i="49"/>
  <c r="I155" i="49"/>
  <c r="J155" i="49"/>
  <c r="B156" i="49"/>
  <c r="C156" i="49"/>
  <c r="D156" i="49"/>
  <c r="E156" i="49"/>
  <c r="F156" i="49"/>
  <c r="G156" i="49"/>
  <c r="H156" i="49"/>
  <c r="I156" i="49"/>
  <c r="J156" i="49"/>
  <c r="B157" i="49"/>
  <c r="C157" i="49"/>
  <c r="D157" i="49"/>
  <c r="E157" i="49"/>
  <c r="F157" i="49"/>
  <c r="G157" i="49"/>
  <c r="H157" i="49"/>
  <c r="I157" i="49"/>
  <c r="J157" i="49"/>
  <c r="B158" i="49"/>
  <c r="C158" i="49"/>
  <c r="D158" i="49"/>
  <c r="E158" i="49"/>
  <c r="F158" i="49"/>
  <c r="G158" i="49"/>
  <c r="H158" i="49"/>
  <c r="I158" i="49"/>
  <c r="J158" i="49"/>
  <c r="B159" i="49"/>
  <c r="C159" i="49"/>
  <c r="D159" i="49"/>
  <c r="E159" i="49"/>
  <c r="F159" i="49"/>
  <c r="G159" i="49"/>
  <c r="H159" i="49"/>
  <c r="I159" i="49"/>
  <c r="C130" i="49"/>
  <c r="D130" i="49"/>
  <c r="E130" i="49"/>
  <c r="F130" i="49"/>
  <c r="G130" i="49"/>
  <c r="H130" i="49"/>
  <c r="I130" i="49"/>
  <c r="J130" i="49"/>
  <c r="B130" i="49"/>
  <c r="N130" i="50" l="1"/>
  <c r="B162" i="49"/>
  <c r="C162" i="49"/>
  <c r="D162" i="49"/>
  <c r="E162" i="49"/>
  <c r="F162" i="49"/>
  <c r="G162" i="49"/>
  <c r="H162" i="49"/>
  <c r="I162" i="49"/>
  <c r="J162" i="49"/>
  <c r="B163" i="49"/>
  <c r="C163" i="49"/>
  <c r="D163" i="49"/>
  <c r="E163" i="49"/>
  <c r="F163" i="49"/>
  <c r="G163" i="49"/>
  <c r="H163" i="49"/>
  <c r="I163" i="49"/>
  <c r="J163" i="49"/>
  <c r="B164" i="49"/>
  <c r="C164" i="49"/>
  <c r="D164" i="49"/>
  <c r="E164" i="49"/>
  <c r="F164" i="49"/>
  <c r="G164" i="49"/>
  <c r="H164" i="49"/>
  <c r="I164" i="49"/>
  <c r="J164" i="49"/>
  <c r="B165" i="49"/>
  <c r="C165" i="49"/>
  <c r="D165" i="49"/>
  <c r="E165" i="49"/>
  <c r="F165" i="49"/>
  <c r="G165" i="49"/>
  <c r="H165" i="49"/>
  <c r="I165" i="49"/>
  <c r="J165" i="49"/>
  <c r="B166" i="49"/>
  <c r="C166" i="49"/>
  <c r="D166" i="49"/>
  <c r="E166" i="49"/>
  <c r="F166" i="49"/>
  <c r="G166" i="49"/>
  <c r="H166" i="49"/>
  <c r="I166" i="49"/>
  <c r="J166" i="49"/>
  <c r="B167" i="49"/>
  <c r="C167" i="49"/>
  <c r="D167" i="49"/>
  <c r="E167" i="49"/>
  <c r="F167" i="49"/>
  <c r="G167" i="49"/>
  <c r="H167" i="49"/>
  <c r="I167" i="49"/>
  <c r="J167" i="49"/>
  <c r="B168" i="49"/>
  <c r="C168" i="49"/>
  <c r="D168" i="49"/>
  <c r="E168" i="49"/>
  <c r="F168" i="49"/>
  <c r="G168" i="49"/>
  <c r="H168" i="49"/>
  <c r="I168" i="49"/>
  <c r="J168" i="49"/>
  <c r="B169" i="49"/>
  <c r="C169" i="49"/>
  <c r="D169" i="49"/>
  <c r="E169" i="49"/>
  <c r="F169" i="49"/>
  <c r="G169" i="49"/>
  <c r="H169" i="49"/>
  <c r="I169" i="49"/>
  <c r="J169" i="49"/>
  <c r="B170" i="49"/>
  <c r="C170" i="49"/>
  <c r="D170" i="49"/>
  <c r="E170" i="49"/>
  <c r="F170" i="49"/>
  <c r="G170" i="49"/>
  <c r="H170" i="49"/>
  <c r="I170" i="49"/>
  <c r="J170" i="49"/>
  <c r="B171" i="49"/>
  <c r="C171" i="49"/>
  <c r="D171" i="49"/>
  <c r="E171" i="49"/>
  <c r="F171" i="49"/>
  <c r="G171" i="49"/>
  <c r="H171" i="49"/>
  <c r="I171" i="49"/>
  <c r="J171" i="49"/>
  <c r="B172" i="49"/>
  <c r="C172" i="49"/>
  <c r="D172" i="49"/>
  <c r="E172" i="49"/>
  <c r="F172" i="49"/>
  <c r="G172" i="49"/>
  <c r="H172" i="49"/>
  <c r="I172" i="49"/>
  <c r="J172" i="49"/>
  <c r="B173" i="49"/>
  <c r="C173" i="49"/>
  <c r="D173" i="49"/>
  <c r="E173" i="49"/>
  <c r="F173" i="49"/>
  <c r="G173" i="49"/>
  <c r="H173" i="49"/>
  <c r="I173" i="49"/>
  <c r="J173" i="49"/>
  <c r="B174" i="49"/>
  <c r="C174" i="49"/>
  <c r="D174" i="49"/>
  <c r="E174" i="49"/>
  <c r="F174" i="49"/>
  <c r="G174" i="49"/>
  <c r="H174" i="49"/>
  <c r="I174" i="49"/>
  <c r="J174" i="49"/>
  <c r="B175" i="49"/>
  <c r="C175" i="49"/>
  <c r="D175" i="49"/>
  <c r="E175" i="49"/>
  <c r="F175" i="49"/>
  <c r="G175" i="49"/>
  <c r="H175" i="49"/>
  <c r="I175" i="49"/>
  <c r="J175" i="49"/>
  <c r="B176" i="49"/>
  <c r="C176" i="49"/>
  <c r="D176" i="49"/>
  <c r="E176" i="49"/>
  <c r="F176" i="49"/>
  <c r="G176" i="49"/>
  <c r="H176" i="49"/>
  <c r="I176" i="49"/>
  <c r="J176" i="49"/>
  <c r="B177" i="49"/>
  <c r="C177" i="49"/>
  <c r="D177" i="49"/>
  <c r="E177" i="49"/>
  <c r="F177" i="49"/>
  <c r="G177" i="49"/>
  <c r="H177" i="49"/>
  <c r="I177" i="49"/>
  <c r="J177" i="49"/>
  <c r="B178" i="49"/>
  <c r="C178" i="49"/>
  <c r="D178" i="49"/>
  <c r="E178" i="49"/>
  <c r="F178" i="49"/>
  <c r="G178" i="49"/>
  <c r="H178" i="49"/>
  <c r="I178" i="49"/>
  <c r="J178" i="49"/>
  <c r="B179" i="49"/>
  <c r="C179" i="49"/>
  <c r="D179" i="49"/>
  <c r="E179" i="49"/>
  <c r="F179" i="49"/>
  <c r="G179" i="49"/>
  <c r="H179" i="49"/>
  <c r="I179" i="49"/>
  <c r="J179" i="49"/>
  <c r="B180" i="49"/>
  <c r="C180" i="49"/>
  <c r="D180" i="49"/>
  <c r="E180" i="49"/>
  <c r="F180" i="49"/>
  <c r="G180" i="49"/>
  <c r="H180" i="49"/>
  <c r="I180" i="49"/>
  <c r="J180" i="49"/>
  <c r="B181" i="49"/>
  <c r="C181" i="49"/>
  <c r="D181" i="49"/>
  <c r="E181" i="49"/>
  <c r="F181" i="49"/>
  <c r="G181" i="49"/>
  <c r="H181" i="49"/>
  <c r="I181" i="49"/>
  <c r="J181" i="49"/>
  <c r="B182" i="49"/>
  <c r="C182" i="49"/>
  <c r="D182" i="49"/>
  <c r="E182" i="49"/>
  <c r="F182" i="49"/>
  <c r="G182" i="49"/>
  <c r="H182" i="49"/>
  <c r="I182" i="49"/>
  <c r="J182" i="49"/>
  <c r="B183" i="49"/>
  <c r="C183" i="49"/>
  <c r="D183" i="49"/>
  <c r="E183" i="49"/>
  <c r="F183" i="49"/>
  <c r="G183" i="49"/>
  <c r="H183" i="49"/>
  <c r="I183" i="49"/>
  <c r="J183" i="49"/>
  <c r="B184" i="49"/>
  <c r="C184" i="49"/>
  <c r="D184" i="49"/>
  <c r="E184" i="49"/>
  <c r="F184" i="49"/>
  <c r="G184" i="49"/>
  <c r="H184" i="49"/>
  <c r="I184" i="49"/>
  <c r="J184" i="49"/>
  <c r="B185" i="49"/>
  <c r="C185" i="49"/>
  <c r="D185" i="49"/>
  <c r="E185" i="49"/>
  <c r="F185" i="49"/>
  <c r="G185" i="49"/>
  <c r="H185" i="49"/>
  <c r="I185" i="49"/>
  <c r="J185" i="49"/>
  <c r="B186" i="49"/>
  <c r="C186" i="49"/>
  <c r="D186" i="49"/>
  <c r="E186" i="49"/>
  <c r="F186" i="49"/>
  <c r="G186" i="49"/>
  <c r="H186" i="49"/>
  <c r="I186" i="49"/>
  <c r="J186" i="49"/>
  <c r="B187" i="49"/>
  <c r="C187" i="49"/>
  <c r="D187" i="49"/>
  <c r="E187" i="49"/>
  <c r="F187" i="49"/>
  <c r="G187" i="49"/>
  <c r="H187" i="49"/>
  <c r="I187" i="49"/>
  <c r="J187" i="49"/>
  <c r="B188" i="49"/>
  <c r="C188" i="49"/>
  <c r="D188" i="49"/>
  <c r="E188" i="49"/>
  <c r="F188" i="49"/>
  <c r="G188" i="49"/>
  <c r="H188" i="49"/>
  <c r="I188" i="49"/>
  <c r="J188" i="49"/>
  <c r="B189" i="49"/>
  <c r="C189" i="49"/>
  <c r="D189" i="49"/>
  <c r="E189" i="49"/>
  <c r="F189" i="49"/>
  <c r="G189" i="49"/>
  <c r="H189" i="49"/>
  <c r="I189" i="49"/>
  <c r="J189" i="49"/>
  <c r="B190" i="49"/>
  <c r="C190" i="49"/>
  <c r="D190" i="49"/>
  <c r="E190" i="49"/>
  <c r="F190" i="49"/>
  <c r="G190" i="49"/>
  <c r="H190" i="49"/>
  <c r="I190" i="49"/>
  <c r="J190" i="49"/>
  <c r="C161" i="49"/>
  <c r="D161" i="49"/>
  <c r="E161" i="49"/>
  <c r="F161" i="49"/>
  <c r="G161" i="49"/>
  <c r="H161" i="49"/>
  <c r="I161" i="49"/>
  <c r="J161" i="49"/>
  <c r="B161" i="49"/>
  <c r="B162" i="50"/>
  <c r="C162" i="50"/>
  <c r="D162" i="50"/>
  <c r="E162" i="50"/>
  <c r="F162" i="50"/>
  <c r="G162" i="50"/>
  <c r="H162" i="50"/>
  <c r="I162" i="50"/>
  <c r="J162" i="50"/>
  <c r="K162" i="50"/>
  <c r="L162" i="50"/>
  <c r="B163" i="50"/>
  <c r="C163" i="50"/>
  <c r="D163" i="50"/>
  <c r="E163" i="50"/>
  <c r="F163" i="50"/>
  <c r="G163" i="50"/>
  <c r="H163" i="50"/>
  <c r="I163" i="50"/>
  <c r="J163" i="50"/>
  <c r="K163" i="50"/>
  <c r="L163" i="50"/>
  <c r="B164" i="50"/>
  <c r="C164" i="50"/>
  <c r="D164" i="50"/>
  <c r="E164" i="50"/>
  <c r="F164" i="50"/>
  <c r="G164" i="50"/>
  <c r="H164" i="50"/>
  <c r="I164" i="50"/>
  <c r="J164" i="50"/>
  <c r="K164" i="50"/>
  <c r="L164" i="50"/>
  <c r="B165" i="50"/>
  <c r="C165" i="50"/>
  <c r="D165" i="50"/>
  <c r="E165" i="50"/>
  <c r="F165" i="50"/>
  <c r="G165" i="50"/>
  <c r="H165" i="50"/>
  <c r="I165" i="50"/>
  <c r="J165" i="50"/>
  <c r="K165" i="50"/>
  <c r="L165" i="50"/>
  <c r="B166" i="50"/>
  <c r="C166" i="50"/>
  <c r="D166" i="50"/>
  <c r="E166" i="50"/>
  <c r="F166" i="50"/>
  <c r="G166" i="50"/>
  <c r="H166" i="50"/>
  <c r="I166" i="50"/>
  <c r="J166" i="50"/>
  <c r="K166" i="50"/>
  <c r="L166" i="50"/>
  <c r="B167" i="50"/>
  <c r="C167" i="50"/>
  <c r="D167" i="50"/>
  <c r="E167" i="50"/>
  <c r="F167" i="50"/>
  <c r="G167" i="50"/>
  <c r="H167" i="50"/>
  <c r="I167" i="50"/>
  <c r="J167" i="50"/>
  <c r="K167" i="50"/>
  <c r="L167" i="50"/>
  <c r="B168" i="50"/>
  <c r="C168" i="50"/>
  <c r="D168" i="50"/>
  <c r="E168" i="50"/>
  <c r="F168" i="50"/>
  <c r="G168" i="50"/>
  <c r="H168" i="50"/>
  <c r="I168" i="50"/>
  <c r="J168" i="50"/>
  <c r="K168" i="50"/>
  <c r="L168" i="50"/>
  <c r="B169" i="50"/>
  <c r="C169" i="50"/>
  <c r="D169" i="50"/>
  <c r="E169" i="50"/>
  <c r="F169" i="50"/>
  <c r="G169" i="50"/>
  <c r="H169" i="50"/>
  <c r="I169" i="50"/>
  <c r="J169" i="50"/>
  <c r="K169" i="50"/>
  <c r="L169" i="50"/>
  <c r="B170" i="50"/>
  <c r="C170" i="50"/>
  <c r="D170" i="50"/>
  <c r="E170" i="50"/>
  <c r="F170" i="50"/>
  <c r="G170" i="50"/>
  <c r="H170" i="50"/>
  <c r="I170" i="50"/>
  <c r="J170" i="50"/>
  <c r="K170" i="50"/>
  <c r="L170" i="50"/>
  <c r="B171" i="50"/>
  <c r="C171" i="50"/>
  <c r="D171" i="50"/>
  <c r="E171" i="50"/>
  <c r="F171" i="50"/>
  <c r="G171" i="50"/>
  <c r="H171" i="50"/>
  <c r="I171" i="50"/>
  <c r="J171" i="50"/>
  <c r="K171" i="50"/>
  <c r="L171" i="50"/>
  <c r="B172" i="50"/>
  <c r="C172" i="50"/>
  <c r="D172" i="50"/>
  <c r="E172" i="50"/>
  <c r="F172" i="50"/>
  <c r="G172" i="50"/>
  <c r="H172" i="50"/>
  <c r="I172" i="50"/>
  <c r="J172" i="50"/>
  <c r="K172" i="50"/>
  <c r="L172" i="50"/>
  <c r="B173" i="50"/>
  <c r="C173" i="50"/>
  <c r="D173" i="50"/>
  <c r="E173" i="50"/>
  <c r="F173" i="50"/>
  <c r="G173" i="50"/>
  <c r="H173" i="50"/>
  <c r="I173" i="50"/>
  <c r="J173" i="50"/>
  <c r="K173" i="50"/>
  <c r="L173" i="50"/>
  <c r="B174" i="50"/>
  <c r="C174" i="50"/>
  <c r="D174" i="50"/>
  <c r="E174" i="50"/>
  <c r="F174" i="50"/>
  <c r="G174" i="50"/>
  <c r="H174" i="50"/>
  <c r="I174" i="50"/>
  <c r="J174" i="50"/>
  <c r="K174" i="50"/>
  <c r="L174" i="50"/>
  <c r="B175" i="50"/>
  <c r="C175" i="50"/>
  <c r="D175" i="50"/>
  <c r="E175" i="50"/>
  <c r="F175" i="50"/>
  <c r="G175" i="50"/>
  <c r="H175" i="50"/>
  <c r="I175" i="50"/>
  <c r="J175" i="50"/>
  <c r="K175" i="50"/>
  <c r="L175" i="50"/>
  <c r="B176" i="50"/>
  <c r="C176" i="50"/>
  <c r="D176" i="50"/>
  <c r="E176" i="50"/>
  <c r="F176" i="50"/>
  <c r="G176" i="50"/>
  <c r="H176" i="50"/>
  <c r="I176" i="50"/>
  <c r="J176" i="50"/>
  <c r="K176" i="50"/>
  <c r="L176" i="50"/>
  <c r="B177" i="50"/>
  <c r="C177" i="50"/>
  <c r="D177" i="50"/>
  <c r="E177" i="50"/>
  <c r="F177" i="50"/>
  <c r="G177" i="50"/>
  <c r="H177" i="50"/>
  <c r="I177" i="50"/>
  <c r="J177" i="50"/>
  <c r="K177" i="50"/>
  <c r="L177" i="50"/>
  <c r="B178" i="50"/>
  <c r="C178" i="50"/>
  <c r="D178" i="50"/>
  <c r="E178" i="50"/>
  <c r="F178" i="50"/>
  <c r="G178" i="50"/>
  <c r="H178" i="50"/>
  <c r="I178" i="50"/>
  <c r="J178" i="50"/>
  <c r="K178" i="50"/>
  <c r="L178" i="50"/>
  <c r="B179" i="50"/>
  <c r="C179" i="50"/>
  <c r="D179" i="50"/>
  <c r="E179" i="50"/>
  <c r="F179" i="50"/>
  <c r="G179" i="50"/>
  <c r="H179" i="50"/>
  <c r="I179" i="50"/>
  <c r="J179" i="50"/>
  <c r="K179" i="50"/>
  <c r="L179" i="50"/>
  <c r="B180" i="50"/>
  <c r="C180" i="50"/>
  <c r="D180" i="50"/>
  <c r="E180" i="50"/>
  <c r="F180" i="50"/>
  <c r="G180" i="50"/>
  <c r="H180" i="50"/>
  <c r="I180" i="50"/>
  <c r="J180" i="50"/>
  <c r="K180" i="50"/>
  <c r="L180" i="50"/>
  <c r="B181" i="50"/>
  <c r="C181" i="50"/>
  <c r="D181" i="50"/>
  <c r="E181" i="50"/>
  <c r="F181" i="50"/>
  <c r="G181" i="50"/>
  <c r="H181" i="50"/>
  <c r="I181" i="50"/>
  <c r="J181" i="50"/>
  <c r="K181" i="50"/>
  <c r="L181" i="50"/>
  <c r="B182" i="50"/>
  <c r="C182" i="50"/>
  <c r="D182" i="50"/>
  <c r="E182" i="50"/>
  <c r="F182" i="50"/>
  <c r="G182" i="50"/>
  <c r="H182" i="50"/>
  <c r="I182" i="50"/>
  <c r="J182" i="50"/>
  <c r="K182" i="50"/>
  <c r="L182" i="50"/>
  <c r="B183" i="50"/>
  <c r="C183" i="50"/>
  <c r="D183" i="50"/>
  <c r="E183" i="50"/>
  <c r="F183" i="50"/>
  <c r="G183" i="50"/>
  <c r="H183" i="50"/>
  <c r="I183" i="50"/>
  <c r="J183" i="50"/>
  <c r="K183" i="50"/>
  <c r="L183" i="50"/>
  <c r="B184" i="50"/>
  <c r="C184" i="50"/>
  <c r="D184" i="50"/>
  <c r="E184" i="50"/>
  <c r="F184" i="50"/>
  <c r="G184" i="50"/>
  <c r="H184" i="50"/>
  <c r="I184" i="50"/>
  <c r="J184" i="50"/>
  <c r="K184" i="50"/>
  <c r="L184" i="50"/>
  <c r="B185" i="50"/>
  <c r="C185" i="50"/>
  <c r="D185" i="50"/>
  <c r="E185" i="50"/>
  <c r="F185" i="50"/>
  <c r="G185" i="50"/>
  <c r="H185" i="50"/>
  <c r="I185" i="50"/>
  <c r="J185" i="50"/>
  <c r="K185" i="50"/>
  <c r="L185" i="50"/>
  <c r="B186" i="50"/>
  <c r="C186" i="50"/>
  <c r="D186" i="50"/>
  <c r="E186" i="50"/>
  <c r="F186" i="50"/>
  <c r="G186" i="50"/>
  <c r="H186" i="50"/>
  <c r="I186" i="50"/>
  <c r="J186" i="50"/>
  <c r="K186" i="50"/>
  <c r="L186" i="50"/>
  <c r="B187" i="50"/>
  <c r="C187" i="50"/>
  <c r="D187" i="50"/>
  <c r="E187" i="50"/>
  <c r="F187" i="50"/>
  <c r="G187" i="50"/>
  <c r="H187" i="50"/>
  <c r="I187" i="50"/>
  <c r="J187" i="50"/>
  <c r="K187" i="50"/>
  <c r="L187" i="50"/>
  <c r="B188" i="50"/>
  <c r="C188" i="50"/>
  <c r="D188" i="50"/>
  <c r="E188" i="50"/>
  <c r="F188" i="50"/>
  <c r="G188" i="50"/>
  <c r="H188" i="50"/>
  <c r="I188" i="50"/>
  <c r="J188" i="50"/>
  <c r="K188" i="50"/>
  <c r="L188" i="50"/>
  <c r="B189" i="50"/>
  <c r="C189" i="50"/>
  <c r="D189" i="50"/>
  <c r="E189" i="50"/>
  <c r="F189" i="50"/>
  <c r="G189" i="50"/>
  <c r="H189" i="50"/>
  <c r="I189" i="50"/>
  <c r="J189" i="50"/>
  <c r="K189" i="50"/>
  <c r="L189" i="50"/>
  <c r="B190" i="50"/>
  <c r="C190" i="50"/>
  <c r="D190" i="50"/>
  <c r="E190" i="50"/>
  <c r="F190" i="50"/>
  <c r="G190" i="50"/>
  <c r="H190" i="50"/>
  <c r="I190" i="50"/>
  <c r="J190" i="50"/>
  <c r="K190" i="50"/>
  <c r="L190" i="50"/>
  <c r="B161" i="50"/>
  <c r="L161" i="50"/>
  <c r="D161" i="50"/>
  <c r="E161" i="50"/>
  <c r="F161" i="50"/>
  <c r="G161" i="50"/>
  <c r="H161" i="50"/>
  <c r="I161" i="50"/>
  <c r="J161" i="50"/>
  <c r="K161" i="50"/>
  <c r="C161" i="50"/>
  <c r="L283" i="50"/>
  <c r="K283" i="50"/>
  <c r="J283" i="50"/>
  <c r="I283" i="50"/>
  <c r="H283" i="50"/>
  <c r="G283" i="50"/>
  <c r="F283" i="50"/>
  <c r="E283" i="50"/>
  <c r="D283" i="50"/>
  <c r="C283" i="50"/>
  <c r="B283" i="50"/>
  <c r="L282" i="50"/>
  <c r="K282" i="50"/>
  <c r="J282" i="50"/>
  <c r="I282" i="50"/>
  <c r="H282" i="50"/>
  <c r="G282" i="50"/>
  <c r="F282" i="50"/>
  <c r="E282" i="50"/>
  <c r="D282" i="50"/>
  <c r="C282" i="50"/>
  <c r="B282" i="50"/>
  <c r="L281" i="50"/>
  <c r="K281" i="50"/>
  <c r="J281" i="50"/>
  <c r="I281" i="50"/>
  <c r="H281" i="50"/>
  <c r="G281" i="50"/>
  <c r="F281" i="50"/>
  <c r="E281" i="50"/>
  <c r="D281" i="50"/>
  <c r="C281" i="50"/>
  <c r="B281" i="50"/>
  <c r="L280" i="50"/>
  <c r="K280" i="50"/>
  <c r="J280" i="50"/>
  <c r="I280" i="50"/>
  <c r="H280" i="50"/>
  <c r="G280" i="50"/>
  <c r="F280" i="50"/>
  <c r="E280" i="50"/>
  <c r="D280" i="50"/>
  <c r="C280" i="50"/>
  <c r="B280" i="50"/>
  <c r="L279" i="50"/>
  <c r="K279" i="50"/>
  <c r="J279" i="50"/>
  <c r="I279" i="50"/>
  <c r="H279" i="50"/>
  <c r="G279" i="50"/>
  <c r="F279" i="50"/>
  <c r="E279" i="50"/>
  <c r="D279" i="50"/>
  <c r="C279" i="50"/>
  <c r="B279" i="50"/>
  <c r="L278" i="50"/>
  <c r="K278" i="50"/>
  <c r="J278" i="50"/>
  <c r="I278" i="50"/>
  <c r="H278" i="50"/>
  <c r="G278" i="50"/>
  <c r="F278" i="50"/>
  <c r="E278" i="50"/>
  <c r="D278" i="50"/>
  <c r="C278" i="50"/>
  <c r="B278" i="50"/>
  <c r="L277" i="50"/>
  <c r="K277" i="50"/>
  <c r="J277" i="50"/>
  <c r="I277" i="50"/>
  <c r="H277" i="50"/>
  <c r="G277" i="50"/>
  <c r="F277" i="50"/>
  <c r="E277" i="50"/>
  <c r="D277" i="50"/>
  <c r="C277" i="50"/>
  <c r="B277" i="50"/>
  <c r="L276" i="50"/>
  <c r="K276" i="50"/>
  <c r="J276" i="50"/>
  <c r="I276" i="50"/>
  <c r="H276" i="50"/>
  <c r="G276" i="50"/>
  <c r="F276" i="50"/>
  <c r="E276" i="50"/>
  <c r="D276" i="50"/>
  <c r="C276" i="50"/>
  <c r="B276" i="50"/>
  <c r="L275" i="50"/>
  <c r="K275" i="50"/>
  <c r="J275" i="50"/>
  <c r="I275" i="50"/>
  <c r="H275" i="50"/>
  <c r="G275" i="50"/>
  <c r="F275" i="50"/>
  <c r="E275" i="50"/>
  <c r="D275" i="50"/>
  <c r="C275" i="50"/>
  <c r="B275" i="50"/>
  <c r="L274" i="50"/>
  <c r="K274" i="50"/>
  <c r="J274" i="50"/>
  <c r="I274" i="50"/>
  <c r="H274" i="50"/>
  <c r="G274" i="50"/>
  <c r="F274" i="50"/>
  <c r="E274" i="50"/>
  <c r="D274" i="50"/>
  <c r="C274" i="50"/>
  <c r="B274" i="50"/>
  <c r="L273" i="50"/>
  <c r="K273" i="50"/>
  <c r="J273" i="50"/>
  <c r="I273" i="50"/>
  <c r="H273" i="50"/>
  <c r="G273" i="50"/>
  <c r="F273" i="50"/>
  <c r="E273" i="50"/>
  <c r="D273" i="50"/>
  <c r="C273" i="50"/>
  <c r="B273" i="50"/>
  <c r="L272" i="50"/>
  <c r="K272" i="50"/>
  <c r="J272" i="50"/>
  <c r="I272" i="50"/>
  <c r="H272" i="50"/>
  <c r="G272" i="50"/>
  <c r="F272" i="50"/>
  <c r="E272" i="50"/>
  <c r="D272" i="50"/>
  <c r="C272" i="50"/>
  <c r="B272" i="50"/>
  <c r="L271" i="50"/>
  <c r="K271" i="50"/>
  <c r="J271" i="50"/>
  <c r="I271" i="50"/>
  <c r="H271" i="50"/>
  <c r="G271" i="50"/>
  <c r="F271" i="50"/>
  <c r="E271" i="50"/>
  <c r="D271" i="50"/>
  <c r="C271" i="50"/>
  <c r="B271" i="50"/>
  <c r="L270" i="50"/>
  <c r="K270" i="50"/>
  <c r="J270" i="50"/>
  <c r="I270" i="50"/>
  <c r="H270" i="50"/>
  <c r="G270" i="50"/>
  <c r="F270" i="50"/>
  <c r="E270" i="50"/>
  <c r="D270" i="50"/>
  <c r="C270" i="50"/>
  <c r="B270" i="50"/>
  <c r="L269" i="50"/>
  <c r="K269" i="50"/>
  <c r="J269" i="50"/>
  <c r="I269" i="50"/>
  <c r="H269" i="50"/>
  <c r="G269" i="50"/>
  <c r="F269" i="50"/>
  <c r="E269" i="50"/>
  <c r="D269" i="50"/>
  <c r="C269" i="50"/>
  <c r="B269" i="50"/>
  <c r="L268" i="50"/>
  <c r="K268" i="50"/>
  <c r="J268" i="50"/>
  <c r="I268" i="50"/>
  <c r="H268" i="50"/>
  <c r="G268" i="50"/>
  <c r="F268" i="50"/>
  <c r="E268" i="50"/>
  <c r="D268" i="50"/>
  <c r="C268" i="50"/>
  <c r="B268" i="50"/>
  <c r="L267" i="50"/>
  <c r="K267" i="50"/>
  <c r="J267" i="50"/>
  <c r="I267" i="50"/>
  <c r="H267" i="50"/>
  <c r="G267" i="50"/>
  <c r="F267" i="50"/>
  <c r="E267" i="50"/>
  <c r="D267" i="50"/>
  <c r="C267" i="50"/>
  <c r="B267" i="50"/>
  <c r="L266" i="50"/>
  <c r="K266" i="50"/>
  <c r="J266" i="50"/>
  <c r="I266" i="50"/>
  <c r="H266" i="50"/>
  <c r="G266" i="50"/>
  <c r="F266" i="50"/>
  <c r="E266" i="50"/>
  <c r="D266" i="50"/>
  <c r="C266" i="50"/>
  <c r="B266" i="50"/>
  <c r="L265" i="50"/>
  <c r="K265" i="50"/>
  <c r="J265" i="50"/>
  <c r="I265" i="50"/>
  <c r="H265" i="50"/>
  <c r="G265" i="50"/>
  <c r="F265" i="50"/>
  <c r="E265" i="50"/>
  <c r="D265" i="50"/>
  <c r="C265" i="50"/>
  <c r="B265" i="50"/>
  <c r="L264" i="50"/>
  <c r="K264" i="50"/>
  <c r="J264" i="50"/>
  <c r="I264" i="50"/>
  <c r="H264" i="50"/>
  <c r="G264" i="50"/>
  <c r="F264" i="50"/>
  <c r="E264" i="50"/>
  <c r="D264" i="50"/>
  <c r="C264" i="50"/>
  <c r="B264" i="50"/>
  <c r="L263" i="50"/>
  <c r="K263" i="50"/>
  <c r="J263" i="50"/>
  <c r="I263" i="50"/>
  <c r="H263" i="50"/>
  <c r="G263" i="50"/>
  <c r="F263" i="50"/>
  <c r="E263" i="50"/>
  <c r="D263" i="50"/>
  <c r="C263" i="50"/>
  <c r="B263" i="50"/>
  <c r="L262" i="50"/>
  <c r="K262" i="50"/>
  <c r="J262" i="50"/>
  <c r="I262" i="50"/>
  <c r="H262" i="50"/>
  <c r="G262" i="50"/>
  <c r="F262" i="50"/>
  <c r="E262" i="50"/>
  <c r="D262" i="50"/>
  <c r="C262" i="50"/>
  <c r="B262" i="50"/>
  <c r="L261" i="50"/>
  <c r="K261" i="50"/>
  <c r="J261" i="50"/>
  <c r="I261" i="50"/>
  <c r="H261" i="50"/>
  <c r="G261" i="50"/>
  <c r="F261" i="50"/>
  <c r="E261" i="50"/>
  <c r="D261" i="50"/>
  <c r="C261" i="50"/>
  <c r="B261" i="50"/>
  <c r="L260" i="50"/>
  <c r="K260" i="50"/>
  <c r="J260" i="50"/>
  <c r="I260" i="50"/>
  <c r="H260" i="50"/>
  <c r="G260" i="50"/>
  <c r="F260" i="50"/>
  <c r="E260" i="50"/>
  <c r="D260" i="50"/>
  <c r="C260" i="50"/>
  <c r="B260" i="50"/>
  <c r="L259" i="50"/>
  <c r="K259" i="50"/>
  <c r="J259" i="50"/>
  <c r="I259" i="50"/>
  <c r="H259" i="50"/>
  <c r="G259" i="50"/>
  <c r="F259" i="50"/>
  <c r="E259" i="50"/>
  <c r="D259" i="50"/>
  <c r="C259" i="50"/>
  <c r="B259" i="50"/>
  <c r="L258" i="50"/>
  <c r="K258" i="50"/>
  <c r="J258" i="50"/>
  <c r="I258" i="50"/>
  <c r="H258" i="50"/>
  <c r="G258" i="50"/>
  <c r="F258" i="50"/>
  <c r="E258" i="50"/>
  <c r="D258" i="50"/>
  <c r="C258" i="50"/>
  <c r="B258" i="50"/>
  <c r="L257" i="50"/>
  <c r="K257" i="50"/>
  <c r="J257" i="50"/>
  <c r="I257" i="50"/>
  <c r="H257" i="50"/>
  <c r="G257" i="50"/>
  <c r="F257" i="50"/>
  <c r="E257" i="50"/>
  <c r="D257" i="50"/>
  <c r="C257" i="50"/>
  <c r="B257" i="50"/>
  <c r="L256" i="50"/>
  <c r="K256" i="50"/>
  <c r="J256" i="50"/>
  <c r="I256" i="50"/>
  <c r="H256" i="50"/>
  <c r="G256" i="50"/>
  <c r="F256" i="50"/>
  <c r="E256" i="50"/>
  <c r="D256" i="50"/>
  <c r="C256" i="50"/>
  <c r="B256" i="50"/>
  <c r="L255" i="50"/>
  <c r="K255" i="50"/>
  <c r="J255" i="50"/>
  <c r="I255" i="50"/>
  <c r="H255" i="50"/>
  <c r="G255" i="50"/>
  <c r="F255" i="50"/>
  <c r="E255" i="50"/>
  <c r="D255" i="50"/>
  <c r="C255" i="50"/>
  <c r="B255" i="50"/>
  <c r="K254" i="50"/>
  <c r="L254" i="50"/>
  <c r="J254" i="50"/>
  <c r="D254" i="50"/>
  <c r="E254" i="50"/>
  <c r="F254" i="50"/>
  <c r="G254" i="50"/>
  <c r="H254" i="50"/>
  <c r="I254" i="50"/>
  <c r="C254" i="50"/>
  <c r="B254" i="50"/>
  <c r="I283" i="49"/>
  <c r="H283" i="49"/>
  <c r="F283" i="49"/>
  <c r="E283" i="49"/>
  <c r="D283" i="49"/>
  <c r="C283" i="49"/>
  <c r="B283" i="49"/>
  <c r="J282" i="49"/>
  <c r="I282" i="49"/>
  <c r="H282" i="49"/>
  <c r="G282" i="49"/>
  <c r="F282" i="49"/>
  <c r="E282" i="49"/>
  <c r="D282" i="49"/>
  <c r="C282" i="49"/>
  <c r="B282" i="49"/>
  <c r="J281" i="49"/>
  <c r="I281" i="49"/>
  <c r="H281" i="49"/>
  <c r="G281" i="49"/>
  <c r="F281" i="49"/>
  <c r="E281" i="49"/>
  <c r="D281" i="49"/>
  <c r="C281" i="49"/>
  <c r="B281" i="49"/>
  <c r="J280" i="49"/>
  <c r="I280" i="49"/>
  <c r="H280" i="49"/>
  <c r="G280" i="49"/>
  <c r="F280" i="49"/>
  <c r="E280" i="49"/>
  <c r="D280" i="49"/>
  <c r="C280" i="49"/>
  <c r="B280" i="49"/>
  <c r="J279" i="49"/>
  <c r="I279" i="49"/>
  <c r="H279" i="49"/>
  <c r="G279" i="49"/>
  <c r="F279" i="49"/>
  <c r="E279" i="49"/>
  <c r="D279" i="49"/>
  <c r="C279" i="49"/>
  <c r="B279" i="49"/>
  <c r="J278" i="49"/>
  <c r="I278" i="49"/>
  <c r="H278" i="49"/>
  <c r="G278" i="49"/>
  <c r="F278" i="49"/>
  <c r="E278" i="49"/>
  <c r="D278" i="49"/>
  <c r="C278" i="49"/>
  <c r="B278" i="49"/>
  <c r="J277" i="49"/>
  <c r="I277" i="49"/>
  <c r="H277" i="49"/>
  <c r="G277" i="49"/>
  <c r="F277" i="49"/>
  <c r="E277" i="49"/>
  <c r="D277" i="49"/>
  <c r="C277" i="49"/>
  <c r="B277" i="49"/>
  <c r="J276" i="49"/>
  <c r="I276" i="49"/>
  <c r="H276" i="49"/>
  <c r="G276" i="49"/>
  <c r="F276" i="49"/>
  <c r="E276" i="49"/>
  <c r="D276" i="49"/>
  <c r="C276" i="49"/>
  <c r="B276" i="49"/>
  <c r="J275" i="49"/>
  <c r="I275" i="49"/>
  <c r="H275" i="49"/>
  <c r="G275" i="49"/>
  <c r="F275" i="49"/>
  <c r="E275" i="49"/>
  <c r="D275" i="49"/>
  <c r="C275" i="49"/>
  <c r="B275" i="49"/>
  <c r="J274" i="49"/>
  <c r="I274" i="49"/>
  <c r="H274" i="49"/>
  <c r="G274" i="49"/>
  <c r="F274" i="49"/>
  <c r="E274" i="49"/>
  <c r="D274" i="49"/>
  <c r="C274" i="49"/>
  <c r="B274" i="49"/>
  <c r="J273" i="49"/>
  <c r="I273" i="49"/>
  <c r="H273" i="49"/>
  <c r="G273" i="49"/>
  <c r="F273" i="49"/>
  <c r="E273" i="49"/>
  <c r="D273" i="49"/>
  <c r="C273" i="49"/>
  <c r="B273" i="49"/>
  <c r="J272" i="49"/>
  <c r="I272" i="49"/>
  <c r="H272" i="49"/>
  <c r="G272" i="49"/>
  <c r="F272" i="49"/>
  <c r="E272" i="49"/>
  <c r="D272" i="49"/>
  <c r="C272" i="49"/>
  <c r="B272" i="49"/>
  <c r="J271" i="49"/>
  <c r="I271" i="49"/>
  <c r="H271" i="49"/>
  <c r="G271" i="49"/>
  <c r="F271" i="49"/>
  <c r="E271" i="49"/>
  <c r="D271" i="49"/>
  <c r="C271" i="49"/>
  <c r="B271" i="49"/>
  <c r="J270" i="49"/>
  <c r="I270" i="49"/>
  <c r="H270" i="49"/>
  <c r="G270" i="49"/>
  <c r="F270" i="49"/>
  <c r="E270" i="49"/>
  <c r="D270" i="49"/>
  <c r="C270" i="49"/>
  <c r="B270" i="49"/>
  <c r="J269" i="49"/>
  <c r="I269" i="49"/>
  <c r="H269" i="49"/>
  <c r="G269" i="49"/>
  <c r="F269" i="49"/>
  <c r="E269" i="49"/>
  <c r="D269" i="49"/>
  <c r="C269" i="49"/>
  <c r="B269" i="49"/>
  <c r="J268" i="49"/>
  <c r="I268" i="49"/>
  <c r="H268" i="49"/>
  <c r="G268" i="49"/>
  <c r="F268" i="49"/>
  <c r="E268" i="49"/>
  <c r="D268" i="49"/>
  <c r="C268" i="49"/>
  <c r="B268" i="49"/>
  <c r="J267" i="49"/>
  <c r="I267" i="49"/>
  <c r="H267" i="49"/>
  <c r="G267" i="49"/>
  <c r="F267" i="49"/>
  <c r="E267" i="49"/>
  <c r="D267" i="49"/>
  <c r="C267" i="49"/>
  <c r="B267" i="49"/>
  <c r="J266" i="49"/>
  <c r="I266" i="49"/>
  <c r="H266" i="49"/>
  <c r="G266" i="49"/>
  <c r="F266" i="49"/>
  <c r="E266" i="49"/>
  <c r="D266" i="49"/>
  <c r="C266" i="49"/>
  <c r="B266" i="49"/>
  <c r="J265" i="49"/>
  <c r="I265" i="49"/>
  <c r="H265" i="49"/>
  <c r="G265" i="49"/>
  <c r="F265" i="49"/>
  <c r="E265" i="49"/>
  <c r="D265" i="49"/>
  <c r="C265" i="49"/>
  <c r="B265" i="49"/>
  <c r="J264" i="49"/>
  <c r="I264" i="49"/>
  <c r="H264" i="49"/>
  <c r="G264" i="49"/>
  <c r="F264" i="49"/>
  <c r="E264" i="49"/>
  <c r="D264" i="49"/>
  <c r="C264" i="49"/>
  <c r="B264" i="49"/>
  <c r="J263" i="49"/>
  <c r="I263" i="49"/>
  <c r="H263" i="49"/>
  <c r="G263" i="49"/>
  <c r="F263" i="49"/>
  <c r="E263" i="49"/>
  <c r="D263" i="49"/>
  <c r="C263" i="49"/>
  <c r="B263" i="49"/>
  <c r="J262" i="49"/>
  <c r="I262" i="49"/>
  <c r="H262" i="49"/>
  <c r="G262" i="49"/>
  <c r="F262" i="49"/>
  <c r="E262" i="49"/>
  <c r="D262" i="49"/>
  <c r="C262" i="49"/>
  <c r="B262" i="49"/>
  <c r="J261" i="49"/>
  <c r="I261" i="49"/>
  <c r="H261" i="49"/>
  <c r="G261" i="49"/>
  <c r="F261" i="49"/>
  <c r="E261" i="49"/>
  <c r="D261" i="49"/>
  <c r="C261" i="49"/>
  <c r="B261" i="49"/>
  <c r="J260" i="49"/>
  <c r="I260" i="49"/>
  <c r="H260" i="49"/>
  <c r="G260" i="49"/>
  <c r="F260" i="49"/>
  <c r="E260" i="49"/>
  <c r="D260" i="49"/>
  <c r="C260" i="49"/>
  <c r="B260" i="49"/>
  <c r="J259" i="49"/>
  <c r="I259" i="49"/>
  <c r="H259" i="49"/>
  <c r="G259" i="49"/>
  <c r="F259" i="49"/>
  <c r="E259" i="49"/>
  <c r="D259" i="49"/>
  <c r="C259" i="49"/>
  <c r="B259" i="49"/>
  <c r="J258" i="49"/>
  <c r="I258" i="49"/>
  <c r="H258" i="49"/>
  <c r="G258" i="49"/>
  <c r="F258" i="49"/>
  <c r="E258" i="49"/>
  <c r="D258" i="49"/>
  <c r="C258" i="49"/>
  <c r="B258" i="49"/>
  <c r="J257" i="49"/>
  <c r="I257" i="49"/>
  <c r="H257" i="49"/>
  <c r="G257" i="49"/>
  <c r="F257" i="49"/>
  <c r="E257" i="49"/>
  <c r="D257" i="49"/>
  <c r="C257" i="49"/>
  <c r="B257" i="49"/>
  <c r="J256" i="49"/>
  <c r="I256" i="49"/>
  <c r="H256" i="49"/>
  <c r="G256" i="49"/>
  <c r="F256" i="49"/>
  <c r="E256" i="49"/>
  <c r="D256" i="49"/>
  <c r="C256" i="49"/>
  <c r="B256" i="49"/>
  <c r="J255" i="49"/>
  <c r="I255" i="49"/>
  <c r="H255" i="49"/>
  <c r="G255" i="49"/>
  <c r="F255" i="49"/>
  <c r="E255" i="49"/>
  <c r="D255" i="49"/>
  <c r="C255" i="49"/>
  <c r="B255" i="49"/>
  <c r="C254" i="49"/>
  <c r="D254" i="49"/>
  <c r="E254" i="49"/>
  <c r="F254" i="49"/>
  <c r="G254" i="49"/>
  <c r="H254" i="49"/>
  <c r="I254" i="49"/>
  <c r="J254" i="49"/>
  <c r="B254" i="49"/>
  <c r="N161" i="50" l="1"/>
  <c r="C99" i="50"/>
  <c r="D99" i="50"/>
  <c r="E99" i="50"/>
  <c r="F99" i="50"/>
  <c r="G99" i="50"/>
  <c r="H99" i="50"/>
  <c r="I99" i="50"/>
  <c r="J99" i="50"/>
  <c r="K99" i="50"/>
  <c r="L99" i="50"/>
  <c r="C100" i="50"/>
  <c r="D100" i="50"/>
  <c r="E100" i="50"/>
  <c r="F100" i="50"/>
  <c r="G100" i="50"/>
  <c r="H100" i="50"/>
  <c r="I100" i="50"/>
  <c r="J100" i="50"/>
  <c r="K100" i="50"/>
  <c r="L100" i="50"/>
  <c r="C101" i="50"/>
  <c r="D101" i="50"/>
  <c r="E101" i="50"/>
  <c r="F101" i="50"/>
  <c r="G101" i="50"/>
  <c r="H101" i="50"/>
  <c r="I101" i="50"/>
  <c r="J101" i="50"/>
  <c r="K101" i="50"/>
  <c r="L101" i="50"/>
  <c r="C102" i="50"/>
  <c r="D102" i="50"/>
  <c r="E102" i="50"/>
  <c r="F102" i="50"/>
  <c r="G102" i="50"/>
  <c r="H102" i="50"/>
  <c r="I102" i="50"/>
  <c r="J102" i="50"/>
  <c r="K102" i="50"/>
  <c r="L102" i="50"/>
  <c r="C103" i="50"/>
  <c r="D103" i="50"/>
  <c r="E103" i="50"/>
  <c r="F103" i="50"/>
  <c r="G103" i="50"/>
  <c r="H103" i="50"/>
  <c r="I103" i="50"/>
  <c r="J103" i="50"/>
  <c r="K103" i="50"/>
  <c r="L103" i="50"/>
  <c r="C104" i="50"/>
  <c r="D104" i="50"/>
  <c r="E104" i="50"/>
  <c r="F104" i="50"/>
  <c r="G104" i="50"/>
  <c r="H104" i="50"/>
  <c r="I104" i="50"/>
  <c r="J104" i="50"/>
  <c r="K104" i="50"/>
  <c r="L104" i="50"/>
  <c r="C105" i="50"/>
  <c r="D105" i="50"/>
  <c r="E105" i="50"/>
  <c r="F105" i="50"/>
  <c r="G105" i="50"/>
  <c r="H105" i="50"/>
  <c r="I105" i="50"/>
  <c r="J105" i="50"/>
  <c r="K105" i="50"/>
  <c r="L105" i="50"/>
  <c r="C106" i="50"/>
  <c r="D106" i="50"/>
  <c r="E106" i="50"/>
  <c r="F106" i="50"/>
  <c r="G106" i="50"/>
  <c r="H106" i="50"/>
  <c r="I106" i="50"/>
  <c r="J106" i="50"/>
  <c r="K106" i="50"/>
  <c r="L106" i="50"/>
  <c r="C107" i="50"/>
  <c r="D107" i="50"/>
  <c r="E107" i="50"/>
  <c r="F107" i="50"/>
  <c r="G107" i="50"/>
  <c r="H107" i="50"/>
  <c r="I107" i="50"/>
  <c r="J107" i="50"/>
  <c r="K107" i="50"/>
  <c r="L107" i="50"/>
  <c r="C108" i="50"/>
  <c r="D108" i="50"/>
  <c r="E108" i="50"/>
  <c r="F108" i="50"/>
  <c r="G108" i="50"/>
  <c r="H108" i="50"/>
  <c r="I108" i="50"/>
  <c r="J108" i="50"/>
  <c r="K108" i="50"/>
  <c r="L108" i="50"/>
  <c r="C109" i="50"/>
  <c r="D109" i="50"/>
  <c r="E109" i="50"/>
  <c r="F109" i="50"/>
  <c r="G109" i="50"/>
  <c r="H109" i="50"/>
  <c r="I109" i="50"/>
  <c r="J109" i="50"/>
  <c r="K109" i="50"/>
  <c r="L109" i="50"/>
  <c r="C110" i="50"/>
  <c r="D110" i="50"/>
  <c r="E110" i="50"/>
  <c r="F110" i="50"/>
  <c r="G110" i="50"/>
  <c r="H110" i="50"/>
  <c r="I110" i="50"/>
  <c r="J110" i="50"/>
  <c r="K110" i="50"/>
  <c r="L110" i="50"/>
  <c r="C111" i="50"/>
  <c r="D111" i="50"/>
  <c r="E111" i="50"/>
  <c r="F111" i="50"/>
  <c r="G111" i="50"/>
  <c r="H111" i="50"/>
  <c r="I111" i="50"/>
  <c r="J111" i="50"/>
  <c r="K111" i="50"/>
  <c r="L111" i="50"/>
  <c r="C112" i="50"/>
  <c r="D112" i="50"/>
  <c r="E112" i="50"/>
  <c r="F112" i="50"/>
  <c r="G112" i="50"/>
  <c r="H112" i="50"/>
  <c r="I112" i="50"/>
  <c r="J112" i="50"/>
  <c r="K112" i="50"/>
  <c r="L112" i="50"/>
  <c r="C113" i="50"/>
  <c r="D113" i="50"/>
  <c r="E113" i="50"/>
  <c r="F113" i="50"/>
  <c r="G113" i="50"/>
  <c r="H113" i="50"/>
  <c r="I113" i="50"/>
  <c r="J113" i="50"/>
  <c r="K113" i="50"/>
  <c r="L113" i="50"/>
  <c r="C114" i="50"/>
  <c r="D114" i="50"/>
  <c r="E114" i="50"/>
  <c r="F114" i="50"/>
  <c r="G114" i="50"/>
  <c r="H114" i="50"/>
  <c r="I114" i="50"/>
  <c r="J114" i="50"/>
  <c r="K114" i="50"/>
  <c r="L114" i="50"/>
  <c r="C115" i="50"/>
  <c r="D115" i="50"/>
  <c r="E115" i="50"/>
  <c r="F115" i="50"/>
  <c r="G115" i="50"/>
  <c r="H115" i="50"/>
  <c r="I115" i="50"/>
  <c r="J115" i="50"/>
  <c r="K115" i="50"/>
  <c r="L115" i="50"/>
  <c r="C116" i="50"/>
  <c r="D116" i="50"/>
  <c r="E116" i="50"/>
  <c r="F116" i="50"/>
  <c r="G116" i="50"/>
  <c r="H116" i="50"/>
  <c r="I116" i="50"/>
  <c r="J116" i="50"/>
  <c r="K116" i="50"/>
  <c r="L116" i="50"/>
  <c r="C117" i="50"/>
  <c r="D117" i="50"/>
  <c r="E117" i="50"/>
  <c r="F117" i="50"/>
  <c r="G117" i="50"/>
  <c r="H117" i="50"/>
  <c r="I117" i="50"/>
  <c r="J117" i="50"/>
  <c r="K117" i="50"/>
  <c r="L117" i="50"/>
  <c r="C118" i="50"/>
  <c r="D118" i="50"/>
  <c r="E118" i="50"/>
  <c r="F118" i="50"/>
  <c r="G118" i="50"/>
  <c r="H118" i="50"/>
  <c r="I118" i="50"/>
  <c r="J118" i="50"/>
  <c r="K118" i="50"/>
  <c r="L118" i="50"/>
  <c r="C119" i="50"/>
  <c r="D119" i="50"/>
  <c r="E119" i="50"/>
  <c r="F119" i="50"/>
  <c r="G119" i="50"/>
  <c r="H119" i="50"/>
  <c r="I119" i="50"/>
  <c r="J119" i="50"/>
  <c r="K119" i="50"/>
  <c r="L119" i="50"/>
  <c r="C120" i="50"/>
  <c r="D120" i="50"/>
  <c r="E120" i="50"/>
  <c r="F120" i="50"/>
  <c r="G120" i="50"/>
  <c r="H120" i="50"/>
  <c r="I120" i="50"/>
  <c r="J120" i="50"/>
  <c r="K120" i="50"/>
  <c r="L120" i="50"/>
  <c r="C121" i="50"/>
  <c r="D121" i="50"/>
  <c r="E121" i="50"/>
  <c r="F121" i="50"/>
  <c r="G121" i="50"/>
  <c r="H121" i="50"/>
  <c r="I121" i="50"/>
  <c r="J121" i="50"/>
  <c r="K121" i="50"/>
  <c r="L121" i="50"/>
  <c r="C122" i="50"/>
  <c r="D122" i="50"/>
  <c r="E122" i="50"/>
  <c r="F122" i="50"/>
  <c r="G122" i="50"/>
  <c r="H122" i="50"/>
  <c r="I122" i="50"/>
  <c r="J122" i="50"/>
  <c r="K122" i="50"/>
  <c r="L122" i="50"/>
  <c r="C123" i="50"/>
  <c r="D123" i="50"/>
  <c r="E123" i="50"/>
  <c r="F123" i="50"/>
  <c r="G123" i="50"/>
  <c r="H123" i="50"/>
  <c r="I123" i="50"/>
  <c r="J123" i="50"/>
  <c r="K123" i="50"/>
  <c r="L123" i="50"/>
  <c r="C124" i="50"/>
  <c r="D124" i="50"/>
  <c r="E124" i="50"/>
  <c r="F124" i="50"/>
  <c r="G124" i="50"/>
  <c r="H124" i="50"/>
  <c r="I124" i="50"/>
  <c r="J124" i="50"/>
  <c r="K124" i="50"/>
  <c r="L124" i="50"/>
  <c r="C125" i="50"/>
  <c r="D125" i="50"/>
  <c r="E125" i="50"/>
  <c r="F125" i="50"/>
  <c r="G125" i="50"/>
  <c r="H125" i="50"/>
  <c r="I125" i="50"/>
  <c r="J125" i="50"/>
  <c r="K125" i="50"/>
  <c r="L125" i="50"/>
  <c r="C126" i="50"/>
  <c r="D126" i="50"/>
  <c r="E126" i="50"/>
  <c r="F126" i="50"/>
  <c r="G126" i="50"/>
  <c r="H126" i="50"/>
  <c r="I126" i="50"/>
  <c r="J126" i="50"/>
  <c r="K126" i="50"/>
  <c r="L126" i="50"/>
  <c r="C127" i="50"/>
  <c r="D127" i="50"/>
  <c r="E127" i="50"/>
  <c r="F127" i="50"/>
  <c r="G127" i="50"/>
  <c r="H127" i="50"/>
  <c r="I127" i="50"/>
  <c r="J127" i="50"/>
  <c r="K127" i="50"/>
  <c r="L127" i="50"/>
  <c r="C128" i="50"/>
  <c r="D128" i="50"/>
  <c r="E128" i="50"/>
  <c r="F128" i="50"/>
  <c r="G128" i="50"/>
  <c r="H128" i="50"/>
  <c r="I128" i="50"/>
  <c r="J128" i="50"/>
  <c r="K128" i="50"/>
  <c r="L128" i="50"/>
  <c r="B100" i="50"/>
  <c r="B101"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99" i="50"/>
  <c r="B100" i="49"/>
  <c r="B101" i="49"/>
  <c r="B102" i="49"/>
  <c r="B103" i="49"/>
  <c r="B104" i="49"/>
  <c r="B105" i="49"/>
  <c r="B106" i="49"/>
  <c r="B107" i="49"/>
  <c r="B108" i="49"/>
  <c r="B109" i="49"/>
  <c r="B110" i="49"/>
  <c r="B111" i="49"/>
  <c r="B112" i="49"/>
  <c r="B113" i="49"/>
  <c r="B114" i="49"/>
  <c r="B115" i="49"/>
  <c r="B116" i="49"/>
  <c r="B117" i="49"/>
  <c r="B118" i="49"/>
  <c r="B119" i="49"/>
  <c r="B120" i="49"/>
  <c r="B121" i="49"/>
  <c r="B122" i="49"/>
  <c r="B123" i="49"/>
  <c r="B124" i="49"/>
  <c r="B125" i="49"/>
  <c r="B126" i="49"/>
  <c r="B127" i="49"/>
  <c r="B128" i="49"/>
  <c r="B99" i="49"/>
  <c r="C100" i="49"/>
  <c r="D100" i="49"/>
  <c r="E100" i="49"/>
  <c r="F100" i="49"/>
  <c r="G100" i="49"/>
  <c r="H100" i="49"/>
  <c r="I100" i="49"/>
  <c r="J100" i="49"/>
  <c r="C101" i="49"/>
  <c r="D101" i="49"/>
  <c r="E101" i="49"/>
  <c r="F101" i="49"/>
  <c r="G101" i="49"/>
  <c r="H101" i="49"/>
  <c r="I101" i="49"/>
  <c r="J101" i="49"/>
  <c r="C102" i="49"/>
  <c r="D102" i="49"/>
  <c r="E102" i="49"/>
  <c r="F102" i="49"/>
  <c r="G102" i="49"/>
  <c r="H102" i="49"/>
  <c r="I102" i="49"/>
  <c r="J102" i="49"/>
  <c r="C103" i="49"/>
  <c r="D103" i="49"/>
  <c r="E103" i="49"/>
  <c r="F103" i="49"/>
  <c r="G103" i="49"/>
  <c r="H103" i="49"/>
  <c r="I103" i="49"/>
  <c r="J103" i="49"/>
  <c r="C104" i="49"/>
  <c r="D104" i="49"/>
  <c r="E104" i="49"/>
  <c r="F104" i="49"/>
  <c r="G104" i="49"/>
  <c r="H104" i="49"/>
  <c r="I104" i="49"/>
  <c r="J104" i="49"/>
  <c r="C105" i="49"/>
  <c r="D105" i="49"/>
  <c r="E105" i="49"/>
  <c r="F105" i="49"/>
  <c r="G105" i="49"/>
  <c r="H105" i="49"/>
  <c r="I105" i="49"/>
  <c r="J105" i="49"/>
  <c r="C106" i="49"/>
  <c r="D106" i="49"/>
  <c r="E106" i="49"/>
  <c r="F106" i="49"/>
  <c r="G106" i="49"/>
  <c r="H106" i="49"/>
  <c r="I106" i="49"/>
  <c r="J106" i="49"/>
  <c r="C107" i="49"/>
  <c r="D107" i="49"/>
  <c r="E107" i="49"/>
  <c r="F107" i="49"/>
  <c r="G107" i="49"/>
  <c r="H107" i="49"/>
  <c r="I107" i="49"/>
  <c r="J107" i="49"/>
  <c r="C108" i="49"/>
  <c r="D108" i="49"/>
  <c r="E108" i="49"/>
  <c r="F108" i="49"/>
  <c r="G108" i="49"/>
  <c r="H108" i="49"/>
  <c r="I108" i="49"/>
  <c r="J108" i="49"/>
  <c r="C109" i="49"/>
  <c r="D109" i="49"/>
  <c r="E109" i="49"/>
  <c r="F109" i="49"/>
  <c r="G109" i="49"/>
  <c r="H109" i="49"/>
  <c r="I109" i="49"/>
  <c r="J109" i="49"/>
  <c r="C110" i="49"/>
  <c r="D110" i="49"/>
  <c r="E110" i="49"/>
  <c r="F110" i="49"/>
  <c r="G110" i="49"/>
  <c r="H110" i="49"/>
  <c r="I110" i="49"/>
  <c r="J110" i="49"/>
  <c r="C111" i="49"/>
  <c r="D111" i="49"/>
  <c r="E111" i="49"/>
  <c r="F111" i="49"/>
  <c r="G111" i="49"/>
  <c r="H111" i="49"/>
  <c r="I111" i="49"/>
  <c r="J111" i="49"/>
  <c r="C112" i="49"/>
  <c r="D112" i="49"/>
  <c r="E112" i="49"/>
  <c r="F112" i="49"/>
  <c r="G112" i="49"/>
  <c r="H112" i="49"/>
  <c r="I112" i="49"/>
  <c r="J112" i="49"/>
  <c r="C113" i="49"/>
  <c r="D113" i="49"/>
  <c r="E113" i="49"/>
  <c r="F113" i="49"/>
  <c r="G113" i="49"/>
  <c r="H113" i="49"/>
  <c r="I113" i="49"/>
  <c r="J113" i="49"/>
  <c r="C114" i="49"/>
  <c r="D114" i="49"/>
  <c r="E114" i="49"/>
  <c r="F114" i="49"/>
  <c r="G114" i="49"/>
  <c r="H114" i="49"/>
  <c r="I114" i="49"/>
  <c r="J114" i="49"/>
  <c r="C115" i="49"/>
  <c r="D115" i="49"/>
  <c r="E115" i="49"/>
  <c r="F115" i="49"/>
  <c r="G115" i="49"/>
  <c r="H115" i="49"/>
  <c r="I115" i="49"/>
  <c r="J115" i="49"/>
  <c r="C116" i="49"/>
  <c r="D116" i="49"/>
  <c r="E116" i="49"/>
  <c r="F116" i="49"/>
  <c r="G116" i="49"/>
  <c r="H116" i="49"/>
  <c r="I116" i="49"/>
  <c r="J116" i="49"/>
  <c r="C117" i="49"/>
  <c r="D117" i="49"/>
  <c r="E117" i="49"/>
  <c r="F117" i="49"/>
  <c r="G117" i="49"/>
  <c r="H117" i="49"/>
  <c r="I117" i="49"/>
  <c r="J117" i="49"/>
  <c r="C118" i="49"/>
  <c r="D118" i="49"/>
  <c r="E118" i="49"/>
  <c r="F118" i="49"/>
  <c r="G118" i="49"/>
  <c r="H118" i="49"/>
  <c r="I118" i="49"/>
  <c r="J118" i="49"/>
  <c r="C119" i="49"/>
  <c r="D119" i="49"/>
  <c r="E119" i="49"/>
  <c r="F119" i="49"/>
  <c r="G119" i="49"/>
  <c r="H119" i="49"/>
  <c r="I119" i="49"/>
  <c r="J119" i="49"/>
  <c r="C120" i="49"/>
  <c r="D120" i="49"/>
  <c r="E120" i="49"/>
  <c r="F120" i="49"/>
  <c r="G120" i="49"/>
  <c r="H120" i="49"/>
  <c r="I120" i="49"/>
  <c r="J120" i="49"/>
  <c r="C121" i="49"/>
  <c r="D121" i="49"/>
  <c r="E121" i="49"/>
  <c r="F121" i="49"/>
  <c r="G121" i="49"/>
  <c r="H121" i="49"/>
  <c r="I121" i="49"/>
  <c r="J121" i="49"/>
  <c r="C122" i="49"/>
  <c r="D122" i="49"/>
  <c r="E122" i="49"/>
  <c r="F122" i="49"/>
  <c r="G122" i="49"/>
  <c r="H122" i="49"/>
  <c r="I122" i="49"/>
  <c r="J122" i="49"/>
  <c r="C123" i="49"/>
  <c r="D123" i="49"/>
  <c r="E123" i="49"/>
  <c r="F123" i="49"/>
  <c r="G123" i="49"/>
  <c r="H123" i="49"/>
  <c r="I123" i="49"/>
  <c r="J123" i="49"/>
  <c r="C124" i="49"/>
  <c r="D124" i="49"/>
  <c r="E124" i="49"/>
  <c r="F124" i="49"/>
  <c r="G124" i="49"/>
  <c r="H124" i="49"/>
  <c r="I124" i="49"/>
  <c r="J124" i="49"/>
  <c r="C125" i="49"/>
  <c r="D125" i="49"/>
  <c r="E125" i="49"/>
  <c r="F125" i="49"/>
  <c r="G125" i="49"/>
  <c r="H125" i="49"/>
  <c r="I125" i="49"/>
  <c r="J125" i="49"/>
  <c r="C126" i="49"/>
  <c r="D126" i="49"/>
  <c r="E126" i="49"/>
  <c r="F126" i="49"/>
  <c r="G126" i="49"/>
  <c r="H126" i="49"/>
  <c r="I126" i="49"/>
  <c r="J126" i="49"/>
  <c r="C127" i="49"/>
  <c r="D127" i="49"/>
  <c r="E127" i="49"/>
  <c r="F127" i="49"/>
  <c r="G127" i="49"/>
  <c r="H127" i="49"/>
  <c r="I127" i="49"/>
  <c r="J127" i="49"/>
  <c r="C128" i="49"/>
  <c r="D128" i="49"/>
  <c r="E128" i="49"/>
  <c r="F128" i="49"/>
  <c r="G128" i="49"/>
  <c r="H128" i="49"/>
  <c r="I128" i="49"/>
  <c r="D99" i="49"/>
  <c r="E99" i="49"/>
  <c r="F99" i="49"/>
  <c r="G99" i="49"/>
  <c r="H99" i="49"/>
  <c r="I99" i="49"/>
  <c r="J99" i="49"/>
  <c r="C99" i="49"/>
  <c r="N99" i="50" l="1"/>
  <c r="Y38" i="48"/>
  <c r="X38" i="48"/>
  <c r="W38" i="48"/>
  <c r="V38" i="48"/>
  <c r="U38" i="48"/>
  <c r="T38" i="48"/>
  <c r="S38" i="48"/>
  <c r="R38" i="48"/>
  <c r="Q38" i="48"/>
  <c r="P38" i="48"/>
  <c r="W36" i="48"/>
  <c r="V36" i="48"/>
  <c r="U36" i="48"/>
  <c r="T36" i="48"/>
  <c r="S36" i="48"/>
  <c r="R36" i="48"/>
  <c r="Q36" i="48"/>
  <c r="P36" i="48"/>
  <c r="T34" i="48"/>
  <c r="S34" i="48"/>
  <c r="R34" i="48"/>
  <c r="Q34" i="48"/>
  <c r="P34" i="48"/>
  <c r="Y32" i="48"/>
  <c r="X32" i="48"/>
  <c r="W32" i="48"/>
  <c r="V32" i="48"/>
  <c r="U32" i="48"/>
  <c r="T32" i="48"/>
  <c r="S32" i="48"/>
  <c r="R32" i="48"/>
  <c r="Q32" i="48"/>
  <c r="P32" i="48"/>
  <c r="Y30" i="48"/>
  <c r="X30" i="48"/>
  <c r="W30" i="48"/>
  <c r="V30" i="48"/>
  <c r="U30" i="48"/>
  <c r="T30" i="48"/>
  <c r="S30" i="48"/>
  <c r="R30" i="48"/>
  <c r="Q30" i="48"/>
  <c r="P30" i="48"/>
  <c r="Y28" i="48"/>
  <c r="X28" i="48"/>
  <c r="W28" i="48"/>
  <c r="V28" i="48"/>
  <c r="U28" i="48"/>
  <c r="T28" i="48"/>
  <c r="S28" i="48"/>
  <c r="R28" i="48"/>
  <c r="Q28" i="48"/>
  <c r="P28" i="48"/>
  <c r="N254" i="50"/>
  <c r="Y44" i="48" l="1"/>
  <c r="X44" i="48"/>
  <c r="W44" i="48"/>
  <c r="V44" i="48"/>
  <c r="U44" i="48"/>
  <c r="T44" i="48"/>
  <c r="S44" i="48"/>
  <c r="R44" i="48"/>
  <c r="Q44" i="48"/>
  <c r="P44" i="48"/>
  <c r="Y42" i="48"/>
  <c r="X42" i="48"/>
  <c r="W42" i="48"/>
  <c r="V42" i="48"/>
  <c r="U42" i="48"/>
  <c r="T42" i="48"/>
  <c r="S42" i="48"/>
  <c r="R42" i="48"/>
  <c r="Q42" i="48"/>
  <c r="P42" i="48"/>
  <c r="Y40" i="48"/>
  <c r="X40" i="48"/>
  <c r="W40" i="48"/>
  <c r="V40" i="48"/>
  <c r="U40" i="48"/>
  <c r="T40" i="48"/>
  <c r="S40" i="48"/>
  <c r="R40" i="48"/>
  <c r="Q40" i="48"/>
  <c r="P40" i="48"/>
  <c r="Y36" i="48"/>
  <c r="X36" i="48"/>
  <c r="Y34" i="48"/>
  <c r="X34" i="48"/>
  <c r="W34" i="48"/>
  <c r="V34" i="48"/>
  <c r="U34" i="48"/>
  <c r="Y26" i="48"/>
  <c r="X26" i="48"/>
  <c r="W26" i="48"/>
  <c r="V26" i="48"/>
  <c r="U26" i="48"/>
  <c r="T26" i="48"/>
  <c r="S26" i="48"/>
  <c r="R26" i="48"/>
  <c r="Q26" i="48"/>
  <c r="P26" i="48"/>
  <c r="Y24" i="48"/>
  <c r="X24" i="48"/>
  <c r="W24" i="48"/>
  <c r="V24" i="48"/>
  <c r="U24" i="48"/>
  <c r="T24" i="48"/>
  <c r="S24" i="48"/>
  <c r="R24" i="48"/>
  <c r="Q24" i="48"/>
  <c r="P24" i="48"/>
  <c r="Y22" i="48"/>
  <c r="X22" i="48"/>
  <c r="W22" i="48"/>
  <c r="V22" i="48"/>
  <c r="U22" i="48"/>
  <c r="T22" i="48"/>
  <c r="S22" i="48"/>
  <c r="R22" i="48"/>
  <c r="Q22" i="48"/>
  <c r="P22" i="48"/>
  <c r="X15" i="48"/>
  <c r="X13" i="48"/>
  <c r="W12" i="48"/>
  <c r="W11" i="48"/>
  <c r="W10" i="48"/>
  <c r="W9" i="48"/>
  <c r="W8" i="48"/>
  <c r="W7" i="48"/>
  <c r="W6" i="48"/>
  <c r="J35" i="49"/>
  <c r="J34" i="49"/>
  <c r="J33" i="49"/>
  <c r="J32" i="49"/>
  <c r="J31" i="49"/>
  <c r="J30" i="49"/>
  <c r="J29" i="49"/>
  <c r="J28" i="49"/>
  <c r="J27" i="49"/>
  <c r="J26" i="49"/>
  <c r="J25" i="49"/>
  <c r="J24" i="49"/>
  <c r="J23" i="49"/>
  <c r="J22" i="49"/>
  <c r="J21" i="49"/>
  <c r="J20" i="49"/>
  <c r="J19" i="49"/>
  <c r="J18" i="49"/>
  <c r="J17" i="49"/>
  <c r="J16" i="49"/>
  <c r="J15" i="49"/>
  <c r="J14" i="49"/>
  <c r="J13" i="49"/>
  <c r="J12" i="49"/>
  <c r="J11" i="49"/>
  <c r="J10" i="49"/>
  <c r="J9" i="49"/>
  <c r="J8" i="49"/>
  <c r="J7" i="49"/>
  <c r="J6" i="49"/>
  <c r="X4" i="48"/>
  <c r="W15" i="48"/>
  <c r="X14" i="48"/>
  <c r="W14" i="48"/>
  <c r="W13" i="48"/>
  <c r="X12" i="48"/>
  <c r="X8" i="48"/>
  <c r="W4" i="48"/>
  <c r="G4" i="48"/>
  <c r="S11" i="48" s="1"/>
  <c r="S6" i="48" l="1"/>
  <c r="E17" i="36" s="1"/>
  <c r="X10" i="48"/>
  <c r="Y43" i="48"/>
  <c r="U43" i="48"/>
  <c r="Q43" i="48"/>
  <c r="Y41" i="48"/>
  <c r="U41" i="48"/>
  <c r="Q41" i="48"/>
  <c r="Y39" i="48"/>
  <c r="U39" i="48"/>
  <c r="Q39" i="48"/>
  <c r="Y37" i="48"/>
  <c r="U37" i="48"/>
  <c r="Q37" i="48"/>
  <c r="Y35" i="48"/>
  <c r="U35" i="48"/>
  <c r="Q35" i="48"/>
  <c r="Y33" i="48"/>
  <c r="U33" i="48"/>
  <c r="Q33" i="48"/>
  <c r="Y31" i="48"/>
  <c r="U31" i="48"/>
  <c r="Q31" i="48"/>
  <c r="Y29" i="48"/>
  <c r="U29" i="48"/>
  <c r="Q29" i="48"/>
  <c r="Y27" i="48"/>
  <c r="U27" i="48"/>
  <c r="Q27" i="48"/>
  <c r="Y25" i="48"/>
  <c r="T25" i="48"/>
  <c r="P25" i="48"/>
  <c r="X23" i="48"/>
  <c r="T23" i="48"/>
  <c r="P23" i="48"/>
  <c r="X21" i="48"/>
  <c r="T21" i="48"/>
  <c r="P21" i="48"/>
  <c r="V43" i="48"/>
  <c r="R43" i="48"/>
  <c r="V41" i="48"/>
  <c r="R41" i="48"/>
  <c r="V39" i="48"/>
  <c r="R39" i="48"/>
  <c r="V37" i="48"/>
  <c r="R37" i="48"/>
  <c r="V35" i="48"/>
  <c r="R35" i="48"/>
  <c r="V33" i="48"/>
  <c r="R33" i="48"/>
  <c r="V31" i="48"/>
  <c r="R31" i="48"/>
  <c r="V29" i="48"/>
  <c r="R29" i="48"/>
  <c r="V27" i="48"/>
  <c r="R27" i="48"/>
  <c r="U25" i="48"/>
  <c r="Q25" i="48"/>
  <c r="Y23" i="48"/>
  <c r="U23" i="48"/>
  <c r="Q23" i="48"/>
  <c r="Y21" i="48"/>
  <c r="U21" i="48"/>
  <c r="Q21" i="48"/>
  <c r="W43" i="48"/>
  <c r="S43" i="48"/>
  <c r="W41" i="48"/>
  <c r="S41" i="48"/>
  <c r="W39" i="48"/>
  <c r="S39" i="48"/>
  <c r="W37" i="48"/>
  <c r="S37" i="48"/>
  <c r="W35" i="48"/>
  <c r="S35" i="48"/>
  <c r="W33" i="48"/>
  <c r="S33" i="48"/>
  <c r="W31" i="48"/>
  <c r="S31" i="48"/>
  <c r="W29" i="48"/>
  <c r="S29" i="48"/>
  <c r="W27" i="48"/>
  <c r="S27" i="48"/>
  <c r="V25" i="48"/>
  <c r="R25" i="48"/>
  <c r="V23" i="48"/>
  <c r="R23" i="48"/>
  <c r="V21" i="48"/>
  <c r="R21" i="48"/>
  <c r="W25" i="48"/>
  <c r="X43" i="48"/>
  <c r="T43" i="48"/>
  <c r="P43" i="48"/>
  <c r="X41" i="48"/>
  <c r="T41" i="48"/>
  <c r="P41" i="48"/>
  <c r="X39" i="48"/>
  <c r="T39" i="48"/>
  <c r="P39" i="48"/>
  <c r="X37" i="48"/>
  <c r="T37" i="48"/>
  <c r="P37" i="48"/>
  <c r="X35" i="48"/>
  <c r="T35" i="48"/>
  <c r="P35" i="48"/>
  <c r="X33" i="48"/>
  <c r="T33" i="48"/>
  <c r="P33" i="48"/>
  <c r="X31" i="48"/>
  <c r="T31" i="48"/>
  <c r="P31" i="48"/>
  <c r="X29" i="48"/>
  <c r="T29" i="48"/>
  <c r="P29" i="48"/>
  <c r="X27" i="48"/>
  <c r="T27" i="48"/>
  <c r="P27" i="48"/>
  <c r="X25" i="48"/>
  <c r="S25" i="48"/>
  <c r="W23" i="48"/>
  <c r="S23" i="48"/>
  <c r="W21" i="48"/>
  <c r="S21" i="48"/>
  <c r="W5" i="48"/>
  <c r="X5" i="48"/>
  <c r="X6" i="48"/>
  <c r="N37" i="50"/>
  <c r="N285" i="50"/>
  <c r="N347" i="50"/>
  <c r="X7" i="48"/>
  <c r="X9" i="48"/>
  <c r="X11" i="48"/>
  <c r="N6" i="50"/>
  <c r="V4" i="48"/>
  <c r="F7" i="48"/>
  <c r="G7" i="48" s="1"/>
  <c r="R4" i="48"/>
  <c r="P5" i="48"/>
  <c r="D16" i="36" s="1"/>
  <c r="T5" i="48"/>
  <c r="F16" i="36" s="1"/>
  <c r="R6" i="48"/>
  <c r="V6" i="48"/>
  <c r="R7" i="48"/>
  <c r="V7" i="48"/>
  <c r="P8" i="48"/>
  <c r="D19" i="36" s="1"/>
  <c r="T8" i="48"/>
  <c r="F19" i="36" s="1"/>
  <c r="R9" i="48"/>
  <c r="V9" i="48"/>
  <c r="P10" i="48"/>
  <c r="D21" i="36" s="1"/>
  <c r="T10" i="48"/>
  <c r="F21" i="36" s="1"/>
  <c r="R11" i="48"/>
  <c r="V11" i="48"/>
  <c r="P12" i="48"/>
  <c r="D23" i="36" s="1"/>
  <c r="T12" i="48"/>
  <c r="F23" i="36" s="1"/>
  <c r="R13" i="48"/>
  <c r="V13" i="48"/>
  <c r="P14" i="48"/>
  <c r="D25" i="36" s="1"/>
  <c r="T14" i="48"/>
  <c r="F25" i="36" s="1"/>
  <c r="R15" i="48"/>
  <c r="V15" i="48"/>
  <c r="Q4" i="48"/>
  <c r="S5" i="48"/>
  <c r="E16" i="36" s="1"/>
  <c r="U9" i="48"/>
  <c r="G20" i="36" s="1"/>
  <c r="O10" i="48"/>
  <c r="C21" i="36" s="1"/>
  <c r="S10" i="48"/>
  <c r="E21" i="36" s="1"/>
  <c r="Q11" i="48"/>
  <c r="O12" i="48"/>
  <c r="C23" i="36" s="1"/>
  <c r="Q13" i="48"/>
  <c r="U13" i="48"/>
  <c r="G24" i="36" s="1"/>
  <c r="O14" i="48"/>
  <c r="C25" i="36" s="1"/>
  <c r="S14" i="48"/>
  <c r="E25" i="36" s="1"/>
  <c r="Q15" i="48"/>
  <c r="U15" i="48"/>
  <c r="G26" i="36" s="1"/>
  <c r="P4" i="48"/>
  <c r="D15" i="36" s="1"/>
  <c r="T4" i="48"/>
  <c r="F15" i="36" s="1"/>
  <c r="R5" i="48"/>
  <c r="V5" i="48"/>
  <c r="P6" i="48"/>
  <c r="D17" i="36" s="1"/>
  <c r="T6" i="48"/>
  <c r="F17" i="36" s="1"/>
  <c r="P7" i="48"/>
  <c r="D18" i="36" s="1"/>
  <c r="T7" i="48"/>
  <c r="F18" i="36" s="1"/>
  <c r="R8" i="48"/>
  <c r="V8" i="48"/>
  <c r="P9" i="48"/>
  <c r="D20" i="36" s="1"/>
  <c r="T9" i="48"/>
  <c r="F20" i="36" s="1"/>
  <c r="R10" i="48"/>
  <c r="V10" i="48"/>
  <c r="P11" i="48"/>
  <c r="D22" i="36" s="1"/>
  <c r="T11" i="48"/>
  <c r="F22" i="36" s="1"/>
  <c r="R12" i="48"/>
  <c r="V12" i="48"/>
  <c r="P13" i="48"/>
  <c r="D24" i="36" s="1"/>
  <c r="T13" i="48"/>
  <c r="F24" i="36" s="1"/>
  <c r="R14" i="48"/>
  <c r="V14" i="48"/>
  <c r="P15" i="48"/>
  <c r="D26" i="36" s="1"/>
  <c r="T15" i="48"/>
  <c r="F26" i="36" s="1"/>
  <c r="U4" i="48"/>
  <c r="G15" i="36" s="1"/>
  <c r="O5" i="48"/>
  <c r="C16" i="36" s="1"/>
  <c r="Q6" i="48"/>
  <c r="U6" i="48"/>
  <c r="G17" i="36" s="1"/>
  <c r="Q7" i="48"/>
  <c r="U7" i="48"/>
  <c r="G18" i="36" s="1"/>
  <c r="O8" i="48"/>
  <c r="C19" i="36" s="1"/>
  <c r="S8" i="48"/>
  <c r="E19" i="36" s="1"/>
  <c r="Q9" i="48"/>
  <c r="U11" i="48"/>
  <c r="G22" i="36" s="1"/>
  <c r="S12" i="48"/>
  <c r="E23" i="36" s="1"/>
  <c r="O4" i="48"/>
  <c r="C15" i="36" s="1"/>
  <c r="S4" i="48"/>
  <c r="E15" i="36" s="1"/>
  <c r="Q5" i="48"/>
  <c r="O6" i="48"/>
  <c r="C17" i="36" s="1"/>
  <c r="O7" i="48"/>
  <c r="C18" i="36" s="1"/>
  <c r="S7" i="48"/>
  <c r="E18" i="36" s="1"/>
  <c r="Q8" i="48"/>
  <c r="U8" i="48"/>
  <c r="G19" i="36" s="1"/>
  <c r="O9" i="48"/>
  <c r="C20" i="36" s="1"/>
  <c r="S9" i="48"/>
  <c r="E20" i="36" s="1"/>
  <c r="Q10" i="48"/>
  <c r="U10" i="48"/>
  <c r="G21" i="36" s="1"/>
  <c r="O11" i="48"/>
  <c r="C22" i="36" s="1"/>
  <c r="E22" i="36"/>
  <c r="Q12" i="48"/>
  <c r="U12" i="48"/>
  <c r="G23" i="36" s="1"/>
  <c r="O13" i="48"/>
  <c r="C24" i="36" s="1"/>
  <c r="S13" i="48"/>
  <c r="E24" i="36" s="1"/>
  <c r="Q14" i="48"/>
  <c r="U14" i="48"/>
  <c r="G25" i="36" s="1"/>
  <c r="O15" i="48"/>
  <c r="C26" i="36" s="1"/>
  <c r="S15" i="48"/>
  <c r="E26" i="36" s="1"/>
  <c r="U5" i="48" l="1"/>
  <c r="G16" i="36" s="1"/>
  <c r="B37" i="46"/>
  <c r="E12" i="46"/>
  <c r="E15" i="46"/>
</calcChain>
</file>

<file path=xl/sharedStrings.xml><?xml version="1.0" encoding="utf-8"?>
<sst xmlns="http://schemas.openxmlformats.org/spreadsheetml/2006/main" count="4901" uniqueCount="530">
  <si>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</si>
  <si>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</si>
  <si>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</si>
  <si>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</si>
  <si>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</si>
  <si>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</si>
  <si>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</si>
  <si>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</si>
  <si>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Figure 2</t>
  </si>
  <si>
    <t>Figure 3</t>
  </si>
  <si>
    <t>Interpretation Guide</t>
  </si>
  <si>
    <t>Notes</t>
  </si>
  <si>
    <t>Pass / review etc</t>
  </si>
  <si>
    <t>not applicable</t>
  </si>
  <si>
    <t>Additional QC</t>
  </si>
  <si>
    <t>Content</t>
  </si>
  <si>
    <t>Overall product</t>
  </si>
  <si>
    <t>QC template</t>
  </si>
  <si>
    <t>QC point which has been actioned</t>
  </si>
  <si>
    <t>corrected</t>
  </si>
  <si>
    <t>Possible error - insert note to explain why</t>
  </si>
  <si>
    <t>review</t>
  </si>
  <si>
    <t>Guide to formatting Readme sheet:</t>
  </si>
  <si>
    <t>Further clarification needed to complete QC - insert note to explain why</t>
  </si>
  <si>
    <t>?</t>
  </si>
  <si>
    <t>Passed</t>
  </si>
  <si>
    <t>pass</t>
  </si>
  <si>
    <t>Not applicable</t>
  </si>
  <si>
    <t>QCing tables, charts and maps (section nos. in brackets):</t>
  </si>
  <si>
    <t xml:space="preserve">Refer to 'Guidelines to Presenting data' when </t>
  </si>
  <si>
    <t>Key to symbols (pick from drop-down list in 'Pass/review' column)</t>
  </si>
  <si>
    <t>Additional notes / changes made</t>
  </si>
  <si>
    <t>Time taken</t>
  </si>
  <si>
    <t>Items QC'd</t>
  </si>
  <si>
    <t>Name</t>
  </si>
  <si>
    <t>Date</t>
  </si>
  <si>
    <t>Audit trail</t>
  </si>
  <si>
    <t>Click 'OK'</t>
  </si>
  <si>
    <t>In the 'Display options for this worksheet' section, untick 'Show row and column headers'</t>
  </si>
  <si>
    <t>Click on 'Advanced'</t>
  </si>
  <si>
    <t>Select 'Excel options'</t>
  </si>
  <si>
    <t xml:space="preserve">Click on the Windows icon </t>
  </si>
  <si>
    <t>Remove column and row headers</t>
  </si>
  <si>
    <t>In the 'Display options for this workbook' section, untick 'Show sheet tabs'</t>
  </si>
  <si>
    <t>Return to QC checklist</t>
  </si>
  <si>
    <t>Remove sheet tabs</t>
  </si>
  <si>
    <t>Re-enter password and click 'OK'</t>
  </si>
  <si>
    <t>Ensure 'Structure' is ticked</t>
  </si>
  <si>
    <t>Click 'Protect Structure and Windows'</t>
  </si>
  <si>
    <t>Select 'Protect Workbook'</t>
  </si>
  <si>
    <t>Select 'Review' menu option</t>
  </si>
  <si>
    <t>Protect workbook and hidden sheets</t>
  </si>
  <si>
    <t>Tick 'Select locked cells', 'Select unlocked cells' and 'Edit objects'</t>
  </si>
  <si>
    <t>Select 'Protect Sheet'</t>
  </si>
  <si>
    <t>Tick 'Locked' and 'Hidden' Click OK</t>
  </si>
  <si>
    <t>Select 'Protection</t>
  </si>
  <si>
    <t>Select 'Format cells'</t>
  </si>
  <si>
    <t>Right click in window</t>
  </si>
  <si>
    <t>Ctrl + A</t>
  </si>
  <si>
    <t>Click on desired sheet</t>
  </si>
  <si>
    <t>Repeat steps below for each visible sheet that requires protection:</t>
  </si>
  <si>
    <t>Protect data and formulae</t>
  </si>
  <si>
    <t>Click 'Close'</t>
  </si>
  <si>
    <t>Highlight and delete any unnecessary named ranges</t>
  </si>
  <si>
    <t>Click on 'Name Manager'</t>
  </si>
  <si>
    <t>Select the 'Review' menu option</t>
  </si>
  <si>
    <t>Clear named ranges</t>
  </si>
  <si>
    <t>Ensure any 'Document Properties and Personal Information Issues' are removed</t>
  </si>
  <si>
    <t>Click 'Inspect'</t>
  </si>
  <si>
    <t>Select 'Inspect Document'</t>
  </si>
  <si>
    <t>Select 'Prepare'</t>
  </si>
  <si>
    <t>Clear metadata</t>
  </si>
  <si>
    <t>Select 'Hide' or 'Delete' as appropriate</t>
  </si>
  <si>
    <t>Right click on relevant sheet</t>
  </si>
  <si>
    <t>Hiding or deleting sheets</t>
  </si>
  <si>
    <t>How do I action the steps to create the final file?</t>
  </si>
  <si>
    <t>Ensure final file works correctly when loaded onto Groupware (liaise with the Information Officer to complete this check)</t>
  </si>
  <si>
    <t xml:space="preserve">English: NameofProduct_DocumentTitle_Year_v1
 Welsh: NameofProduct_DocumentTitle_Year_v1_(w) </t>
  </si>
  <si>
    <r>
      <t xml:space="preserve">- </t>
    </r>
    <r>
      <rPr>
        <u/>
        <sz val="10"/>
        <color indexed="12"/>
        <rFont val="Verdana"/>
        <family val="2"/>
      </rPr>
      <t>remove column and row headers</t>
    </r>
  </si>
  <si>
    <r>
      <t xml:space="preserve">- </t>
    </r>
    <r>
      <rPr>
        <u/>
        <sz val="10"/>
        <color indexed="12"/>
        <rFont val="Verdana"/>
        <family val="2"/>
      </rPr>
      <t>remove sheet tabs</t>
    </r>
  </si>
  <si>
    <r>
      <t xml:space="preserve">- </t>
    </r>
    <r>
      <rPr>
        <u/>
        <sz val="10"/>
        <color indexed="12"/>
        <rFont val="Verdana"/>
        <family val="2"/>
      </rPr>
      <t>protect workbook and hidden sheets from being reinstated</t>
    </r>
  </si>
  <si>
    <r>
      <t xml:space="preserve">- </t>
    </r>
    <r>
      <rPr>
        <u/>
        <sz val="10"/>
        <color indexed="12"/>
        <rFont val="Verdana"/>
        <family val="2"/>
      </rPr>
      <t>protect data and formulae from being accessed</t>
    </r>
  </si>
  <si>
    <r>
      <t xml:space="preserve">- </t>
    </r>
    <r>
      <rPr>
        <u/>
        <sz val="10"/>
        <color indexed="12"/>
        <rFont val="Verdana"/>
        <family val="2"/>
      </rPr>
      <t>ensure the spreadsheet has been cleared of unnecessary named ranges</t>
    </r>
  </si>
  <si>
    <r>
      <t xml:space="preserve">- </t>
    </r>
    <r>
      <rPr>
        <u/>
        <sz val="10"/>
        <color indexed="12"/>
        <rFont val="Verdana"/>
        <family val="2"/>
      </rPr>
      <t>ensure the spreadsheet has been cleared of metadata</t>
    </r>
  </si>
  <si>
    <r>
      <t xml:space="preserve">- </t>
    </r>
    <r>
      <rPr>
        <u/>
        <sz val="10"/>
        <color indexed="12"/>
        <rFont val="Verdana"/>
        <family val="2"/>
      </rPr>
      <t>hide all relevant sheets</t>
    </r>
  </si>
  <si>
    <r>
      <t xml:space="preserve">- </t>
    </r>
    <r>
      <rPr>
        <u/>
        <sz val="10"/>
        <color indexed="12"/>
        <rFont val="Verdana"/>
        <family val="2"/>
      </rPr>
      <t>delete sheets and sections not needed (ensure to paste data as values where appropriate)</t>
    </r>
  </si>
  <si>
    <r>
      <t xml:space="preserve">Create final version:
</t>
    </r>
    <r>
      <rPr>
        <sz val="8"/>
        <color theme="0" tint="-0.499984740745262"/>
        <rFont val="Verdana"/>
        <family val="2"/>
      </rPr>
      <t>For audit purposes, keep a completed version of this checklist in the penultimate version of the file</t>
    </r>
  </si>
  <si>
    <t>If being published as part of a suite of outputs, where applicable, the figures match across the different files</t>
  </si>
  <si>
    <t xml:space="preserve">Personal names and email addresses have been removed and, if required, replaced with the generic Observatory email address (publichealthwalesobservatory@wales.nhs.uk) </t>
  </si>
  <si>
    <t>If the spreadsheet is to be published on our website(s):</t>
  </si>
  <si>
    <t>Web</t>
  </si>
  <si>
    <t>Any outstanding QC issues have been addressed</t>
  </si>
  <si>
    <t>OAT publishing Quality Control</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</si>
  <si>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</si>
  <si>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</si>
  <si>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Indicator guide</t>
  </si>
  <si>
    <t>Guide</t>
  </si>
  <si>
    <t>Area Selection</t>
  </si>
  <si>
    <t>Title, caveat and output controls</t>
  </si>
  <si>
    <t>Table Controls</t>
  </si>
  <si>
    <t>Local Authority</t>
  </si>
  <si>
    <t>Title</t>
  </si>
  <si>
    <t>Events</t>
  </si>
  <si>
    <t>Rate</t>
  </si>
  <si>
    <t>LCL</t>
  </si>
  <si>
    <t>UCL</t>
  </si>
  <si>
    <t>HB Count</t>
  </si>
  <si>
    <t>HB Rate</t>
  </si>
  <si>
    <t>Wales</t>
  </si>
  <si>
    <t>Significance</t>
  </si>
  <si>
    <t>Lowest LA</t>
  </si>
  <si>
    <t>Highest LA</t>
  </si>
  <si>
    <t>Orange tabs are static data copied from individual excel files in that exact template.</t>
  </si>
  <si>
    <t>Early years interactive spreadsheet 2015</t>
  </si>
  <si>
    <t>% children living in poverty</t>
  </si>
  <si>
    <t>Red tabs are live and uses cell reference to return the corresponding data.</t>
  </si>
  <si>
    <t>Homlessness</t>
  </si>
  <si>
    <t>Health Board</t>
  </si>
  <si>
    <t>% children in need</t>
  </si>
  <si>
    <t>changes, i.e. more yrs included, controls and outputs will need to change accordingly.</t>
  </si>
  <si>
    <t>% 4/5 year olds overweight or obese</t>
  </si>
  <si>
    <t>Teenage conceptions &lt;18s</t>
  </si>
  <si>
    <t>Area list used to generate drop down list on outputs page.  Area selection uses</t>
  </si>
  <si>
    <t>Livebirths &lt;20</t>
  </si>
  <si>
    <t>index/match to return LA and an IF formula returns HB.</t>
  </si>
  <si>
    <t>Area list</t>
  </si>
  <si>
    <t>% 4 year olds up to date with immunisations</t>
  </si>
  <si>
    <t>LA Ref</t>
  </si>
  <si>
    <t>HB Ref</t>
  </si>
  <si>
    <t>Text</t>
  </si>
  <si>
    <t>5 year olds dmft</t>
  </si>
  <si>
    <t xml:space="preserve">Table/chart controls returns data via index/match from red interactive </t>
  </si>
  <si>
    <t>Injury</t>
  </si>
  <si>
    <t>data tabs.  IF formula returns 0 instead of an error if  no area selected.</t>
  </si>
  <si>
    <t>Please select a local authority</t>
  </si>
  <si>
    <t>Infant mortality rate</t>
  </si>
  <si>
    <t>Isle of Anglesey</t>
  </si>
  <si>
    <t>Child mortality rate (0-17)</t>
  </si>
  <si>
    <t>The significance column has a named range for each cell.  Named ranges used for the</t>
  </si>
  <si>
    <t>Gwynedd</t>
  </si>
  <si>
    <t>Number of WTE Social Workers in post per 1,000 population</t>
  </si>
  <si>
    <t>conditional formatting on the output page so must remain.  Excel 2007 cannot have</t>
  </si>
  <si>
    <t>Conwy</t>
  </si>
  <si>
    <t>conditional formatting reference cells on another tab.  If updated to Excel 2010</t>
  </si>
  <si>
    <t>Denbighshire</t>
  </si>
  <si>
    <t>the named ranges can be removed and the cells referenced directly.</t>
  </si>
  <si>
    <t>Flintshire</t>
  </si>
  <si>
    <t>Chart controls</t>
  </si>
  <si>
    <t>Conditional formatting must be applied to cells individually as a result, not as a range.</t>
  </si>
  <si>
    <t>Wrexham</t>
  </si>
  <si>
    <t>Powys</t>
  </si>
  <si>
    <t>Year 10</t>
  </si>
  <si>
    <t>Year 9</t>
  </si>
  <si>
    <t>Year 8</t>
  </si>
  <si>
    <t>Year 7</t>
  </si>
  <si>
    <t>Year 6</t>
  </si>
  <si>
    <t>Year 5</t>
  </si>
  <si>
    <t>Year 4</t>
  </si>
  <si>
    <t>Year 3</t>
  </si>
  <si>
    <t>Year 2</t>
  </si>
  <si>
    <t>Latest year</t>
  </si>
  <si>
    <t>All outputs are linked to controls sheet so do not need updating.  The</t>
  </si>
  <si>
    <t>Ceredigion</t>
  </si>
  <si>
    <t>LA</t>
  </si>
  <si>
    <t>conditional formatting uses named ranges, these must not be removed.</t>
  </si>
  <si>
    <t>Pembrokeshire</t>
  </si>
  <si>
    <t>Micro charts with the year are linked but will need updating in controls.</t>
  </si>
  <si>
    <t>Carmarthenshire</t>
  </si>
  <si>
    <t>Charts should be fine unless trends are changed, will need updating in this case.</t>
  </si>
  <si>
    <t>Swansea</t>
  </si>
  <si>
    <t>Neath Port Talbot</t>
  </si>
  <si>
    <t>The title is linked to controls and should be updated/changed here.</t>
  </si>
  <si>
    <t>Bridgend</t>
  </si>
  <si>
    <t>Text boxes on microcharts displaying years for trends are in linked to the numerator</t>
  </si>
  <si>
    <t>Vale of Glamorgan</t>
  </si>
  <si>
    <t>section, update the earliest and latest year accordingly.</t>
  </si>
  <si>
    <t>Cardiff</t>
  </si>
  <si>
    <t>Rhondda Cynon Taf</t>
  </si>
  <si>
    <t>Indicator titles on output need to be manually updated due to superscript format.</t>
  </si>
  <si>
    <t>Merthyr Tydfil</t>
  </si>
  <si>
    <t>Indicator titles are linked to the relevant section of the indicator guide.</t>
  </si>
  <si>
    <t>Caerphilly</t>
  </si>
  <si>
    <t>Numerator and denominator caveats are not cell linked.  Linked text boxes are limited</t>
  </si>
  <si>
    <t>Blaenau Gwent</t>
  </si>
  <si>
    <t>to 255 characters, either update manually or copy and paste the automated caveat</t>
  </si>
  <si>
    <t>Torfaen</t>
  </si>
  <si>
    <t xml:space="preserve">before applying formating such as bold.  Hopefully this can be overcome and </t>
  </si>
  <si>
    <t>Monmouthshire</t>
  </si>
  <si>
    <t>automated in future versions of Excel.</t>
  </si>
  <si>
    <t>Newport</t>
  </si>
  <si>
    <t>Cells are linked to the relevant table data tab and will update automatically, latest year only</t>
  </si>
  <si>
    <t>Indicator</t>
  </si>
  <si>
    <t>Area</t>
  </si>
  <si>
    <t>Count</t>
  </si>
  <si>
    <t>Wales rate</t>
  </si>
  <si>
    <t>Children_Poverty</t>
  </si>
  <si>
    <t>Betsi Cadwaladr UHB</t>
  </si>
  <si>
    <t>Hywel Dda UHB</t>
  </si>
  <si>
    <t>Powys tHB</t>
  </si>
  <si>
    <t>Abertawe Bro Morgannwg UHB</t>
  </si>
  <si>
    <t>Cwm Taf UHB</t>
  </si>
  <si>
    <t>Cardiff and Vale UHB</t>
  </si>
  <si>
    <t>Aneurin Bevan UHB</t>
  </si>
  <si>
    <t>-</t>
  </si>
  <si>
    <t>Not known</t>
  </si>
  <si>
    <t>Children_Need</t>
  </si>
  <si>
    <t>Overweight_Obese</t>
  </si>
  <si>
    <t>Teenage_Conceptions</t>
  </si>
  <si>
    <t>Livebirths_Under_20</t>
  </si>
  <si>
    <t>Immunisation</t>
  </si>
  <si>
    <t>DMFT</t>
  </si>
  <si>
    <t>Infant_Mortality</t>
  </si>
  <si>
    <t>Child_Mortality</t>
  </si>
  <si>
    <t>Social_Worker</t>
  </si>
  <si>
    <t>Cells are linked to the relevant table data tab and will update automatically, last ten years max</t>
  </si>
  <si>
    <t>Chart tabs have 10 yrs for cell reference purposes, dummy yrs have hyphens.  If trend</t>
  </si>
  <si>
    <t>Local authority</t>
  </si>
  <si>
    <t>Health board</t>
  </si>
  <si>
    <t>Select local authority:</t>
  </si>
  <si>
    <t>Data that are not available or suppressed to maintain confidentiality are denoted by a dash (-)</t>
  </si>
  <si>
    <t>Not available</t>
  </si>
  <si>
    <t>Charts</t>
  </si>
  <si>
    <t>Indicator, time period</t>
  </si>
  <si>
    <t>2011/12</t>
  </si>
  <si>
    <t>2012/13</t>
  </si>
  <si>
    <t>2013/14</t>
  </si>
  <si>
    <t>2014/15</t>
  </si>
  <si>
    <t>Powys THB</t>
  </si>
  <si>
    <t>I cheated &amp; changed the name &amp; ref to get the lookup to work</t>
  </si>
  <si>
    <t>AMB UHB</t>
  </si>
  <si>
    <t>HB count</t>
  </si>
  <si>
    <t>HB rate</t>
  </si>
  <si>
    <t>ABM UHB</t>
  </si>
  <si>
    <t>Data taken from here</t>
  </si>
  <si>
    <t>\\ryt6bsrvfil0001\Observatory\Health Intelligence\Information resources\Information products\Maternal&amp;ChildPathfinder\REY Wales 2016\Overweight or obese\20160921_Overweightorobesechildren_HW_v1a.xlsx</t>
  </si>
  <si>
    <t>Higher</t>
  </si>
  <si>
    <t>Comparable</t>
  </si>
  <si>
    <t>Lower</t>
  </si>
  <si>
    <t>Need to remember to update area column too as these may be in a different order to previous year</t>
  </si>
  <si>
    <t xml:space="preserve">Wales </t>
  </si>
  <si>
    <t>2006/07</t>
  </si>
  <si>
    <t>2007/08</t>
  </si>
  <si>
    <t>2008/09</t>
  </si>
  <si>
    <t>2009/10</t>
  </si>
  <si>
    <t>2010/11</t>
  </si>
  <si>
    <t>2015/16</t>
  </si>
  <si>
    <t>Data taken from here:</t>
  </si>
  <si>
    <t>\\ryt6bsrvfil0001\observatory\Health Intelligence\Information resources\Information products\Maternal&amp;ChildPathfinder\REY Wales 2016\Emergency admissions for injury\20160916_emergencyinjuryadmissions_JA_v1b.xlsx</t>
  </si>
  <si>
    <r>
      <t>Children in need</t>
    </r>
    <r>
      <rPr>
        <vertAlign val="superscript"/>
        <sz val="9"/>
        <color rgb="FF000080"/>
        <rFont val="Verdana"/>
        <family val="2"/>
      </rPr>
      <t>3</t>
    </r>
    <r>
      <rPr>
        <sz val="9"/>
        <color rgb="FF000080"/>
        <rFont val="Verdana"/>
        <family val="2"/>
      </rPr>
      <t>, 2013 &amp; 2015</t>
    </r>
  </si>
  <si>
    <r>
      <t>% 4/5 year olds overweight or obese</t>
    </r>
    <r>
      <rPr>
        <vertAlign val="superscript"/>
        <sz val="9"/>
        <color rgb="FF000080"/>
        <rFont val="Verdana"/>
        <family val="2"/>
      </rPr>
      <t>4</t>
    </r>
    <r>
      <rPr>
        <sz val="9"/>
        <color rgb="FF000080"/>
        <rFont val="Verdana"/>
        <family val="2"/>
      </rPr>
      <t>, 2012/13 &amp; 2014/15</t>
    </r>
  </si>
  <si>
    <r>
      <t>Teenage conceptions &lt;18</t>
    </r>
    <r>
      <rPr>
        <vertAlign val="superscript"/>
        <sz val="9"/>
        <color rgb="FF000080"/>
        <rFont val="Verdana"/>
        <family val="2"/>
      </rPr>
      <t>5</t>
    </r>
    <r>
      <rPr>
        <sz val="9"/>
        <color rgb="FF000080"/>
        <rFont val="Verdana"/>
        <family val="2"/>
      </rPr>
      <t xml:space="preserve">, 2005-2014 </t>
    </r>
  </si>
  <si>
    <r>
      <t>Live births to females &lt;20</t>
    </r>
    <r>
      <rPr>
        <vertAlign val="superscript"/>
        <sz val="9"/>
        <color rgb="FF000080"/>
        <rFont val="Verdana"/>
        <family val="2"/>
      </rPr>
      <t>6</t>
    </r>
    <r>
      <rPr>
        <sz val="9"/>
        <color rgb="FF000080"/>
        <rFont val="Verdana"/>
        <family val="2"/>
      </rPr>
      <t xml:space="preserve">, 2006-2015 </t>
    </r>
  </si>
  <si>
    <r>
      <t>% 4 year olds up to date with immunisations</t>
    </r>
    <r>
      <rPr>
        <vertAlign val="superscript"/>
        <sz val="9"/>
        <color rgb="FF000080"/>
        <rFont val="Verdana"/>
        <family val="2"/>
      </rPr>
      <t>7</t>
    </r>
    <r>
      <rPr>
        <sz val="9"/>
        <color rgb="FF000080"/>
        <rFont val="Verdana"/>
        <family val="2"/>
      </rPr>
      <t>, 2010/11-2015/16</t>
    </r>
  </si>
  <si>
    <r>
      <t>Emergency admissions for injury</t>
    </r>
    <r>
      <rPr>
        <vertAlign val="superscript"/>
        <sz val="9"/>
        <color rgb="FF000080"/>
        <rFont val="Verdana"/>
        <family val="2"/>
      </rPr>
      <t>9</t>
    </r>
    <r>
      <rPr>
        <sz val="9"/>
        <color rgb="FF000080"/>
        <rFont val="Verdana"/>
        <family val="2"/>
      </rPr>
      <t>, 2006/07-2015/16</t>
    </r>
  </si>
  <si>
    <r>
      <t>Social worker provision</t>
    </r>
    <r>
      <rPr>
        <vertAlign val="superscript"/>
        <sz val="9"/>
        <color rgb="FF000080"/>
        <rFont val="Verdana"/>
        <family val="2"/>
      </rPr>
      <t>12</t>
    </r>
    <r>
      <rPr>
        <sz val="9"/>
        <color rgb="FF000080"/>
        <rFont val="Verdana"/>
        <family val="2"/>
      </rPr>
      <t>, 2015/16</t>
    </r>
  </si>
  <si>
    <t>Data taken from</t>
  </si>
  <si>
    <t>\\ryt6bsrvfil0001\observatory\Health Intelligence\Information resources\Information products\Maternal&amp;ChildPathfinder\REY Wales 2016\Live Births Under 20\20160922_LiveBirthsUnder20_ADJ_v1c.xlsx</t>
  </si>
  <si>
    <t>Data taken from:</t>
  </si>
  <si>
    <t>\\ryt6bsrvfil0001\observatory\Health Intelligence\Information resources\Information products\Maternal&amp;ChildPathfinder\REY Wales 2016\Teenage Conceptions\20160914_TeenageConceptions_ADJ_v1a.xlsx</t>
  </si>
  <si>
    <t>\\ryt6bsrvfil0001\observatory\Health Intelligence\Information resources\Information products\Maternal&amp;ChildPathfinder\REY Wales 2016\dmft\20160922_dmft_HW_v1a.xlsx</t>
  </si>
  <si>
    <t>Count (annual avg)</t>
  </si>
  <si>
    <t>\\ryt6bsrvfil0001\observatory\Health Intelligence\Information resources\Information products\Maternal&amp;ChildPathfinder\REY Wales 2016\Infant mortality\20160922_infant_mortality_HW_v1a.xlsx</t>
  </si>
  <si>
    <t>Select the chart / table area (including footnotes).</t>
  </si>
  <si>
    <r>
      <t xml:space="preserve">On the 'Home' tab click the paste icon, click on 'As Picture' from the dropdown menu, and then click on 'Copy as Picture' (see </t>
    </r>
    <r>
      <rPr>
        <b/>
        <sz val="10"/>
        <rFont val="Verdana"/>
        <family val="2"/>
      </rPr>
      <t>figure 1</t>
    </r>
    <r>
      <rPr>
        <sz val="10"/>
        <rFont val="Verdana"/>
        <family val="2"/>
      </rPr>
      <t xml:space="preserve">).  </t>
    </r>
  </si>
  <si>
    <r>
      <t xml:space="preserve">From the 'Copy Picture' diaglogue box, select 'As shown on screen' from the Appearance section, and 'Bitmap' from the Format section. Click 'Ok' (see </t>
    </r>
    <r>
      <rPr>
        <b/>
        <sz val="10"/>
        <rFont val="Verdana"/>
        <family val="2"/>
      </rPr>
      <t>figure 2</t>
    </r>
    <r>
      <rPr>
        <sz val="10"/>
        <rFont val="Verdana"/>
        <family val="2"/>
      </rPr>
      <t xml:space="preserve">). </t>
    </r>
  </si>
  <si>
    <t>Using your mouse click on the point where you want to insert a copy of the chart e.g. in a Word / PowerPoint file.</t>
  </si>
  <si>
    <r>
      <t xml:space="preserve">On the 'Home' tab click 'paste' then 'paste special' (see </t>
    </r>
    <r>
      <rPr>
        <b/>
        <sz val="10"/>
        <rFont val="Verdana"/>
        <family val="2"/>
      </rPr>
      <t>figure 3</t>
    </r>
    <r>
      <rPr>
        <sz val="10"/>
        <rFont val="Verdana"/>
        <family val="2"/>
      </rPr>
      <t xml:space="preserve">) and choose to insert as 'Bitmap' (see </t>
    </r>
    <r>
      <rPr>
        <b/>
        <sz val="10"/>
        <rFont val="Verdana"/>
        <family val="2"/>
      </rPr>
      <t>figure 4</t>
    </r>
    <r>
      <rPr>
        <sz val="10"/>
        <rFont val="Verdana"/>
        <family val="2"/>
      </rPr>
      <t xml:space="preserve">).  </t>
    </r>
  </si>
  <si>
    <t>Figure 4</t>
  </si>
  <si>
    <t>http://www.publichealthwalesobservatory.wales.nhs.uk/pregnancychildhood</t>
  </si>
  <si>
    <t>Click on the 'Childhood indicators' tab above to access the data by local authority</t>
  </si>
  <si>
    <t>Also included in this file:</t>
  </si>
  <si>
    <r>
      <rPr>
        <sz val="10"/>
        <rFont val="Segoe UI Light"/>
        <family val="2"/>
      </rPr>
      <t>•</t>
    </r>
    <r>
      <rPr>
        <sz val="10"/>
        <rFont val="Verdana"/>
        <family val="2"/>
      </rPr>
      <t xml:space="preserve"> Interpretation guide: for guiance on how to interpret the table and charts</t>
    </r>
  </si>
  <si>
    <r>
      <rPr>
        <sz val="10"/>
        <rFont val="Segoe UI Light"/>
        <family val="2"/>
      </rPr>
      <t>•</t>
    </r>
    <r>
      <rPr>
        <sz val="10"/>
        <rFont val="Verdana"/>
        <family val="2"/>
      </rPr>
      <t xml:space="preserve"> Technical guide: for further information on the data sources used and the methods</t>
    </r>
  </si>
  <si>
    <r>
      <rPr>
        <sz val="10"/>
        <rFont val="Segoe UI Light"/>
        <family val="2"/>
      </rPr>
      <t>•</t>
    </r>
    <r>
      <rPr>
        <sz val="10"/>
        <rFont val="Verdana"/>
        <family val="2"/>
      </rPr>
      <t xml:space="preserve"> Copy tables &amp; charts: a guide on how to copy and paste the table into a document</t>
    </r>
  </si>
  <si>
    <r>
      <t xml:space="preserve">This interactive data file is part of the Observatory's </t>
    </r>
    <r>
      <rPr>
        <i/>
        <sz val="10"/>
        <color rgb="FF000000"/>
        <rFont val="Verdana"/>
        <family val="2"/>
      </rPr>
      <t xml:space="preserve">Pregnancy and childhood surveillance tool 2017 </t>
    </r>
    <r>
      <rPr>
        <sz val="10"/>
        <color rgb="FF000000"/>
        <rFont val="Verdana"/>
        <family val="2"/>
      </rPr>
      <t>release, available at:</t>
    </r>
  </si>
  <si>
    <t>\\ryt6bsrvfil0001\observatory\Health Intelligence\Information resources\Information products\Maternal&amp;ChildPathfinder\REY Wales 2016\Immunisations\20160914_Immunisations_ADJ_v1a.xlsx</t>
  </si>
  <si>
    <t>What is being measured?</t>
  </si>
  <si>
    <t>Children living in poverty</t>
  </si>
  <si>
    <t>Indicator definition</t>
  </si>
  <si>
    <t>The percentage of children aged 0-4 years living in income deprivation.</t>
  </si>
  <si>
    <t>Rationale for inclusion in product</t>
  </si>
  <si>
    <t>Where does the data come from?</t>
  </si>
  <si>
    <t xml:space="preserve">Who does it measure? </t>
  </si>
  <si>
    <t>Geographical area covered</t>
  </si>
  <si>
    <t>Wales; local authorities</t>
  </si>
  <si>
    <t>Method</t>
  </si>
  <si>
    <t xml:space="preserve">Caveats </t>
  </si>
  <si>
    <t>The income data for this indicator has been downloaded from Stats Wales. See link below:</t>
  </si>
  <si>
    <t>https://statswales.wales.gov.uk/Catalogue/Community-Safety-and-Social-Inclusion/Welsh-Index-of-Multiple-Deprivation/WIMD-Indicator-Data-By-Age/income-by-localauthority</t>
  </si>
  <si>
    <t>http://gov.wales/docs/statistics/2015/151201-wimd-2014-area-analysis-child-deprivation-2014-en.pdf</t>
  </si>
  <si>
    <t xml:space="preserve">Reference </t>
  </si>
  <si>
    <t>Homelessness</t>
  </si>
  <si>
    <t>Wales; health boards; local authorities</t>
  </si>
  <si>
    <t>Households with dependent children</t>
  </si>
  <si>
    <t>2005/06 – 2014/15</t>
  </si>
  <si>
    <t>The number of homeless households that are eligible for assistance, unintentionally homeless and in priority need (which include dependent children), divided by total homeless households multiplied by 100 giving a percentage.</t>
  </si>
  <si>
    <t>The data on homeless households is based on Welsh local authorities' actions under the homelessness provisions of the Housing Act 1996. This covers the decision as to whether or not there is an obligation under the Act for the local authority to help the household. That is whether the authority accepts that the household is eligible, unintentionally homeless and falls within a priority need group. In this case the household is accepted as statutory homeless.</t>
  </si>
  <si>
    <t>The trend data appearing in the charts were supplied by WG.</t>
  </si>
  <si>
    <t>Household Estimates were updated and revised on the StatsWales website on 21 October 2014. This means that rates which have been produced in this analysis are not comparable to those calculated previously.</t>
  </si>
  <si>
    <t xml:space="preserve">1.   Centre for Analysis of Social Exclusion.  Homelessness and vulnerable young people.  A social audit of KeyChange Charity’s supported accommodation.  Case paper 37. [Online] 2000.  Available at:  </t>
  </si>
  <si>
    <t xml:space="preserve">http://sticerd.lse.ac.uk/dps/case/cp/CASEpaper37.pdf  </t>
  </si>
  <si>
    <t xml:space="preserve">2.   Crisis, London Metropolitan University. Valuable lives. [Online]. 2008. Available at: </t>
  </si>
  <si>
    <t xml:space="preserve">http://www.crisis.org.uk/data/files/publications/Valuable_Lives.pdf </t>
  </si>
  <si>
    <t xml:space="preserve">http://wales.gov.uk/docs/desh/publications/090724homelessnessplanen.pdf </t>
  </si>
  <si>
    <t>Children in need</t>
  </si>
  <si>
    <t>Those who receive social services from their local authorities, including children looked after by local authorities and who had a case open for at least 3 months as at 31st March each year, expressed as a rate per 10,000 population.</t>
  </si>
  <si>
    <t>Children aged 0-7 years</t>
  </si>
  <si>
    <t xml:space="preserve">1.   Referrals, Assessments and Social Services for Children. Cardiff: Welsh Government; 2014.  Available at: </t>
  </si>
  <si>
    <t xml:space="preserve">http://gov.wales/statistics-and-research/referrals-assessments-social-services-children/?lang=en </t>
  </si>
  <si>
    <r>
      <t>2.</t>
    </r>
    <r>
      <rPr>
        <sz val="9"/>
        <rFont val="Verdana"/>
        <family val="2"/>
      </rPr>
      <t xml:space="preserve">   </t>
    </r>
    <r>
      <rPr>
        <sz val="9"/>
        <color rgb="FF000000"/>
        <rFont val="Verdana"/>
        <family val="2"/>
      </rPr>
      <t xml:space="preserve">Altman D.G. et al (2000) </t>
    </r>
    <r>
      <rPr>
        <i/>
        <sz val="9"/>
        <color rgb="FF000000"/>
        <rFont val="Verdana"/>
        <family val="2"/>
      </rPr>
      <t>Statistics with confidence</t>
    </r>
    <r>
      <rPr>
        <sz val="9"/>
        <color rgb="FF000000"/>
        <rFont val="Verdana"/>
        <family val="2"/>
      </rPr>
      <t>. BMJ books: UK</t>
    </r>
  </si>
  <si>
    <t>4-5 year olds overweight or obese</t>
  </si>
  <si>
    <t>Percentage of children aged 4-5 who are overweight or obese</t>
  </si>
  <si>
    <t>Children aged 4-5 years</t>
  </si>
  <si>
    <t>BMI does not distinguish between mass due to body fat and mass due to muscular physique, nor does it take account of the distribution of fat.</t>
  </si>
  <si>
    <t xml:space="preserve">1.   World Health Organization.  Childhood overweight and obesity. [Online]. 2013.  Available at: </t>
  </si>
  <si>
    <t xml:space="preserve">http://www.who.int/dietphysicalactivity/childhood/en/ </t>
  </si>
  <si>
    <r>
      <t>3.</t>
    </r>
    <r>
      <rPr>
        <sz val="9"/>
        <rFont val="Verdana"/>
        <family val="2"/>
      </rPr>
      <t xml:space="preserve">   </t>
    </r>
    <r>
      <rPr>
        <sz val="9"/>
        <color rgb="FF000000"/>
        <rFont val="Verdana"/>
        <family val="2"/>
      </rPr>
      <t>Cole, T.J. et al (1995) Body mass index reference curves for the UK. Archives of Disease in Childhood, 73: 25‐9. Cited in Dinsdale H, Ridler C, Ells L J. A simple guide to classifying body mass index in children. Oxford: National Obesity Observatory, 2011.</t>
    </r>
  </si>
  <si>
    <t>Teenage conceptions &lt;18</t>
  </si>
  <si>
    <t>Teenage conceptions</t>
  </si>
  <si>
    <t>Rate of conceptions per 1,000 females aged 15-17 years</t>
  </si>
  <si>
    <r>
      <t>In Wales teenage conception rates are used widely as outcome indicators in the sexual health context, for example in the Sexual Health and Well-being Action Plan for Wales, 2010-15</t>
    </r>
    <r>
      <rPr>
        <sz val="9"/>
        <color rgb="FF000000"/>
        <rFont val="Verdana"/>
        <family val="2"/>
      </rPr>
      <t>, as well as being a general indicator of health and health inequality</t>
    </r>
    <r>
      <rPr>
        <sz val="9"/>
        <color rgb="FF000000"/>
        <rFont val="Verdana"/>
        <family val="2"/>
      </rPr>
      <t>.</t>
    </r>
  </si>
  <si>
    <t>Females under 18 years</t>
  </si>
  <si>
    <t xml:space="preserve">Number of conceptions to teenage girls under 18 years divided by female population aged 15-17 multiplied by 1,000 giving a rate per 1,000 females aged 15-17. </t>
  </si>
  <si>
    <t xml:space="preserve">Conceptions statistics do not include miscarriages or illegal abortions. Recording data relating to births and legal abortions is mandatory; therefore data are expected to be of a high level of quality and completeness. </t>
  </si>
  <si>
    <r>
      <t>1.</t>
    </r>
    <r>
      <rPr>
        <sz val="9"/>
        <rFont val="Verdana"/>
        <family val="2"/>
      </rPr>
      <t xml:space="preserve">   </t>
    </r>
    <r>
      <rPr>
        <sz val="9"/>
        <color rgb="FF000000"/>
        <rFont val="Verdana"/>
        <family val="2"/>
      </rPr>
      <t xml:space="preserve">The Department of Health.  </t>
    </r>
    <r>
      <rPr>
        <i/>
        <sz val="9"/>
        <color rgb="FF000000"/>
        <rFont val="Verdana"/>
        <family val="2"/>
      </rPr>
      <t xml:space="preserve">Teenage pregnancy research programme research briefing.  Long-term consequences of teenage births for parents and their children. </t>
    </r>
    <r>
      <rPr>
        <sz val="9"/>
        <color rgb="FF000000"/>
        <rFont val="Verdana"/>
        <family val="2"/>
      </rPr>
      <t xml:space="preserve">Number 1. [Online]. 2004.  Available at: </t>
    </r>
  </si>
  <si>
    <r>
      <t>2.</t>
    </r>
    <r>
      <rPr>
        <sz val="9"/>
        <rFont val="Verdana"/>
        <family val="2"/>
      </rPr>
      <t xml:space="preserve">   </t>
    </r>
    <r>
      <rPr>
        <sz val="9"/>
        <color rgb="FF000000"/>
        <rFont val="Verdana"/>
        <family val="2"/>
      </rPr>
      <t xml:space="preserve">Altman D.G. et al (2000) </t>
    </r>
    <r>
      <rPr>
        <i/>
        <sz val="9"/>
        <color rgb="FF000000"/>
        <rFont val="Verdana"/>
        <family val="2"/>
      </rPr>
      <t>Statistics with confidence</t>
    </r>
    <r>
      <rPr>
        <sz val="9"/>
        <color rgb="FF000000"/>
        <rFont val="Verdana"/>
        <family val="2"/>
      </rPr>
      <t xml:space="preserve">. BMJ books: UK </t>
    </r>
  </si>
  <si>
    <t>Live births to females &lt;20</t>
  </si>
  <si>
    <t>Live births</t>
  </si>
  <si>
    <t>Live births as a rate per 1,000 women under 20 years</t>
  </si>
  <si>
    <r>
      <t>In Wales, live birth rates to women under 20 are used widely as outcome indicators in the sexual health context, for example in the Sexual Health and Well-being Action Plan for Wales, 2010-15</t>
    </r>
    <r>
      <rPr>
        <sz val="9"/>
        <color rgb="FF000000"/>
        <rFont val="Verdana"/>
        <family val="2"/>
      </rPr>
      <t>, as well as being a general indicator of health and health inequality</t>
    </r>
    <r>
      <rPr>
        <sz val="9"/>
        <color rgb="FF000000"/>
        <rFont val="Verdana"/>
        <family val="2"/>
      </rPr>
      <t>.</t>
    </r>
  </si>
  <si>
    <t>Females aged 15-19</t>
  </si>
  <si>
    <t>2005-2014</t>
  </si>
  <si>
    <t xml:space="preserve">Number of live births to females aged under 20 years divided by female population aged 15-19 multiplied by 1,000 giving a rate per 1,000 women. </t>
  </si>
  <si>
    <t xml:space="preserve">Recording data relating to births is mandatory; therefore data are expected to be of a high level of quality and completeness. </t>
  </si>
  <si>
    <t xml:space="preserve">1.   Welsh Assembly Government. Sexual Health and Wellbeing Action Plan for Wales, 2010-2015. [Online].  Available at: </t>
  </si>
  <si>
    <t xml:space="preserve">http://gov.wales/docs/phhs/publications/101110sexualhealthen.pdf  </t>
  </si>
  <si>
    <t>Immunisations</t>
  </si>
  <si>
    <t>Coverage of immunisations in 4 year olds</t>
  </si>
  <si>
    <t>Percentage of 4 year olds up to date with routine immunisations</t>
  </si>
  <si>
    <r>
      <t>Children and young people in Wales are protected against many serious infectious diseases through immunisation and are offered vaccinations in accordance with the UK Department of Health routine immunisation schedule.</t>
    </r>
    <r>
      <rPr>
        <vertAlign val="superscript"/>
        <sz val="9"/>
        <color theme="1"/>
        <rFont val="Verdana"/>
        <family val="2"/>
      </rPr>
      <t>1</t>
    </r>
    <r>
      <rPr>
        <sz val="11"/>
        <color theme="1"/>
        <rFont val="Calibri"/>
        <family val="2"/>
        <scheme val="minor"/>
      </rPr>
      <t xml:space="preserve">  </t>
    </r>
  </si>
  <si>
    <r>
      <t>The Welsh Government can use this indicator to identify if the populations uptake is at the recommended 95% level, as this level of uptake provides a measure of protection for individuals who have not developed immunity.</t>
    </r>
    <r>
      <rPr>
        <vertAlign val="superscript"/>
        <sz val="9"/>
        <color theme="1"/>
        <rFont val="Verdana"/>
        <family val="2"/>
      </rPr>
      <t xml:space="preserve">2 </t>
    </r>
  </si>
  <si>
    <t>The percentage up to date with immunisations is also a general indicator of health and health inequality.</t>
  </si>
  <si>
    <t>Public Health Wales Communicable Disease Surveillance Centre (CDSC) and Vaccine Preventable Disease Programme (VPDP), who calculate vaccine coverage using data from National Community Child Health Database (NCCHD) which is maintained by NHS Wales Information Service (NWIS).</t>
  </si>
  <si>
    <t>It should be noted that for this indicator, a higher percentage compared to Wales suggests the value is better than the Wales average.</t>
  </si>
  <si>
    <t xml:space="preserve">http://www.wales.nhs.uk/sites3/page.cfm?orgid=457&amp;pid=54151 </t>
  </si>
  <si>
    <t xml:space="preserve">http://wales.gov.uk/docs/dhss/publications/130524frameworken.pdf </t>
  </si>
  <si>
    <t>dmft (decayed, missing or filled teeth)</t>
  </si>
  <si>
    <t>Average number of teeth per child which were either decayed, missing or filled (dmft)</t>
  </si>
  <si>
    <t>dmft is a measure of the decay which has occurred but could have been prevented. In Wales dmft is used widely as outcome indicators in a health behaviour context, for example in the 2013/14 Health Behaviour in School-aged Children.</t>
  </si>
  <si>
    <r>
      <rPr>
        <b/>
        <sz val="9"/>
        <rFont val="Verdana"/>
        <family val="2"/>
      </rPr>
      <t>Denominator:</t>
    </r>
    <r>
      <rPr>
        <sz val="9"/>
        <rFont val="Verdana"/>
        <family val="2"/>
      </rPr>
      <t xml:space="preserve"> Number of persons aged 5 years in state primary schools.</t>
    </r>
  </si>
  <si>
    <t xml:space="preserve">Number of persons aged 5 years in state primary schools who have been examined for dmft </t>
  </si>
  <si>
    <t>Persons aged 5 years in state primary schools</t>
  </si>
  <si>
    <t>Emergency admissions for injury</t>
  </si>
  <si>
    <t>Emergency hospital admissions for injuries</t>
  </si>
  <si>
    <t xml:space="preserve">Emergency hospital admissions for injuries for children in Wales as a rate per 10,000 population </t>
  </si>
  <si>
    <t>Emergency admissions for injury are used as a general indicator of health and health inequality.</t>
  </si>
  <si>
    <t>Children aged 0-4 years</t>
  </si>
  <si>
    <t xml:space="preserve">Emergency hospital admissions for injuries to children aged 0-4 years divided by children aged 0-4 years, multiplied by 10,000 giving a rate per 10,000 children. </t>
  </si>
  <si>
    <t>Episodes of hospital admissions were counted where there was any mention of injury admissions in the admitting episode using the following ICD-10 codes:</t>
  </si>
  <si>
    <t xml:space="preserve">1.   Public Health Wales.  The burden of injury in Wales.  Cardiff: Public Health Wales NHS Trust; 2012.  Available at: </t>
  </si>
  <si>
    <t>Infant mortality</t>
  </si>
  <si>
    <t xml:space="preserve">Infant mortality rate per 1,000 live births </t>
  </si>
  <si>
    <t xml:space="preserve">Deaths occurring within the first year of life divided by live births, multiplied by 1,000 giving an infant mortality rate per 1,000 live births.  </t>
  </si>
  <si>
    <t>Childhood mortality</t>
  </si>
  <si>
    <t>Persons aged 0 to 17 years</t>
  </si>
  <si>
    <t xml:space="preserve">Deaths occurring in children aged 0-17 years, divided by mid-year population estimates and multiplied by 100,000. This gives a crude rate per 100,000 persons aged between 0-17 years.  </t>
  </si>
  <si>
    <t>The registration of deaths is mandatory in the UK, so the dataset should be a near complete record of mortality.</t>
  </si>
  <si>
    <t>Social worker provision</t>
  </si>
  <si>
    <t>Whole time equivalent (WTE) social workers per 1,000 children aged 0-17 years</t>
  </si>
  <si>
    <r>
      <t>Social services deal with Wales’ most vulnerable children, who have often experienced extremely difficult and damaging situations at home.</t>
    </r>
    <r>
      <rPr>
        <vertAlign val="superscript"/>
        <sz val="9"/>
        <color theme="1"/>
        <rFont val="Verdana"/>
        <family val="2"/>
      </rPr>
      <t>1</t>
    </r>
  </si>
  <si>
    <t>Social worker provision indicates the support and services available to vulnerable children in local authorities in Wales.</t>
  </si>
  <si>
    <t xml:space="preserve">WTE social workers in children and young people’s services, divided by 0-17 year old population and multiplied by 1,000, giving a rate per 1,000 children between 0-17 years. </t>
  </si>
  <si>
    <t xml:space="preserve">Data is collected by Welsh Government via a statistical return on staff of local authority Social Services Departments. Only information on the employed staff of social services departments in Wales are included in the return. This indicator is the number of whole time equivalent (WTE) social workers who are employed in the local authority's department of services for children and young people only. </t>
  </si>
  <si>
    <t xml:space="preserve">This indicator does not include social workers working in the department of services for adults, or any other setting. Local authorities also provide services using the independent sector, whose staff are not included in these figures. WTE staff numbers are based on contractual hours, rather than those actually worked on the census day. WTE should be calculated on the basis of 39 (contractual) hours per week for care assistants, manual and domestic staff, and 37 hours for other staff. For part-time staff their WTE is calculated by dividing contractual hours by 39 or 37 as appropriate. </t>
  </si>
  <si>
    <t xml:space="preserve">1     WLGA. Social Services. [Online]. 2015. Available at: </t>
  </si>
  <si>
    <t xml:space="preserve">http://www.wlga.gov.uk/social-services-3 </t>
  </si>
  <si>
    <t>Contact details</t>
  </si>
  <si>
    <t>Email</t>
  </si>
  <si>
    <t>publichealthwalesobservatory@wales.nhs.uk</t>
  </si>
  <si>
    <t>Website</t>
  </si>
  <si>
    <t>http://www.publichealthwalesobservatory.wales.nhs.uk</t>
  </si>
  <si>
    <t>Address</t>
  </si>
  <si>
    <r>
      <t>The Welsh Government aims to eradicate child poverty by 2020.</t>
    </r>
    <r>
      <rPr>
        <vertAlign val="superscript"/>
        <sz val="9"/>
        <color theme="1"/>
        <rFont val="Verdana"/>
        <family val="2"/>
      </rPr>
      <t>1</t>
    </r>
    <r>
      <rPr>
        <sz val="9"/>
        <color theme="1"/>
        <rFont val="Verdana"/>
        <family val="2"/>
      </rPr>
      <t xml:space="preserve"> In Wales the percentage of children living in poverty is a general indicator for health inequalities, education and economic outcomes.  For example, one of the three strategic objectives set out in the Child Poverty Strategy for Wales is to reduce inequalities that exist in health, education and economic outcomes of children and families, by improving the outcomes of the poorest.</t>
    </r>
    <r>
      <rPr>
        <vertAlign val="superscript"/>
        <sz val="9"/>
        <color theme="1"/>
        <rFont val="Verdana"/>
        <family val="2"/>
      </rPr>
      <t>1</t>
    </r>
  </si>
  <si>
    <t>2005-07</t>
  </si>
  <si>
    <t>2006-08</t>
  </si>
  <si>
    <t>2007-09</t>
  </si>
  <si>
    <t>2008-10</t>
  </si>
  <si>
    <t>2009-11</t>
  </si>
  <si>
    <t>2010-12</t>
  </si>
  <si>
    <t>2011-13</t>
  </si>
  <si>
    <t>2012-14</t>
  </si>
  <si>
    <t>2013-15</t>
  </si>
  <si>
    <t>\\ryt6bsrvfil0001\observatory\Health Intelligence\Information resources\Information products\Maternal&amp;ChildPathfinder\REY Wales 2016\Childhood Mortality\20160919_ChildhoodMortality_ADJ_v1a.xlsx</t>
  </si>
  <si>
    <r>
      <t>% children living in poverty</t>
    </r>
    <r>
      <rPr>
        <vertAlign val="superscript"/>
        <sz val="9"/>
        <color rgb="FF000080"/>
        <rFont val="Verdana"/>
        <family val="2"/>
      </rPr>
      <t>1</t>
    </r>
    <r>
      <rPr>
        <sz val="9"/>
        <color rgb="FF000080"/>
        <rFont val="Verdana"/>
        <family val="2"/>
      </rPr>
      <t>, 2015</t>
    </r>
  </si>
  <si>
    <r>
      <rPr>
        <b/>
        <sz val="9"/>
        <color theme="1"/>
        <rFont val="Verdana"/>
        <family val="2"/>
      </rPr>
      <t>Numerator:</t>
    </r>
    <r>
      <rPr>
        <sz val="9"/>
        <color theme="1"/>
        <rFont val="Verdana"/>
        <family val="2"/>
      </rPr>
      <t xml:space="preserve"> children aged 0-4 in households in receipt of income related benefits</t>
    </r>
  </si>
  <si>
    <r>
      <rPr>
        <b/>
        <sz val="9"/>
        <color theme="1"/>
        <rFont val="Verdana"/>
        <family val="2"/>
      </rPr>
      <t>Denominator:</t>
    </r>
    <r>
      <rPr>
        <sz val="9"/>
        <color theme="1"/>
        <rFont val="Verdana"/>
        <family val="2"/>
      </rPr>
      <t xml:space="preserve"> children aged 0-4 years</t>
    </r>
  </si>
  <si>
    <t>http://gov.wales/docs/dsjlg/publications/150327-child-poverty-strategy-walesv2-en.pdf</t>
  </si>
  <si>
    <t xml:space="preserve">1.   Welsh Government. Child Poverty Strategy for Wales. [Online]. 2015. Available at: </t>
  </si>
  <si>
    <t xml:space="preserve">Further information on WIMD 2014 income deprivation indicator can be found here: </t>
  </si>
  <si>
    <t>http://gov.wales/docs/statistics/2014/141218-wimd-2014-technical-en.pdf</t>
  </si>
  <si>
    <t>Further information on WIMD 2014 - area analysis of child poverty can be found here:</t>
  </si>
  <si>
    <t>Please note that this indicator is not the same as the Wellbeing of Future Generations national child poverty indicator.</t>
  </si>
  <si>
    <r>
      <t>In Wales just under half of households accepted as homeless have dependent children. Factors which contribute to a household becoming homeless include relationship breakdowns, substance misuse, unemployment, financial hardship and physical or mental health problems.</t>
    </r>
    <r>
      <rPr>
        <vertAlign val="superscript"/>
        <sz val="9"/>
        <color theme="1"/>
        <rFont val="Verdana"/>
        <family val="2"/>
      </rPr>
      <t>1,2,3</t>
    </r>
    <r>
      <rPr>
        <sz val="9"/>
        <color theme="1"/>
        <rFont val="Verdana"/>
        <family val="2"/>
      </rPr>
      <t xml:space="preserve"> Services should be provided to counter the factors that are placing households at risk of homelessness before they reach crisis point.</t>
    </r>
    <r>
      <rPr>
        <vertAlign val="superscript"/>
        <sz val="9"/>
        <color theme="1"/>
        <rFont val="Verdana"/>
        <family val="2"/>
      </rPr>
      <t>3</t>
    </r>
  </si>
  <si>
    <r>
      <rPr>
        <b/>
        <sz val="9"/>
        <color theme="1"/>
        <rFont val="Verdana"/>
        <family val="2"/>
      </rPr>
      <t>Numerator:</t>
    </r>
    <r>
      <rPr>
        <sz val="9"/>
        <color theme="1"/>
        <rFont val="Verdana"/>
        <family val="2"/>
      </rPr>
      <t xml:space="preserve"> Homelessness Data Collection, Welsh Government (WG)</t>
    </r>
  </si>
  <si>
    <r>
      <rPr>
        <b/>
        <sz val="9"/>
        <color theme="1"/>
        <rFont val="Verdana"/>
        <family val="2"/>
      </rPr>
      <t>Denominator:</t>
    </r>
    <r>
      <rPr>
        <sz val="9"/>
        <color theme="1"/>
        <rFont val="Verdana"/>
        <family val="2"/>
      </rPr>
      <t xml:space="preserve"> Household estimates, Welsh Government (WG)</t>
    </r>
  </si>
  <si>
    <r>
      <rPr>
        <b/>
        <sz val="9"/>
        <color theme="1"/>
        <rFont val="Verdana"/>
        <family val="2"/>
      </rPr>
      <t>Denominator:</t>
    </r>
    <r>
      <rPr>
        <sz val="9"/>
        <color theme="1"/>
        <rFont val="Verdana"/>
        <family val="2"/>
      </rPr>
      <t xml:space="preserve"> Estimated number of households accepted as homeless.</t>
    </r>
  </si>
  <si>
    <r>
      <rPr>
        <b/>
        <sz val="9"/>
        <color theme="1"/>
        <rFont val="Verdana"/>
        <family val="2"/>
      </rPr>
      <t>Numerator:</t>
    </r>
    <r>
      <rPr>
        <sz val="9"/>
        <color theme="1"/>
        <rFont val="Verdana"/>
        <family val="2"/>
      </rPr>
      <t xml:space="preserve"> The number of households accepted as homeless that include dependent children.</t>
    </r>
  </si>
  <si>
    <t>http://gov.wales/docs/statistics/2016/160824-homelessness-2015-16-en.pdf</t>
  </si>
  <si>
    <t>Due to legislative changes introduced in April 2015, the quality and accuracy of the data collected during 2015-16 has been impacted. For this reason, Homelessness Statistics data for 2015-16 has been temporarily de-designated as a National Statistic by the UK Statistics Authority. Therefore, the indicator has not been updated to the current year in this reporting tool. Further information can be found here:</t>
  </si>
  <si>
    <t xml:space="preserve">3.   Welsh Government.  Ten year homelessness plan for Wales. Cardiff: WAG; 2009. Available at: </t>
  </si>
  <si>
    <r>
      <t>There is a wide educational attainment gap between children in need and all pupils in Wales.</t>
    </r>
    <r>
      <rPr>
        <vertAlign val="superscript"/>
        <sz val="9"/>
        <color theme="1"/>
        <rFont val="Verdana"/>
        <family val="2"/>
      </rPr>
      <t>1</t>
    </r>
    <r>
      <rPr>
        <sz val="9"/>
        <color theme="1"/>
        <rFont val="Verdana"/>
        <family val="2"/>
      </rPr>
      <t xml:space="preserve"> This indicator can help Local Authorities plan their patterns of activity for children’s social services and compare their children in need populations with that of other local authorities. It will enable local authorities to develop a clear picture of the effectiveness of their current social work practice and commissioned services.</t>
    </r>
    <r>
      <rPr>
        <vertAlign val="superscript"/>
        <sz val="9"/>
        <color theme="1"/>
        <rFont val="Verdana"/>
        <family val="2"/>
      </rPr>
      <t>1</t>
    </r>
    <r>
      <rPr>
        <sz val="9"/>
        <color theme="1"/>
        <rFont val="Verdana"/>
        <family val="2"/>
      </rPr>
      <t xml:space="preserve"> This information will be crucial to planning in partnership, to achieve the targets for children and young people set out in the Welsh Government’s Seven Core Aims for Children and Young People. </t>
    </r>
  </si>
  <si>
    <r>
      <rPr>
        <b/>
        <sz val="9"/>
        <color theme="1"/>
        <rFont val="Verdana"/>
        <family val="2"/>
      </rPr>
      <t>Numerator:</t>
    </r>
    <r>
      <rPr>
        <sz val="9"/>
        <color theme="1"/>
        <rFont val="Verdana"/>
        <family val="2"/>
      </rPr>
      <t xml:space="preserve"> Children in Need (CIN) Census, Welsh Government (WG)</t>
    </r>
  </si>
  <si>
    <r>
      <rPr>
        <b/>
        <sz val="9"/>
        <color theme="1"/>
        <rFont val="Verdana"/>
        <family val="2"/>
      </rPr>
      <t>Denominator:</t>
    </r>
    <r>
      <rPr>
        <sz val="9"/>
        <color theme="1"/>
        <rFont val="Verdana"/>
        <family val="2"/>
      </rPr>
      <t xml:space="preserve"> Mid-year population estimates, Office for National Statistics (ONS)</t>
    </r>
  </si>
  <si>
    <r>
      <rPr>
        <b/>
        <sz val="9"/>
        <color theme="1"/>
        <rFont val="Verdana"/>
        <family val="2"/>
      </rPr>
      <t>Numerator:</t>
    </r>
    <r>
      <rPr>
        <sz val="9"/>
        <color theme="1"/>
        <rFont val="Verdana"/>
        <family val="2"/>
      </rPr>
      <t xml:space="preserve">  All children in need (excluding unborn children) aged 0-7 years.</t>
    </r>
  </si>
  <si>
    <r>
      <t>The number of children in need aged 0-7 divided by the total mid-year population estimates multiplied by 10,000 giving a rate per 10,000 population. Confidence intervals were calculated using a method proposed by Altman D.G. et al.</t>
    </r>
    <r>
      <rPr>
        <vertAlign val="superscript"/>
        <sz val="9"/>
        <color theme="1"/>
        <rFont val="Verdana"/>
        <family val="2"/>
      </rPr>
      <t>2</t>
    </r>
  </si>
  <si>
    <t>http://gov.wales/docs/statistics/2016/160309-wales-children-need-census-2015-en.pdf</t>
  </si>
  <si>
    <t xml:space="preserve">3.   Wales Children in Need Census 2015. Cardiff: Welsh Government; 2015.  Available at: </t>
  </si>
  <si>
    <r>
      <rPr>
        <b/>
        <sz val="9"/>
        <color theme="1"/>
        <rFont val="Verdana"/>
        <family val="2"/>
      </rPr>
      <t>Numerator:</t>
    </r>
    <r>
      <rPr>
        <sz val="9"/>
        <color theme="1"/>
        <rFont val="Verdana"/>
        <family val="2"/>
      </rPr>
      <t xml:space="preserve"> Child Measurement Programme data, NHS Wales Informatics Service (NWIS)</t>
    </r>
  </si>
  <si>
    <r>
      <rPr>
        <b/>
        <sz val="9"/>
        <color theme="1"/>
        <rFont val="Verdana"/>
        <family val="2"/>
      </rPr>
      <t>Numerator:</t>
    </r>
    <r>
      <rPr>
        <sz val="9"/>
        <color theme="1"/>
        <rFont val="Verdana"/>
        <family val="2"/>
      </rPr>
      <t xml:space="preserve"> Number of children aged 4-5 years who are overweight or obese.</t>
    </r>
  </si>
  <si>
    <r>
      <rPr>
        <b/>
        <sz val="9"/>
        <color theme="1"/>
        <rFont val="Verdana"/>
        <family val="2"/>
      </rPr>
      <t>Denominator:</t>
    </r>
    <r>
      <rPr>
        <sz val="9"/>
        <color theme="1"/>
        <rFont val="Verdana"/>
        <family val="2"/>
      </rPr>
      <t xml:space="preserve"> Number of children aged 4-5.</t>
    </r>
  </si>
  <si>
    <r>
      <t>Overweight and obesity in children, can be used as an indicator for conditions such as type ll diabetes, and helps reflect the scale of the challenge</t>
    </r>
    <r>
      <rPr>
        <vertAlign val="superscript"/>
        <sz val="9"/>
        <color theme="1"/>
        <rFont val="Verdana"/>
        <family val="2"/>
      </rPr>
      <t>1</t>
    </r>
    <r>
      <rPr>
        <sz val="9"/>
        <color theme="1"/>
        <rFont val="Verdana"/>
        <family val="2"/>
      </rPr>
      <t>, as well as being a general indicator of health and health inequality.</t>
    </r>
  </si>
  <si>
    <t>2012/13 and 2014/15</t>
  </si>
  <si>
    <r>
      <t>4.</t>
    </r>
    <r>
      <rPr>
        <sz val="9"/>
        <rFont val="Verdana"/>
        <family val="2"/>
      </rPr>
      <t xml:space="preserve">   </t>
    </r>
    <r>
      <rPr>
        <sz val="9"/>
        <color rgb="FF000000"/>
        <rFont val="Verdana"/>
        <family val="2"/>
      </rPr>
      <t>Keys, A. et al (1972) Indices of relative weight and obesity. Journal of Chronic Diseases, 25:329-343.</t>
    </r>
  </si>
  <si>
    <r>
      <t>The World Health Organization has highlighted that obesity amongst children is one of the most serious challenges of the 21</t>
    </r>
    <r>
      <rPr>
        <vertAlign val="superscript"/>
        <sz val="9"/>
        <color theme="1"/>
        <rFont val="Verdana"/>
        <family val="2"/>
      </rPr>
      <t>st</t>
    </r>
    <r>
      <rPr>
        <sz val="9"/>
        <color theme="1"/>
        <rFont val="Verdana"/>
        <family val="2"/>
      </rPr>
      <t xml:space="preserve"> Century and prevalence is increasing at an alarming rate.</t>
    </r>
    <r>
      <rPr>
        <vertAlign val="superscript"/>
        <sz val="9"/>
        <color theme="1"/>
        <rFont val="Verdana"/>
        <family val="2"/>
      </rPr>
      <t>1</t>
    </r>
    <r>
      <rPr>
        <sz val="9"/>
        <color theme="1"/>
        <rFont val="Verdana"/>
        <family val="2"/>
      </rPr>
      <t xml:space="preserve"> The prevalence of overweight or obesity in Wales is higher amongst those in reception year, than England and any English region.</t>
    </r>
    <r>
      <rPr>
        <vertAlign val="superscript"/>
        <sz val="9"/>
        <color theme="1"/>
        <rFont val="Verdana"/>
        <family val="2"/>
      </rPr>
      <t>2</t>
    </r>
  </si>
  <si>
    <r>
      <t>Prevalence rates were calculated using the number of children aged 4-5 years in the 85</t>
    </r>
    <r>
      <rPr>
        <vertAlign val="superscript"/>
        <sz val="9"/>
        <color theme="1"/>
        <rFont val="Verdana"/>
        <family val="2"/>
      </rPr>
      <t>th</t>
    </r>
    <r>
      <rPr>
        <sz val="9"/>
        <color theme="1"/>
        <rFont val="Verdana"/>
        <family val="2"/>
      </rPr>
      <t>-100</t>
    </r>
    <r>
      <rPr>
        <vertAlign val="superscript"/>
        <sz val="9"/>
        <color theme="1"/>
        <rFont val="Verdana"/>
        <family val="2"/>
      </rPr>
      <t>th</t>
    </r>
    <r>
      <rPr>
        <sz val="9"/>
        <color theme="1"/>
        <rFont val="Verdana"/>
        <family val="2"/>
      </rPr>
      <t xml:space="preserve"> centile divided by the total children population aged 4-5 multiplied by 100 giving a percentage.</t>
    </r>
  </si>
  <si>
    <t>http://www.wales.nhs.uk/sitesplus/documents/888/11762%20PHWO%20Child%20Measure%20lo.pdf</t>
  </si>
  <si>
    <t>2.   Bailey, L. (2014). Child Measurement Programme for Wales Report 2012/13. Cardiff, Public Health Wales.  Available at:</t>
  </si>
  <si>
    <r>
      <t>5.</t>
    </r>
    <r>
      <rPr>
        <sz val="9"/>
        <rFont val="Verdana"/>
        <family val="2"/>
      </rPr>
      <t xml:space="preserve">   </t>
    </r>
    <r>
      <rPr>
        <sz val="9"/>
        <color rgb="FF000000"/>
        <rFont val="Verdana"/>
        <family val="2"/>
      </rPr>
      <t>Wilson, E.B. (1927) Probable inference, the law of succession, and statistical inference.  J Am Stat Assoc, 22:209-212.  Cited in Altman D.G. Et al (2000) Statistics with Confidence (2nd edn) BMJ Books: UK (page 46).</t>
    </r>
  </si>
  <si>
    <t>\\ryt6bsrvfil0001\observatory\Health Intelligence\Information resources\Information products\Maternal&amp;ChildPathfinder\REY Wales 2016\Children in Need\20160919_childreninneed_JA_v1b.xlsx</t>
  </si>
  <si>
    <r>
      <rPr>
        <b/>
        <sz val="9"/>
        <color theme="1"/>
        <rFont val="Verdana"/>
        <family val="2"/>
      </rPr>
      <t>Numerator:</t>
    </r>
    <r>
      <rPr>
        <sz val="9"/>
        <color theme="1"/>
        <rFont val="Verdana"/>
        <family val="2"/>
      </rPr>
      <t xml:space="preserve"> Conceptions Statistics, Office of National Statistics (ONS)</t>
    </r>
  </si>
  <si>
    <r>
      <rPr>
        <b/>
        <sz val="9"/>
        <color theme="1"/>
        <rFont val="Verdana"/>
        <family val="2"/>
      </rPr>
      <t>Numerator:</t>
    </r>
    <r>
      <rPr>
        <sz val="9"/>
        <color theme="1"/>
        <rFont val="Verdana"/>
        <family val="2"/>
      </rPr>
      <t xml:space="preserve">  Number of pregnancies that occur to women aged under 18, that result in either one or more live or still births or a legal abortion under the Abortion Act 1967.</t>
    </r>
  </si>
  <si>
    <r>
      <rPr>
        <b/>
        <sz val="9"/>
        <color theme="1"/>
        <rFont val="Verdana"/>
        <family val="2"/>
      </rPr>
      <t>Denominator:</t>
    </r>
    <r>
      <rPr>
        <sz val="9"/>
        <color theme="1"/>
        <rFont val="Verdana"/>
        <family val="2"/>
      </rPr>
      <t xml:space="preserve"> Number of females aged 15-17.</t>
    </r>
  </si>
  <si>
    <t>http://media.education.gov.uk/assets/files/pdf/b/briefing%201.pdf</t>
  </si>
  <si>
    <r>
      <rPr>
        <b/>
        <sz val="9"/>
        <color theme="1"/>
        <rFont val="Verdana"/>
        <family val="2"/>
      </rPr>
      <t>Numerator:</t>
    </r>
    <r>
      <rPr>
        <sz val="9"/>
        <color theme="1"/>
        <rFont val="Verdana"/>
        <family val="2"/>
      </rPr>
      <t xml:space="preserve"> Live births, Office for National Statistics (ONS)</t>
    </r>
  </si>
  <si>
    <r>
      <rPr>
        <b/>
        <sz val="9"/>
        <color theme="1"/>
        <rFont val="Verdana"/>
        <family val="2"/>
      </rPr>
      <t>Denominator:</t>
    </r>
    <r>
      <rPr>
        <sz val="9"/>
        <color theme="1"/>
        <rFont val="Verdana"/>
        <family val="2"/>
      </rPr>
      <t xml:space="preserve"> Mid-year population estimates, Office of National Statistics (ONS)</t>
    </r>
  </si>
  <si>
    <r>
      <rPr>
        <b/>
        <sz val="9"/>
        <color theme="1"/>
        <rFont val="Verdana"/>
        <family val="2"/>
      </rPr>
      <t>Numerator:</t>
    </r>
    <r>
      <rPr>
        <sz val="9"/>
        <color theme="1"/>
        <rFont val="Verdana"/>
        <family val="2"/>
      </rPr>
      <t xml:space="preserve">  All live births, females under 20.</t>
    </r>
  </si>
  <si>
    <r>
      <rPr>
        <b/>
        <sz val="9"/>
        <color theme="1"/>
        <rFont val="Verdana"/>
        <family val="2"/>
      </rPr>
      <t>Denominator:</t>
    </r>
    <r>
      <rPr>
        <sz val="9"/>
        <color theme="1"/>
        <rFont val="Verdana"/>
        <family val="2"/>
      </rPr>
      <t xml:space="preserve"> Number of females aged 15-19.</t>
    </r>
  </si>
  <si>
    <t>2006-2015</t>
  </si>
  <si>
    <r>
      <rPr>
        <b/>
        <sz val="9"/>
        <color theme="1"/>
        <rFont val="Verdana"/>
        <family val="2"/>
      </rPr>
      <t>Numerator:</t>
    </r>
    <r>
      <rPr>
        <sz val="9"/>
        <color theme="1"/>
        <rFont val="Verdana"/>
        <family val="2"/>
      </rPr>
      <t xml:space="preserve"> Number of children reaching their 4</t>
    </r>
    <r>
      <rPr>
        <vertAlign val="superscript"/>
        <sz val="9"/>
        <color theme="1"/>
        <rFont val="Verdana"/>
        <family val="2"/>
      </rPr>
      <t>th</t>
    </r>
    <r>
      <rPr>
        <sz val="9"/>
        <color theme="1"/>
        <rFont val="Verdana"/>
        <family val="2"/>
      </rPr>
      <t xml:space="preserve"> birthday between 01/04 and the 31/03 in 2010/11, 2011/12, 2012/13, 2013/14, 2014/15 and 2015/16 respectively, who have received all their routine immunisations.</t>
    </r>
  </si>
  <si>
    <r>
      <rPr>
        <b/>
        <sz val="9"/>
        <color theme="1"/>
        <rFont val="Verdana"/>
        <family val="2"/>
      </rPr>
      <t>Denominator:</t>
    </r>
    <r>
      <rPr>
        <sz val="9"/>
        <color theme="1"/>
        <rFont val="Verdana"/>
        <family val="2"/>
      </rPr>
      <t xml:space="preserve"> Number of children who were living and Wales residents as at 01/05 in 2011 to 2016 respectively.</t>
    </r>
  </si>
  <si>
    <t>Children aged 4</t>
  </si>
  <si>
    <t>2010/11 to 2015/16</t>
  </si>
  <si>
    <t>Coverage figures for 2010/11 were calculated as the number of resident children reaching 4 years of age between 01/04/2010 and 31/03/2011 who had received all their routine immunisations, divided by the total number of resident children at 01/05/2011 reaching 4 years of age during 2010, expressed as a percentage.  Coverage figures for 2011/12 to 2015/16 were calculated using the same method.</t>
  </si>
  <si>
    <t>Coverage data is calculated on the basis of area of residence. Some children may reside within one  area, but receive immunisations from GPs or school nursing services in neighbouring areas. This should be kept in mind when interpreting coverage statistics.</t>
  </si>
  <si>
    <t>Please note that the Wales figure includes children where the area of residence is unknown.</t>
  </si>
  <si>
    <t xml:space="preserve">2.   Welsh Government. Delivery framework 2013-14 and future plans. [Online]. 2013. Available at: </t>
  </si>
  <si>
    <t xml:space="preserve">1.   Public Health Wales.  The UK childhood immunisation schedule. [Online]. 2013. Available at: </t>
  </si>
  <si>
    <r>
      <rPr>
        <b/>
        <sz val="9"/>
        <color theme="1"/>
        <rFont val="Verdana"/>
        <family val="2"/>
      </rPr>
      <t>Numerator:</t>
    </r>
    <r>
      <rPr>
        <sz val="9"/>
        <color theme="1"/>
        <rFont val="Verdana"/>
        <family val="2"/>
      </rPr>
      <t xml:space="preserve"> Social services data collection team, Welsh Government (WG)</t>
    </r>
  </si>
  <si>
    <r>
      <rPr>
        <b/>
        <sz val="9"/>
        <color theme="1"/>
        <rFont val="Verdana"/>
        <family val="2"/>
      </rPr>
      <t>Denominator:</t>
    </r>
    <r>
      <rPr>
        <sz val="9"/>
        <color theme="1"/>
        <rFont val="Verdana"/>
        <family val="2"/>
      </rPr>
      <t xml:space="preserve">  Mid-year population estimates, Office of National Statistics (ONS)</t>
    </r>
  </si>
  <si>
    <r>
      <rPr>
        <b/>
        <sz val="9"/>
        <color theme="1"/>
        <rFont val="Verdana"/>
        <family val="2"/>
      </rPr>
      <t>Numerator:</t>
    </r>
    <r>
      <rPr>
        <sz val="9"/>
        <color theme="1"/>
        <rFont val="Verdana"/>
        <family val="2"/>
      </rPr>
      <t xml:space="preserve">  Number of WTE social workers working in children and young people’s services.</t>
    </r>
  </si>
  <si>
    <r>
      <rPr>
        <b/>
        <sz val="9"/>
        <color theme="1"/>
        <rFont val="Verdana"/>
        <family val="2"/>
      </rPr>
      <t>Denominator:</t>
    </r>
    <r>
      <rPr>
        <sz val="9"/>
        <color theme="1"/>
        <rFont val="Verdana"/>
        <family val="2"/>
      </rPr>
      <t xml:space="preserve"> Number of children and young people aged 0-17.</t>
    </r>
  </si>
  <si>
    <r>
      <rPr>
        <b/>
        <sz val="9"/>
        <color theme="1"/>
        <rFont val="Verdana"/>
        <family val="2"/>
      </rPr>
      <t>Numerator:</t>
    </r>
    <r>
      <rPr>
        <sz val="9"/>
        <color theme="1"/>
        <rFont val="Verdana"/>
        <family val="2"/>
      </rPr>
      <t xml:space="preserve"> Public Health Mortality (PHM), Office for National Statistics (ONS)</t>
    </r>
  </si>
  <si>
    <r>
      <rPr>
        <b/>
        <sz val="9"/>
        <color theme="1"/>
        <rFont val="Verdana"/>
        <family val="2"/>
      </rPr>
      <t>Denominator:</t>
    </r>
    <r>
      <rPr>
        <sz val="9"/>
        <color theme="1"/>
        <rFont val="Verdana"/>
        <family val="2"/>
      </rPr>
      <t xml:space="preserve"> Number of persons aged 0-17 years.</t>
    </r>
  </si>
  <si>
    <r>
      <rPr>
        <b/>
        <sz val="9"/>
        <color theme="1"/>
        <rFont val="Verdana"/>
        <family val="2"/>
      </rPr>
      <t>Denominator:</t>
    </r>
    <r>
      <rPr>
        <sz val="9"/>
        <color theme="1"/>
        <rFont val="Verdana"/>
        <family val="2"/>
      </rPr>
      <t xml:space="preserve"> Public Health Births (PHB), Office for National Statistics (ONS) </t>
    </r>
  </si>
  <si>
    <r>
      <rPr>
        <b/>
        <sz val="9"/>
        <color theme="1"/>
        <rFont val="Verdana"/>
        <family val="2"/>
      </rPr>
      <t>Numerator:</t>
    </r>
    <r>
      <rPr>
        <sz val="9"/>
        <color theme="1"/>
        <rFont val="Verdana"/>
        <family val="2"/>
      </rPr>
      <t xml:space="preserve"> Number of deaths occurring within the first year of life.</t>
    </r>
  </si>
  <si>
    <r>
      <rPr>
        <b/>
        <sz val="9"/>
        <color theme="1"/>
        <rFont val="Verdana"/>
        <family val="2"/>
      </rPr>
      <t>Denominator:</t>
    </r>
    <r>
      <rPr>
        <sz val="9"/>
        <color theme="1"/>
        <rFont val="Verdana"/>
        <family val="2"/>
      </rPr>
      <t xml:space="preserve"> Number of live births.</t>
    </r>
  </si>
  <si>
    <r>
      <rPr>
        <b/>
        <sz val="9"/>
        <color theme="1"/>
        <rFont val="Verdana"/>
        <family val="2"/>
      </rPr>
      <t>Numerator:</t>
    </r>
    <r>
      <rPr>
        <sz val="9"/>
        <color theme="1"/>
        <rFont val="Verdana"/>
        <family val="2"/>
      </rPr>
      <t xml:space="preserve"> Patient Episode Database Wales (PEDW), NHS Wales Informatics Services (NWIS)</t>
    </r>
  </si>
  <si>
    <r>
      <rPr>
        <b/>
        <sz val="9"/>
        <color theme="1"/>
        <rFont val="Verdana"/>
        <family val="2"/>
      </rPr>
      <t>Numerator:</t>
    </r>
    <r>
      <rPr>
        <sz val="9"/>
        <color theme="1"/>
        <rFont val="Verdana"/>
        <family val="2"/>
      </rPr>
      <t xml:space="preserve"> Number of emergency hospital admissions for injuries that occur in children aged 0-4 years.</t>
    </r>
  </si>
  <si>
    <r>
      <rPr>
        <b/>
        <sz val="9"/>
        <color theme="1"/>
        <rFont val="Verdana"/>
        <family val="2"/>
      </rPr>
      <t>Denominator:</t>
    </r>
    <r>
      <rPr>
        <sz val="9"/>
        <color theme="1"/>
        <rFont val="Verdana"/>
        <family val="2"/>
      </rPr>
      <t xml:space="preserve"> Number of children aged 0-4.</t>
    </r>
  </si>
  <si>
    <r>
      <rPr>
        <b/>
        <sz val="9"/>
        <rFont val="Verdana"/>
        <family val="2"/>
      </rPr>
      <t>Numerator:</t>
    </r>
    <r>
      <rPr>
        <sz val="9"/>
        <rFont val="Verdana"/>
        <family val="2"/>
      </rPr>
      <t xml:space="preserve"> Number of persons aged 5 years in state primary schools with dmft.</t>
    </r>
    <r>
      <rPr>
        <vertAlign val="superscript"/>
        <sz val="9"/>
        <rFont val="Verdana"/>
        <family val="2"/>
      </rPr>
      <t>1</t>
    </r>
  </si>
  <si>
    <t>2011/12 and 2014/15</t>
  </si>
  <si>
    <t>http://www.cardiff.ac.uk/__data/assets/word_doc/0008/218591/2014-Dental-Survey-Protocol-5yo-v1.docx</t>
  </si>
  <si>
    <t xml:space="preserve">1.   Welsh Oral Health Information Unit. 2014/2015 Dental Survey Protocol.  Epidemiological survey of school year 1 (5-year-old) children in Wales.  Available at </t>
  </si>
  <si>
    <t>WOHIU: Dental examiners and recorders attend training to ensure standardisation of procedures. Data cleansing and analysis is undertaken by the Welsh Oral Health Information Unit to ensure a common method is used. Data undergo a three way data handling process to ensure continued data quality. The 2014/15 survey examined 7,716 pupils out of a sample of 11,479 pupils giving an examination rate of 67.2%.</t>
  </si>
  <si>
    <r>
      <t>Confidence intervals were calculated using a method proposed by Altman D.G. et al.</t>
    </r>
    <r>
      <rPr>
        <vertAlign val="superscript"/>
        <sz val="9"/>
        <color rgb="FF000000"/>
        <rFont val="Verdana"/>
        <family val="2"/>
      </rPr>
      <t>2</t>
    </r>
  </si>
  <si>
    <r>
      <t>Teenage pregnancy is often associated with poor health and social outcomes for both the mother and the child. Children born to teenage parents are less likely to be breastfed, more likely to live in poverty, and more likely to become a teenage parent themselves.</t>
    </r>
    <r>
      <rPr>
        <vertAlign val="superscript"/>
        <sz val="9"/>
        <color rgb="FF000000"/>
        <rFont val="Verdana"/>
        <family val="2"/>
      </rPr>
      <t>1</t>
    </r>
  </si>
  <si>
    <r>
      <t>The average number of dmft in children in this survey was calculated using British Association for the Study of Community Dentistry (BASCD) guidelines.</t>
    </r>
    <r>
      <rPr>
        <vertAlign val="superscript"/>
        <sz val="9"/>
        <rFont val="Verdana"/>
        <family val="2"/>
      </rPr>
      <t>1</t>
    </r>
    <r>
      <rPr>
        <sz val="9"/>
        <rFont val="Verdana"/>
        <family val="2"/>
      </rPr>
      <t xml:space="preserve"> </t>
    </r>
  </si>
  <si>
    <r>
      <t>Confidence intervals were calculated using a method proposed by Altman D.G. et al.</t>
    </r>
    <r>
      <rPr>
        <vertAlign val="superscript"/>
        <sz val="9"/>
        <rFont val="Verdana"/>
        <family val="2"/>
      </rPr>
      <t>2</t>
    </r>
  </si>
  <si>
    <r>
      <t>Injuries are a major public health issue across the globe and contribute substantially to the burden of premature death and healthy years of life lost.  This places a significant burden upon health and health services.</t>
    </r>
    <r>
      <rPr>
        <vertAlign val="superscript"/>
        <sz val="9"/>
        <color theme="1"/>
        <rFont val="Verdana"/>
        <family val="2"/>
      </rPr>
      <t>1</t>
    </r>
  </si>
  <si>
    <t>2006/07-2015/16 financial years</t>
  </si>
  <si>
    <t>Admitting episodes were counted where there was any mention of injury in the diagnostic record. This does not include emergency transfers.  Patients will be counted more than once if they had multiple admissions for injuries during the same year.</t>
  </si>
  <si>
    <t>There were two admissions, in 2007/08 and 2014/15, where no local authority was recorded. These have not been included in the analysis.</t>
  </si>
  <si>
    <t>http://www2.nphs.wales.nhs.uk:8080/phwpapersdocs.nsf/($all)/10630ae242ba186480257a99003784a0/$file/20%2009%20burdenofinjuryinwales2012%20final.pdf</t>
  </si>
  <si>
    <t>Children aged under 1 year</t>
  </si>
  <si>
    <t>2006-2015 combined for local authority and health board; 2006-2015 single years trend for Wales.</t>
  </si>
  <si>
    <t>Period</t>
  </si>
  <si>
    <t>Demography</t>
  </si>
  <si>
    <t>Persons aged 0-4 years</t>
  </si>
  <si>
    <t>Figures presented in this analysis will therefore not match ONS published childhood mortality statistics as their statistics are based on the year in which a death is registered rather than the death occuring in a calendar year.</t>
  </si>
  <si>
    <t>Deaths and live births were extracted based on date of occurrence of birth and death, rather that data of registration.  For further information refer to the link below:</t>
  </si>
  <si>
    <t>Childhood mortality statistics metadata, March 2015</t>
  </si>
  <si>
    <t>2005-07 to 2013-15 (three year rolling rates)</t>
  </si>
  <si>
    <r>
      <rPr>
        <b/>
        <sz val="9"/>
        <color theme="1"/>
        <rFont val="Verdana"/>
        <family val="2"/>
      </rPr>
      <t>Numerator:</t>
    </r>
    <r>
      <rPr>
        <sz val="9"/>
        <color theme="1"/>
        <rFont val="Verdana"/>
        <family val="2"/>
      </rPr>
      <t xml:space="preserve">  Number of deaths that occur in persons aged 0-17 years.</t>
    </r>
  </si>
  <si>
    <t>Caveats</t>
  </si>
  <si>
    <t>http://www.ccwales.org.uk/edrms/133863/</t>
  </si>
  <si>
    <t>The WTE social worker provision for social workers working in children and young peoples services cannot be compared pre 2014/15 due to changes in the revised Qualifications Framework from 2014/15. For further information refer to the link below:</t>
  </si>
  <si>
    <t>Public Health Wales
5th floor
No. 2 Capital Quarter
Tyndall Street
Cardiff
CF10 4BZ</t>
  </si>
  <si>
    <r>
      <t>Homelessness</t>
    </r>
    <r>
      <rPr>
        <vertAlign val="superscript"/>
        <sz val="9"/>
        <color rgb="FF000080"/>
        <rFont val="Verdana"/>
        <family val="2"/>
      </rPr>
      <t>2</t>
    </r>
    <r>
      <rPr>
        <sz val="9"/>
        <color rgb="FF000080"/>
        <rFont val="Verdana"/>
        <family val="2"/>
      </rPr>
      <t xml:space="preserve">, 2005/06-2014/15
</t>
    </r>
    <r>
      <rPr>
        <i/>
        <sz val="8"/>
        <color rgb="FF000080"/>
        <rFont val="Verdana"/>
        <family val="2"/>
      </rPr>
      <t>(counts rounded to nearest 5)</t>
    </r>
  </si>
  <si>
    <r>
      <t>5 year olds dmft</t>
    </r>
    <r>
      <rPr>
        <vertAlign val="superscript"/>
        <sz val="9"/>
        <color rgb="FF000080"/>
        <rFont val="Verdana"/>
        <family val="2"/>
      </rPr>
      <t>8</t>
    </r>
    <r>
      <rPr>
        <sz val="9"/>
        <color rgb="FF000080"/>
        <rFont val="Verdana"/>
        <family val="2"/>
      </rPr>
      <t xml:space="preserve">, 2011/12 &amp; 2014/15
</t>
    </r>
    <r>
      <rPr>
        <i/>
        <sz val="8"/>
        <color rgb="FF000080"/>
        <rFont val="Verdana"/>
        <family val="2"/>
      </rPr>
      <t>(count is the number of children examined)</t>
    </r>
  </si>
  <si>
    <r>
      <t>Infant mortality per 1,000</t>
    </r>
    <r>
      <rPr>
        <vertAlign val="superscript"/>
        <sz val="9"/>
        <color rgb="FF000080"/>
        <rFont val="Verdana"/>
        <family val="2"/>
      </rPr>
      <t>10</t>
    </r>
    <r>
      <rPr>
        <sz val="9"/>
        <color rgb="FF000080"/>
        <rFont val="Verdana"/>
        <family val="2"/>
      </rPr>
      <t xml:space="preserve">, 2006-2015 </t>
    </r>
    <r>
      <rPr>
        <i/>
        <sz val="8"/>
        <color rgb="FF000080"/>
        <rFont val="Verdana"/>
        <family val="2"/>
      </rPr>
      <t>(annual average count)</t>
    </r>
  </si>
  <si>
    <r>
      <t>Child mortality per 100,000</t>
    </r>
    <r>
      <rPr>
        <vertAlign val="superscript"/>
        <sz val="9"/>
        <color rgb="FF000080"/>
        <rFont val="Verdana"/>
        <family val="2"/>
      </rPr>
      <t>11</t>
    </r>
    <r>
      <rPr>
        <sz val="9"/>
        <color rgb="FF000080"/>
        <rFont val="Verdana"/>
        <family val="2"/>
      </rPr>
      <t xml:space="preserve">, 2005-2015 </t>
    </r>
    <r>
      <rPr>
        <i/>
        <sz val="8"/>
        <color rgb="FF000080"/>
        <rFont val="Verdana"/>
        <family val="2"/>
      </rPr>
      <t>(annual average count)</t>
    </r>
  </si>
  <si>
    <t xml:space="preserve"> * An asterisk is shown when the data item is disclosive or not sufficiently robust for publication.</t>
  </si>
  <si>
    <t>2005/06</t>
  </si>
  <si>
    <t>\\ryt6bsrvfil0001\observatory\Health Intelligence\Information resources\Information products\Maternal&amp;ChildPathfinder\REY Wales 2016\Homelessness\20160927_homelessness_JA_v1c.xlsx</t>
  </si>
  <si>
    <r>
      <rPr>
        <b/>
        <sz val="9"/>
        <color theme="1"/>
        <rFont val="Verdana"/>
        <family val="2"/>
      </rPr>
      <t>Denominator:</t>
    </r>
    <r>
      <rPr>
        <sz val="9"/>
        <color theme="1"/>
        <rFont val="Verdana"/>
        <family val="2"/>
      </rPr>
      <t xml:space="preserve"> Number of children aged 0-7</t>
    </r>
  </si>
  <si>
    <r>
      <t>2013 and 2015 (as at 31</t>
    </r>
    <r>
      <rPr>
        <vertAlign val="superscript"/>
        <sz val="9"/>
        <color theme="1"/>
        <rFont val="Verdana"/>
        <family val="2"/>
      </rPr>
      <t>st</t>
    </r>
    <r>
      <rPr>
        <sz val="9"/>
        <color theme="1"/>
        <rFont val="Verdana"/>
        <family val="2"/>
      </rPr>
      <t xml:space="preserve"> March)</t>
    </r>
  </si>
  <si>
    <r>
      <t>The number of children in need included in the CIN Census is less than the total number of children in need receiving services. The number of children included in the CIN Census (those who had a case open for 3 months), represents about 80% of the total number of children in need on 31</t>
    </r>
    <r>
      <rPr>
        <vertAlign val="superscript"/>
        <sz val="9"/>
        <color theme="1"/>
        <rFont val="Verdana"/>
        <family val="2"/>
      </rPr>
      <t>st</t>
    </r>
    <r>
      <rPr>
        <sz val="9"/>
        <color theme="1"/>
        <rFont val="Verdana"/>
        <family val="2"/>
      </rPr>
      <t xml:space="preserve"> March 2015 recorded in other statistical data collections.</t>
    </r>
    <r>
      <rPr>
        <vertAlign val="superscript"/>
        <sz val="9"/>
        <color theme="1"/>
        <rFont val="Verdana"/>
        <family val="2"/>
      </rPr>
      <t>3</t>
    </r>
  </si>
  <si>
    <r>
      <t>The age and sex-specific body mass index (BMI) centiles were calculated using the British 1990 growth reference (UK90) (from a method proposed by Cole et al (1995)</t>
    </r>
    <r>
      <rPr>
        <vertAlign val="superscript"/>
        <sz val="9"/>
        <color theme="1"/>
        <rFont val="Verdana"/>
        <family val="2"/>
      </rPr>
      <t>3</t>
    </r>
    <r>
      <rPr>
        <sz val="9"/>
        <color theme="1"/>
        <rFont val="Verdana"/>
        <family val="2"/>
      </rPr>
      <t>). The BMI was calculated using a method proposed by Keys et al (1972).</t>
    </r>
    <r>
      <rPr>
        <vertAlign val="superscript"/>
        <sz val="9"/>
        <color theme="1"/>
        <rFont val="Verdana"/>
        <family val="2"/>
      </rPr>
      <t>4</t>
    </r>
    <r>
      <rPr>
        <sz val="9"/>
        <color theme="1"/>
        <rFont val="Verdana"/>
        <family val="2"/>
      </rPr>
      <t xml:space="preserve"> The following weight categories have been assigned: overweight: 85</t>
    </r>
    <r>
      <rPr>
        <vertAlign val="superscript"/>
        <sz val="9"/>
        <color theme="1"/>
        <rFont val="Verdana"/>
        <family val="2"/>
      </rPr>
      <t>th</t>
    </r>
    <r>
      <rPr>
        <sz val="9"/>
        <color theme="1"/>
        <rFont val="Verdana"/>
        <family val="2"/>
      </rPr>
      <t xml:space="preserve"> centile up to and not including 95</t>
    </r>
    <r>
      <rPr>
        <vertAlign val="superscript"/>
        <sz val="9"/>
        <color theme="1"/>
        <rFont val="Verdana"/>
        <family val="2"/>
      </rPr>
      <t>th</t>
    </r>
    <r>
      <rPr>
        <sz val="9"/>
        <color theme="1"/>
        <rFont val="Verdana"/>
        <family val="2"/>
      </rPr>
      <t xml:space="preserve"> centile; obese: 95</t>
    </r>
    <r>
      <rPr>
        <vertAlign val="superscript"/>
        <sz val="9"/>
        <color theme="1"/>
        <rFont val="Verdana"/>
        <family val="2"/>
      </rPr>
      <t>th</t>
    </r>
    <r>
      <rPr>
        <sz val="9"/>
        <color theme="1"/>
        <rFont val="Verdana"/>
        <family val="2"/>
      </rPr>
      <t xml:space="preserve"> centile and above. </t>
    </r>
  </si>
  <si>
    <r>
      <t>Confidence intervals were calculated using a method proposed by Wilson, E.B. et al.</t>
    </r>
    <r>
      <rPr>
        <vertAlign val="superscript"/>
        <sz val="9"/>
        <color theme="1"/>
        <rFont val="Verdana"/>
        <family val="2"/>
      </rPr>
      <t>5</t>
    </r>
  </si>
  <si>
    <t>The counts and rates for the Pregnancy and childhood surveillance tool are presented for the last year of trend unless otherwise stated.</t>
  </si>
  <si>
    <t>Pale blue and dark blue values represent results that are statistically significantly lower or higher respectively, compared to Wales. Medium blue represents results that are comparable to Wales (i.e. there is no significant difference). Grey indicates that the results could not be compared to Wales as the comparability could not be calculated.</t>
  </si>
  <si>
    <t xml:space="preserve">It should be noted that for some indicators, such as '% 4 year olds up to date with immunisations', a higher rate compared to Wales suggests the value is ‘better’ than the Wales average. In contrast a higher result for other indicators, such as 'Teenage conceptions &lt;18', suggest that the value is ‘worse’ than the Wales average. </t>
  </si>
  <si>
    <t xml:space="preserve">A statistically significant finding suggests that the difference between two values might not be due to chance. </t>
  </si>
  <si>
    <t>It is important to note that whilst an indicator may show a ‘better’ result to Wales, this means that the result is significantly different to Wales, not that public health action is unnecessary. Statistical significance is not the same as public health importance.</t>
  </si>
  <si>
    <t>It is possible for two areas to have the same rate for an indicator whilst displaying a different significance result. This is because statistical significance is based on the confidence interval, which is largely dependent on the size of the population from which the events came. Generally speaking, rates based on smaller populations are likely to have wider confidence intervals.</t>
  </si>
  <si>
    <t xml:space="preserve">Rate </t>
  </si>
  <si>
    <t xml:space="preserve">Wales rate </t>
  </si>
  <si>
    <t>\\ryt6bsrvfil0001\observatory\Health Intelligence\Information resources\Information products\Maternal&amp;ChildPathfinder\REY Wales 2016\Social worker provision\20161013_socialworkerprovision_JA_v1b.xlsx</t>
  </si>
  <si>
    <t>\\ryt6bsrvfil0001\observatory\Health Intelligence\Information resources\Information products\Maternal&amp;ChildPathfinder\REY Wales 2016\Children in poverty\20160926_%children_in_poverty_HW_v1a.xlsx</t>
  </si>
  <si>
    <t>The percentage of homeless households in Wales which have dependent children or pregnant women</t>
  </si>
  <si>
    <r>
      <t>Teenage pregnancy is a significant public health issue in Wales. Teenage mothers are at greater risk of suffering from mental health issues during the three years following birth. There is also a higher risk of giving birth to a baby with a low birth weight and higher infant mortality rate, compared to older mothers.</t>
    </r>
    <r>
      <rPr>
        <vertAlign val="superscript"/>
        <sz val="9"/>
        <color theme="1"/>
        <rFont val="Verdana"/>
        <family val="2"/>
      </rPr>
      <t>1</t>
    </r>
  </si>
  <si>
    <r>
      <t>·</t>
    </r>
    <r>
      <rPr>
        <sz val="9"/>
        <rFont val="Verdana"/>
        <family val="2"/>
      </rPr>
      <t>    V01-X59, Y85-Y869 - Unintentional injury</t>
    </r>
  </si>
  <si>
    <r>
      <t>·</t>
    </r>
    <r>
      <rPr>
        <sz val="9"/>
        <rFont val="Verdana"/>
        <family val="2"/>
      </rPr>
      <t>    X60-X84, Y870 - Intentional self-harm</t>
    </r>
  </si>
  <si>
    <r>
      <t>·</t>
    </r>
    <r>
      <rPr>
        <sz val="9"/>
        <rFont val="Verdana"/>
        <family val="2"/>
      </rPr>
      <t>    X85-Y09, Y871 - Assault</t>
    </r>
  </si>
  <si>
    <r>
      <t xml:space="preserve">2.   Altman D.G. et al (2000) </t>
    </r>
    <r>
      <rPr>
        <i/>
        <sz val="9"/>
        <color theme="1"/>
        <rFont val="Verdana"/>
        <family val="2"/>
      </rPr>
      <t>Statistics with confidence</t>
    </r>
    <r>
      <rPr>
        <sz val="9"/>
        <color theme="1"/>
        <rFont val="Verdana"/>
        <family val="2"/>
      </rPr>
      <t xml:space="preserve">. BMJ books: UK </t>
    </r>
  </si>
  <si>
    <r>
      <t>Confidence intervals were calculated using a method proposed by Altman D.G. et al.</t>
    </r>
    <r>
      <rPr>
        <vertAlign val="superscript"/>
        <sz val="9"/>
        <color theme="1"/>
        <rFont val="Verdana"/>
        <family val="2"/>
      </rPr>
      <t>2</t>
    </r>
  </si>
  <si>
    <r>
      <t>1.</t>
    </r>
    <r>
      <rPr>
        <sz val="9"/>
        <rFont val="Verdana"/>
        <family val="2"/>
      </rPr>
      <t xml:space="preserve">   </t>
    </r>
    <r>
      <rPr>
        <sz val="9"/>
        <color rgb="FF000000"/>
        <rFont val="Verdana"/>
        <family val="2"/>
      </rPr>
      <t>Public Health Wales. Early years programme. Evidence synthesis. [Online] 2013. Available at:</t>
    </r>
  </si>
  <si>
    <t>http://www.wales.nhs.uk/sitesplus/888/page/64303</t>
  </si>
  <si>
    <r>
      <t>Infant mortality rates are higher in the most deprived areas. Infant mortality rate can be attributed to various factors such as living conditions, diet, sanitation and birth control.  Latest figures show the infant mortality rate per 1,000 births for the most deprived fifth to be almost 50% higher than the least deprived fifth.</t>
    </r>
    <r>
      <rPr>
        <vertAlign val="superscript"/>
        <sz val="9"/>
        <color theme="1"/>
        <rFont val="Verdana"/>
        <family val="2"/>
      </rPr>
      <t xml:space="preserve">1 </t>
    </r>
    <r>
      <rPr>
        <sz val="9"/>
        <color theme="1"/>
        <rFont val="Verdana"/>
        <family val="2"/>
      </rPr>
      <t>Infant mortality rate</t>
    </r>
    <r>
      <rPr>
        <vertAlign val="superscript"/>
        <sz val="9"/>
        <color theme="1"/>
        <rFont val="Verdana"/>
        <family val="2"/>
      </rPr>
      <t xml:space="preserve"> </t>
    </r>
    <r>
      <rPr>
        <sz val="9"/>
        <color theme="1"/>
        <rFont val="Verdana"/>
        <family val="2"/>
      </rPr>
      <t>can be used as a general indicator of health and health inequality.</t>
    </r>
  </si>
  <si>
    <t>Childhood mortality rate per 100,000 population</t>
  </si>
  <si>
    <r>
      <t>2.</t>
    </r>
    <r>
      <rPr>
        <sz val="9"/>
        <color rgb="FF000000"/>
        <rFont val="Verdana"/>
        <family val="2"/>
      </rPr>
      <t xml:space="preserve">   Altman D.G. et al (2000) </t>
    </r>
    <r>
      <rPr>
        <i/>
        <sz val="9"/>
        <color rgb="FF000000"/>
        <rFont val="Verdana"/>
        <family val="2"/>
      </rPr>
      <t>Statistics with confidence</t>
    </r>
    <r>
      <rPr>
        <sz val="9"/>
        <color rgb="FF000000"/>
        <rFont val="Verdana"/>
        <family val="2"/>
      </rPr>
      <t xml:space="preserve">. BMJ books: UK </t>
    </r>
  </si>
  <si>
    <r>
      <t>1.</t>
    </r>
    <r>
      <rPr>
        <sz val="9"/>
        <color rgb="FF000000"/>
        <rFont val="Verdana"/>
        <family val="2"/>
      </rPr>
      <t xml:space="preserve">   Public Death Review Programme (2016) </t>
    </r>
    <r>
      <rPr>
        <i/>
        <sz val="9"/>
        <color rgb="FF000000"/>
        <rFont val="Verdana"/>
        <family val="2"/>
      </rPr>
      <t xml:space="preserve">Child deaths in Wales: patterns and trends report 2016. </t>
    </r>
    <r>
      <rPr>
        <sz val="9"/>
        <color rgb="FF000000"/>
        <rFont val="Verdana"/>
        <family val="2"/>
      </rPr>
      <t>Public Health Wales NHS Trust: UK</t>
    </r>
  </si>
  <si>
    <r>
      <t>The Child Death Review Programme reports a strong relationship between child deaths and deprivation. Rates of deaths among children aged 0-17 years living in the most deprived parts of Wales are 70% higher than those in the least deprived parts of Wales.</t>
    </r>
    <r>
      <rPr>
        <vertAlign val="superscript"/>
        <sz val="9"/>
        <color theme="1"/>
        <rFont val="Verdana"/>
        <family val="2"/>
      </rPr>
      <t xml:space="preserve">1 </t>
    </r>
    <r>
      <rPr>
        <sz val="9"/>
        <color theme="1"/>
        <rFont val="Verdana"/>
        <family val="2"/>
      </rPr>
      <t>Child mortality can be used as a general indicator of health and health inequality.</t>
    </r>
  </si>
  <si>
    <r>
      <rPr>
        <b/>
        <sz val="9"/>
        <color theme="1"/>
        <rFont val="Verdana"/>
        <family val="2"/>
      </rPr>
      <t>Numerator:</t>
    </r>
    <r>
      <rPr>
        <sz val="9"/>
        <color theme="1"/>
        <rFont val="Verdana"/>
        <family val="2"/>
      </rPr>
      <t xml:space="preserve"> Children in households in receipt of income related benefits or tax credits, children aged 0-4 years. Department for Work and Pensions (2013/14); Her Majesty’s Revenue and Customs (as at 31st Aug 2013); Home Office (as at June 2015)</t>
    </r>
  </si>
  <si>
    <r>
      <rPr>
        <b/>
        <sz val="9"/>
        <color theme="1"/>
        <rFont val="Verdana"/>
        <family val="2"/>
      </rPr>
      <t xml:space="preserve">Denominator: </t>
    </r>
    <r>
      <rPr>
        <sz val="9"/>
        <color theme="1"/>
        <rFont val="Verdana"/>
        <family val="2"/>
      </rPr>
      <t>2013 Mid-year population estimates, Office for National Statistics (ONS)</t>
    </r>
  </si>
  <si>
    <t>The indicator on income is a composite indicator which contains three elements: 1) income-related benefit claimants, 2) tax credit recipients and 3) supported asylum seekers. The indicator sums claimants and their dependents for the three elements, then expresses the sum as a percentage of the total residential population for each local authority, based on mid-2013 population estimates. The counts are of unique individuals (i.e. those who claim multiple benefits are only counted once). The indicator is restricted to those aged 0-4 years old.</t>
  </si>
  <si>
    <r>
      <t>Confidence intervals were calculated using a method proposed by Wilson, E.B. et al.</t>
    </r>
    <r>
      <rPr>
        <vertAlign val="superscript"/>
        <sz val="9"/>
        <rFont val="Verdana"/>
        <family val="2"/>
      </rPr>
      <t>2</t>
    </r>
  </si>
  <si>
    <t>2.   Wilson, E.B. (1927) Probable inference, the law of succession, and statistical inference. J Am Stat Assoc, 22:209-212. Cited in Altman D.G. Et al (2000) Statistics with Confidence (2nd edn) BMJ Books: UK (page 46).</t>
  </si>
  <si>
    <t>© 2017 Public Health Wales NHS Trust</t>
  </si>
  <si>
    <t>Enter Observatory2o17 as password and click 'OK'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</si>
</sst>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0.0"/>
    <numFmt numFmtId="166" formatCode="0.0000"/>
    <numFmt numFmtId="167" formatCode="0.000"/>
    <numFmt numFmtId="168" formatCode="#,##0.000"/>
    <numFmt numFmtId="169" formatCode="0.00000"/>
  </numFmts>
  <fonts count="113"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u/>
      <sz val="9"/>
      <color theme="10"/>
      <name val="Verdana"/>
      <family val="2"/>
    </font>
    <font>
      <sz val="12"/>
      <name val="Arial"/>
      <family val="2"/>
    </font>
    <font>
      <sz val="10"/>
      <color indexed="8"/>
      <name val="Arial"/>
      <family val="2"/>
    </font>
    <font>
      <sz val="10"/>
      <color theme="1"/>
      <name val="Verdana"/>
      <family val="2"/>
    </font>
    <font>
      <b/>
      <sz val="9"/>
      <color theme="1"/>
      <name val="Verdana"/>
      <family val="2"/>
    </font>
    <font>
      <u/>
      <sz val="9.9"/>
      <color theme="10"/>
      <name val="Calibri"/>
      <family val="2"/>
    </font>
    <font>
      <b/>
      <sz val="11"/>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i/>
      <sz val="9"/>
      <color theme="1"/>
      <name val="Verdana"/>
      <family val="2"/>
    </font>
    <font>
      <b/>
      <sz val="11"/>
      <name val="Verdana"/>
      <family val="2"/>
    </font>
    <font>
      <sz val="10"/>
      <color indexed="60"/>
      <name val="Verdana"/>
      <family val="2"/>
    </font>
    <font>
      <b/>
      <sz val="10"/>
      <color indexed="9"/>
      <name val="Verdana"/>
      <family val="2"/>
    </font>
    <font>
      <sz val="10"/>
      <color indexed="18"/>
      <name val="Verdana"/>
      <family val="2"/>
    </font>
    <font>
      <b/>
      <sz val="10"/>
      <color indexed="18"/>
      <name val="Verdana"/>
      <family val="2"/>
    </font>
    <font>
      <sz val="10"/>
      <color rgb="FF266492"/>
      <name val="Verdana"/>
      <family val="2"/>
    </font>
    <font>
      <b/>
      <sz val="10"/>
      <color rgb="FF266492"/>
      <name val="Verdana"/>
      <family val="2"/>
    </font>
    <font>
      <u/>
      <sz val="10"/>
      <color indexed="12"/>
      <name val="Verdana"/>
      <family val="2"/>
    </font>
    <font>
      <sz val="10"/>
      <color indexed="10"/>
      <name val="Verdana"/>
      <family val="2"/>
    </font>
    <font>
      <i/>
      <sz val="10"/>
      <color rgb="FF266492"/>
      <name val="Verdana"/>
      <family val="2"/>
    </font>
    <font>
      <b/>
      <sz val="12"/>
      <color rgb="FF266492"/>
      <name val="Verdana"/>
      <family val="2"/>
    </font>
    <font>
      <b/>
      <sz val="12"/>
      <color indexed="9"/>
      <name val="Verdana"/>
      <family val="2"/>
    </font>
    <font>
      <b/>
      <sz val="10"/>
      <color rgb="FFFF0000"/>
      <name val="Verdana"/>
      <family val="2"/>
    </font>
    <font>
      <b/>
      <sz val="12"/>
      <name val="Verdana"/>
      <family val="2"/>
    </font>
    <font>
      <b/>
      <sz val="14"/>
      <color rgb="FF266492"/>
      <name val="Verdana"/>
      <family val="2"/>
    </font>
    <font>
      <b/>
      <sz val="11"/>
      <color rgb="FF266492"/>
      <name val="Verdana"/>
      <family val="2"/>
    </font>
    <font>
      <sz val="10"/>
      <color indexed="12"/>
      <name val="Verdana"/>
      <family val="2"/>
    </font>
    <font>
      <sz val="8"/>
      <color theme="0" tint="-0.499984740745262"/>
      <name val="Verdana"/>
      <family val="2"/>
    </font>
    <font>
      <sz val="8"/>
      <color theme="1"/>
      <name val="Verdana"/>
      <family val="2"/>
    </font>
    <font>
      <u/>
      <sz val="9.9"/>
      <color theme="10"/>
      <name val="Verdana"/>
      <family val="2"/>
    </font>
    <font>
      <b/>
      <sz val="11"/>
      <color theme="1"/>
      <name val="Calibri"/>
      <family val="2"/>
      <scheme val="minor"/>
    </font>
    <font>
      <b/>
      <sz val="10"/>
      <color theme="1"/>
      <name val="Arial"/>
      <family val="2"/>
    </font>
    <font>
      <sz val="9"/>
      <color theme="0" tint="-0.249977111117893"/>
      <name val="Verdana"/>
      <family val="2"/>
    </font>
    <font>
      <sz val="9"/>
      <color rgb="FFFF0000"/>
      <name val="Verdana"/>
      <family val="2"/>
    </font>
    <font>
      <b/>
      <sz val="9"/>
      <color rgb="FF00B050"/>
      <name val="Verdana"/>
      <family val="2"/>
    </font>
    <font>
      <b/>
      <sz val="9"/>
      <color rgb="FFFF0000"/>
      <name val="Verdana"/>
      <family val="2"/>
    </font>
    <font>
      <b/>
      <sz val="9"/>
      <color theme="0" tint="-0.249977111117893"/>
      <name val="Verdana"/>
      <family val="2"/>
    </font>
    <font>
      <sz val="9"/>
      <color rgb="FF00B050"/>
      <name val="Verdana"/>
      <family val="2"/>
    </font>
    <font>
      <sz val="9"/>
      <name val="Verdana"/>
      <family val="2"/>
    </font>
    <font>
      <b/>
      <sz val="9"/>
      <color theme="0" tint="-0.34998626667073579"/>
      <name val="Verdana"/>
      <family val="2"/>
    </font>
    <font>
      <sz val="9"/>
      <color theme="6" tint="-0.499984740745262"/>
      <name val="Verdana"/>
      <family val="2"/>
    </font>
    <font>
      <u/>
      <sz val="12"/>
      <color indexed="12"/>
      <name val="Arial"/>
      <family val="2"/>
    </font>
    <font>
      <u/>
      <sz val="10"/>
      <color indexed="12"/>
      <name val="MS Sans Serif"/>
      <family val="2"/>
    </font>
    <font>
      <sz val="12"/>
      <color theme="1"/>
      <name val="Arial"/>
      <family val="2"/>
    </font>
    <font>
      <b/>
      <sz val="8"/>
      <name val="Arial"/>
      <family val="2"/>
    </font>
    <font>
      <sz val="8"/>
      <name val="Arial"/>
      <family val="2"/>
    </font>
    <font>
      <b/>
      <sz val="9"/>
      <color rgb="FF000080"/>
      <name val="Verdana"/>
      <family val="2"/>
    </font>
    <font>
      <vertAlign val="superscript"/>
      <sz val="9"/>
      <color rgb="FF000080"/>
      <name val="Verdana"/>
      <family val="2"/>
    </font>
    <font>
      <i/>
      <sz val="8"/>
      <color rgb="FF000080"/>
      <name val="Verdana"/>
      <family val="2"/>
    </font>
    <font>
      <sz val="8"/>
      <color rgb="FF000080"/>
      <name val="Verdana"/>
      <family val="2"/>
    </font>
    <font>
      <sz val="9"/>
      <color rgb="FF7F7F7F"/>
      <name val="Verdana"/>
      <family val="2"/>
    </font>
    <font>
      <b/>
      <sz val="9"/>
      <name val="Verdana"/>
      <family val="2"/>
    </font>
    <font>
      <b/>
      <sz val="10"/>
      <name val="Arial"/>
      <family val="2"/>
    </font>
    <font>
      <i/>
      <sz val="10"/>
      <color indexed="23"/>
      <name val="Verdana"/>
      <family val="2"/>
    </font>
    <font>
      <sz val="12"/>
      <color rgb="FF000000"/>
      <name val="Arial"/>
      <family val="2"/>
    </font>
    <font>
      <b/>
      <sz val="10"/>
      <name val="Tms Rmn"/>
    </font>
    <font>
      <b/>
      <sz val="15"/>
      <color indexed="56"/>
      <name val="Verdana"/>
      <family val="2"/>
    </font>
    <font>
      <b/>
      <sz val="13"/>
      <color indexed="56"/>
      <name val="Verdana"/>
      <family val="2"/>
    </font>
    <font>
      <b/>
      <sz val="11"/>
      <color indexed="56"/>
      <name val="Verdana"/>
      <family val="2"/>
    </font>
    <font>
      <u/>
      <sz val="12"/>
      <color rgb="FF0000FF"/>
      <name val="Arial"/>
      <family val="2"/>
    </font>
    <font>
      <sz val="10"/>
      <color indexed="52"/>
      <name val="Verdana"/>
      <family val="2"/>
    </font>
    <font>
      <sz val="11"/>
      <color indexed="8"/>
      <name val="Calibri"/>
      <family val="2"/>
      <scheme val="minor"/>
    </font>
    <font>
      <sz val="11"/>
      <name val="Calibri"/>
      <family val="2"/>
    </font>
    <font>
      <i/>
      <sz val="8"/>
      <name val="Tms Rmn"/>
    </font>
    <font>
      <b/>
      <sz val="8"/>
      <name val="Tms Rmn"/>
    </font>
    <font>
      <b/>
      <sz val="12"/>
      <name val="Arial"/>
      <family val="2"/>
    </font>
    <font>
      <b/>
      <sz val="10"/>
      <color indexed="8"/>
      <name val="Verdana"/>
      <family val="2"/>
    </font>
    <font>
      <b/>
      <i/>
      <sz val="9"/>
      <name val="Verdana"/>
      <family val="2"/>
    </font>
    <font>
      <sz val="10"/>
      <color rgb="FF000000"/>
      <name val="Verdana"/>
      <family val="2"/>
    </font>
    <font>
      <i/>
      <sz val="10"/>
      <color rgb="FF000000"/>
      <name val="Verdana"/>
      <family val="2"/>
    </font>
    <font>
      <sz val="10"/>
      <name val="Wingdings"/>
      <charset val="2"/>
    </font>
    <font>
      <sz val="10"/>
      <name val="Segoe UI Light"/>
      <family val="2"/>
    </font>
    <font>
      <vertAlign val="superscript"/>
      <sz val="9"/>
      <color theme="1"/>
      <name val="Verdana"/>
      <family val="2"/>
    </font>
    <font>
      <vertAlign val="superscript"/>
      <sz val="9"/>
      <color rgb="FF000000"/>
      <name val="Verdana"/>
      <family val="2"/>
    </font>
    <font>
      <sz val="9"/>
      <color rgb="FF000000"/>
      <name val="Verdana"/>
      <family val="2"/>
    </font>
    <font>
      <i/>
      <sz val="9"/>
      <color rgb="FF000000"/>
      <name val="Verdana"/>
      <family val="2"/>
    </font>
    <font>
      <vertAlign val="superscript"/>
      <sz val="9"/>
      <name val="Verdana"/>
      <family val="2"/>
    </font>
    <font>
      <u/>
      <sz val="10"/>
      <color theme="10"/>
      <name val="Verdana"/>
      <family val="2"/>
    </font>
    <font>
      <sz val="11"/>
      <color rgb="FF000000"/>
      <name val="Calibri"/>
      <family val="2"/>
      <charset val="204"/>
    </font>
    <font>
      <sz val="11"/>
      <color rgb="FF000000"/>
      <name val="Calibri"/>
      <family val="2"/>
    </font>
    <font>
      <sz val="8"/>
      <color theme="1"/>
      <name val="Arial"/>
      <family val="2"/>
    </font>
    <font>
      <u/>
      <sz val="12"/>
      <color theme="10"/>
      <name val="Arial"/>
      <family val="2"/>
    </font>
    <font>
      <u/>
      <sz val="9"/>
      <color rgb="FF0000FF"/>
      <name val="Verdana"/>
      <family val="2"/>
    </font>
  </fonts>
  <fills count="5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3182BD"/>
        <bgColor indexed="64"/>
      </patternFill>
    </fill>
    <fill>
      <patternFill patternType="solid">
        <fgColor rgb="FFFFFF00"/>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EAF1DD"/>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BDD7E7"/>
        <bgColor indexed="64"/>
      </patternFill>
    </fill>
    <fill>
      <patternFill patternType="solid">
        <fgColor rgb="FFF5F5F5"/>
        <bgColor indexed="64"/>
      </patternFill>
    </fill>
    <fill>
      <patternFill patternType="solid">
        <fgColor rgb="FFF2F2F2"/>
        <bgColor indexed="64"/>
      </patternFill>
    </fill>
  </fills>
  <borders count="36">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right>
      <top style="thin">
        <color theme="0"/>
      </top>
      <bottom/>
      <diagonal/>
    </border>
    <border>
      <left/>
      <right/>
      <top style="hair">
        <color indexed="18"/>
      </top>
      <bottom style="hair">
        <color indexed="18"/>
      </bottom>
      <diagonal/>
    </border>
    <border>
      <left/>
      <right/>
      <top style="hair">
        <color indexed="18"/>
      </top>
      <bottom/>
      <diagonal/>
    </border>
    <border>
      <left/>
      <right/>
      <top/>
      <bottom style="hair">
        <color indexed="18"/>
      </bottom>
      <diagonal/>
    </border>
    <border>
      <left/>
      <right/>
      <top style="hair">
        <color indexed="60"/>
      </top>
      <bottom/>
      <diagonal/>
    </border>
    <border>
      <left/>
      <right/>
      <top/>
      <bottom style="hair">
        <color indexed="60"/>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5344">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7"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4" fillId="0" borderId="0"/>
    <xf numFmtId="0" fontId="19" fillId="15" borderId="0" applyNumberFormat="0" applyBorder="0" applyAlignment="0" applyProtection="0"/>
    <xf numFmtId="0" fontId="1" fillId="3" borderId="0" applyNumberFormat="0" applyBorder="0" applyAlignment="0" applyProtection="0"/>
    <xf numFmtId="0" fontId="19" fillId="16" borderId="0" applyNumberFormat="0" applyBorder="0" applyAlignment="0" applyProtection="0"/>
    <xf numFmtId="0" fontId="1" fillId="5" borderId="0" applyNumberFormat="0" applyBorder="0" applyAlignment="0" applyProtection="0"/>
    <xf numFmtId="0" fontId="19" fillId="17" borderId="0" applyNumberFormat="0" applyBorder="0" applyAlignment="0" applyProtection="0"/>
    <xf numFmtId="0" fontId="1" fillId="7" borderId="0" applyNumberFormat="0" applyBorder="0" applyAlignment="0" applyProtection="0"/>
    <xf numFmtId="0" fontId="19" fillId="18" borderId="0" applyNumberFormat="0" applyBorder="0" applyAlignment="0" applyProtection="0"/>
    <xf numFmtId="0" fontId="1" fillId="9" borderId="0" applyNumberFormat="0" applyBorder="0" applyAlignment="0" applyProtection="0"/>
    <xf numFmtId="0" fontId="19" fillId="19" borderId="0" applyNumberFormat="0" applyBorder="0" applyAlignment="0" applyProtection="0"/>
    <xf numFmtId="0" fontId="1" fillId="11" borderId="0" applyNumberFormat="0" applyBorder="0" applyAlignment="0" applyProtection="0"/>
    <xf numFmtId="0" fontId="19" fillId="20" borderId="0" applyNumberFormat="0" applyBorder="0" applyAlignment="0" applyProtection="0"/>
    <xf numFmtId="0" fontId="1" fillId="13" borderId="0" applyNumberFormat="0" applyBorder="0" applyAlignment="0" applyProtection="0"/>
    <xf numFmtId="0" fontId="19" fillId="21" borderId="0" applyNumberFormat="0" applyBorder="0" applyAlignment="0" applyProtection="0"/>
    <xf numFmtId="0" fontId="1" fillId="4" borderId="0" applyNumberFormat="0" applyBorder="0" applyAlignment="0" applyProtection="0"/>
    <xf numFmtId="0" fontId="19" fillId="22" borderId="0" applyNumberFormat="0" applyBorder="0" applyAlignment="0" applyProtection="0"/>
    <xf numFmtId="0" fontId="1" fillId="6" borderId="0" applyNumberFormat="0" applyBorder="0" applyAlignment="0" applyProtection="0"/>
    <xf numFmtId="0" fontId="19" fillId="23" borderId="0" applyNumberFormat="0" applyBorder="0" applyAlignment="0" applyProtection="0"/>
    <xf numFmtId="0" fontId="1" fillId="8" borderId="0" applyNumberFormat="0" applyBorder="0" applyAlignment="0" applyProtection="0"/>
    <xf numFmtId="0" fontId="19" fillId="18" borderId="0" applyNumberFormat="0" applyBorder="0" applyAlignment="0" applyProtection="0"/>
    <xf numFmtId="0" fontId="1" fillId="10" borderId="0" applyNumberFormat="0" applyBorder="0" applyAlignment="0" applyProtection="0"/>
    <xf numFmtId="0" fontId="19" fillId="21" borderId="0" applyNumberFormat="0" applyBorder="0" applyAlignment="0" applyProtection="0"/>
    <xf numFmtId="0" fontId="1" fillId="12" borderId="0" applyNumberFormat="0" applyBorder="0" applyAlignment="0" applyProtection="0"/>
    <xf numFmtId="0" fontId="19" fillId="24" borderId="0" applyNumberFormat="0" applyBorder="0" applyAlignment="0" applyProtection="0"/>
    <xf numFmtId="0" fontId="1" fillId="14" borderId="0" applyNumberFormat="0" applyBorder="0" applyAlignment="0" applyProtection="0"/>
    <xf numFmtId="0" fontId="20" fillId="25"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2" borderId="0" applyNumberFormat="0" applyBorder="0" applyAlignment="0" applyProtection="0"/>
    <xf numFmtId="0" fontId="21" fillId="16" borderId="0" applyNumberFormat="0" applyBorder="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3" fillId="34"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applyNumberFormat="0" applyFill="0" applyBorder="0" applyAlignment="0" applyProtection="0"/>
    <xf numFmtId="0" fontId="25" fillId="17" borderId="0" applyNumberFormat="0" applyBorder="0" applyAlignment="0" applyProtection="0"/>
    <xf numFmtId="0" fontId="26" fillId="0" borderId="4" applyNumberFormat="0" applyFill="0" applyAlignment="0" applyProtection="0"/>
    <xf numFmtId="0" fontId="27" fillId="0" borderId="5"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1" fillId="0" borderId="7" applyNumberFormat="0" applyFill="0" applyAlignment="0" applyProtection="0"/>
    <xf numFmtId="0" fontId="32"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3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6"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7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4" fillId="0" borderId="0"/>
    <xf numFmtId="0" fontId="9" fillId="0" borderId="0"/>
    <xf numFmtId="0" fontId="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top"/>
    </xf>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4" fillId="0" borderId="0">
      <alignment horizontal="left"/>
    </xf>
    <xf numFmtId="0" fontId="75" fillId="0" borderId="0">
      <alignment horizontal="left"/>
    </xf>
    <xf numFmtId="0" fontId="75" fillId="0" borderId="0">
      <alignment horizontal="center" vertical="center" wrapText="1"/>
    </xf>
    <xf numFmtId="0" fontId="75" fillId="0" borderId="0">
      <alignment horizontal="left" vertical="center" wrapText="1"/>
    </xf>
    <xf numFmtId="0" fontId="75" fillId="0" borderId="0">
      <alignment horizontal="right"/>
    </xf>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0" fontId="22" fillId="33" borderId="2" applyNumberFormat="0" applyAlignment="0" applyProtection="0"/>
    <xf numFmtId="44" fontId="4" fillId="0" borderId="0" applyFont="0" applyFill="0" applyBorder="0" applyAlignment="0" applyProtection="0"/>
    <xf numFmtId="0" fontId="82" fillId="0" borderId="0"/>
    <xf numFmtId="0" fontId="83" fillId="0" borderId="0" applyNumberFormat="0" applyFill="0" applyBorder="0" applyAlignment="0" applyProtection="0"/>
    <xf numFmtId="0" fontId="84" fillId="0" borderId="0" applyNumberFormat="0" applyFont="0" applyFill="0" applyBorder="0" applyAlignment="0" applyProtection="0"/>
    <xf numFmtId="0" fontId="85" fillId="0" borderId="0">
      <alignment horizontal="left"/>
    </xf>
    <xf numFmtId="0" fontId="86" fillId="0" borderId="4" applyNumberFormat="0" applyFill="0" applyAlignment="0" applyProtection="0"/>
    <xf numFmtId="0" fontId="87" fillId="0" borderId="5" applyNumberFormat="0" applyFill="0" applyAlignment="0" applyProtection="0"/>
    <xf numFmtId="0" fontId="88" fillId="0" borderId="6" applyNumberFormat="0" applyFill="0" applyAlignment="0" applyProtection="0"/>
    <xf numFmtId="0" fontId="88" fillId="0" borderId="0" applyNumberFormat="0" applyFill="0" applyBorder="0" applyAlignment="0" applyProtection="0"/>
    <xf numFmtId="0" fontId="82" fillId="0" borderId="0"/>
    <xf numFmtId="0" fontId="89" fillId="0" borderId="0" applyNumberFormat="0" applyFill="0" applyBorder="0" applyAlignment="0" applyProtection="0"/>
    <xf numFmtId="0" fontId="71" fillId="0" borderId="0" applyNumberFormat="0" applyFill="0" applyBorder="0" applyAlignment="0" applyProtection="0">
      <alignment vertical="top"/>
      <protection locked="0"/>
    </xf>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30" fillId="20" borderId="2" applyNumberFormat="0" applyAlignment="0" applyProtection="0"/>
    <xf numFmtId="0" fontId="90" fillId="0" borderId="7" applyNumberFormat="0" applyFill="0" applyAlignment="0" applyProtection="0"/>
    <xf numFmtId="0" fontId="8" fillId="0" borderId="0"/>
    <xf numFmtId="0" fontId="13" fillId="0" borderId="0"/>
    <xf numFmtId="0" fontId="8" fillId="0" borderId="0"/>
    <xf numFmtId="0" fontId="84" fillId="0" borderId="0"/>
    <xf numFmtId="0" fontId="91" fillId="0" borderId="0"/>
    <xf numFmtId="0" fontId="4" fillId="0" borderId="0"/>
    <xf numFmtId="0" fontId="73" fillId="0" borderId="0"/>
    <xf numFmtId="0" fontId="4" fillId="0" borderId="0"/>
    <xf numFmtId="0" fontId="92" fillId="0" borderId="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4" fillId="36" borderId="8" applyNumberFormat="0" applyFon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35" fillId="33" borderId="9" applyNumberFormat="0" applyAlignment="0" applyProtection="0"/>
    <xf numFmtId="0" fontId="93" fillId="0" borderId="0"/>
    <xf numFmtId="0" fontId="4" fillId="0" borderId="0">
      <alignment textRotation="90"/>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165" fontId="94" fillId="0" borderId="0"/>
    <xf numFmtId="0" fontId="95" fillId="0" borderId="0"/>
    <xf numFmtId="0" fontId="36"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37" fillId="0" borderId="10" applyNumberFormat="0" applyFill="0" applyAlignment="0" applyProtection="0"/>
    <xf numFmtId="0" fontId="96" fillId="0" borderId="10" applyNumberFormat="0" applyFill="0" applyAlignment="0" applyProtection="0"/>
    <xf numFmtId="0" fontId="96" fillId="0" borderId="10" applyNumberFormat="0" applyFill="0" applyAlignment="0" applyProtection="0"/>
    <xf numFmtId="0" fontId="96" fillId="0" borderId="10" applyNumberFormat="0" applyFill="0" applyAlignment="0" applyProtection="0"/>
    <xf numFmtId="0" fontId="96" fillId="0" borderId="10" applyNumberFormat="0" applyFill="0" applyAlignment="0" applyProtection="0"/>
    <xf numFmtId="0" fontId="48" fillId="0" borderId="0" applyNumberFormat="0" applyFill="0" applyBorder="0" applyAlignment="0" applyProtection="0"/>
    <xf numFmtId="0" fontId="4" fillId="0" borderId="0"/>
    <xf numFmtId="0" fontId="5" fillId="0" borderId="0" applyNumberFormat="0" applyFill="0" applyBorder="0" applyAlignment="0" applyProtection="0">
      <alignment vertical="top"/>
      <protection locked="0"/>
    </xf>
    <xf numFmtId="0" fontId="4" fillId="0" borderId="0"/>
    <xf numFmtId="164" fontId="4"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9" fillId="0" borderId="0"/>
    <xf numFmtId="0" fontId="9" fillId="0" borderId="0"/>
    <xf numFmtId="0" fontId="4" fillId="0" borderId="0"/>
    <xf numFmtId="0" fontId="8" fillId="0" borderId="0"/>
    <xf numFmtId="0" fontId="8"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8" fillId="0" borderId="0"/>
    <xf numFmtId="0" fontId="8" fillId="0" borderId="0"/>
    <xf numFmtId="0" fontId="8" fillId="0" borderId="0"/>
    <xf numFmtId="0" fontId="9" fillId="0" borderId="0"/>
    <xf numFmtId="0" fontId="8" fillId="0" borderId="0"/>
    <xf numFmtId="0" fontId="13" fillId="0" borderId="0"/>
    <xf numFmtId="0" fontId="1" fillId="0" borderId="0"/>
    <xf numFmtId="0" fontId="8" fillId="0" borderId="0"/>
    <xf numFmtId="0" fontId="1" fillId="0" borderId="0"/>
    <xf numFmtId="0" fontId="4" fillId="0" borderId="0"/>
    <xf numFmtId="0" fontId="4" fillId="0" borderId="0"/>
    <xf numFmtId="0" fontId="1" fillId="2" borderId="1" applyNumberFormat="0" applyFont="0" applyAlignment="0" applyProtection="0"/>
    <xf numFmtId="9" fontId="9" fillId="0" borderId="0" applyFont="0" applyFill="0" applyBorder="0" applyAlignment="0" applyProtection="0"/>
    <xf numFmtId="0" fontId="9" fillId="0" borderId="0"/>
    <xf numFmtId="0" fontId="4" fillId="0" borderId="0"/>
    <xf numFmtId="9" fontId="1"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1" fillId="0" borderId="0"/>
    <xf numFmtId="0" fontId="8" fillId="0" borderId="0"/>
    <xf numFmtId="0" fontId="1" fillId="0" borderId="0"/>
    <xf numFmtId="0" fontId="4" fillId="36" borderId="8" applyNumberFormat="0" applyFont="0" applyAlignment="0" applyProtection="0"/>
    <xf numFmtId="0" fontId="4" fillId="36" borderId="8" applyNumberFormat="0" applyFont="0" applyAlignment="0" applyProtection="0"/>
    <xf numFmtId="16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2" fillId="0" borderId="0" applyNumberFormat="0" applyFill="0" applyBorder="0" applyAlignment="0" applyProtection="0"/>
    <xf numFmtId="0" fontId="107" fillId="0" borderId="0" applyNumberFormat="0" applyFill="0" applyBorder="0" applyAlignment="0" applyProtection="0">
      <alignment vertical="top"/>
      <protection locked="0"/>
    </xf>
    <xf numFmtId="0" fontId="72" fillId="0" borderId="0" applyNumberFormat="0" applyFill="0" applyBorder="0" applyAlignment="0" applyProtection="0"/>
    <xf numFmtId="0" fontId="12" fillId="0" borderId="0" applyNumberFormat="0" applyFill="0" applyBorder="0" applyAlignment="0" applyProtection="0">
      <alignment vertical="top"/>
      <protection locked="0"/>
    </xf>
    <xf numFmtId="0" fontId="9" fillId="0" borderId="0"/>
    <xf numFmtId="0" fontId="4" fillId="0" borderId="0"/>
    <xf numFmtId="0" fontId="8" fillId="0" borderId="0"/>
    <xf numFmtId="0" fontId="14" fillId="0" borderId="0">
      <alignment vertical="top"/>
    </xf>
    <xf numFmtId="0" fontId="15" fillId="0" borderId="0"/>
    <xf numFmtId="0" fontId="4"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0" borderId="0"/>
    <xf numFmtId="0" fontId="1" fillId="0" borderId="0"/>
    <xf numFmtId="0" fontId="8" fillId="0" borderId="0"/>
    <xf numFmtId="0" fontId="108" fillId="0" borderId="0"/>
    <xf numFmtId="0" fontId="4" fillId="0" borderId="0"/>
    <xf numFmtId="0" fontId="9" fillId="0" borderId="0"/>
    <xf numFmtId="0" fontId="9" fillId="0" borderId="0"/>
    <xf numFmtId="0" fontId="9" fillId="0" borderId="0"/>
    <xf numFmtId="0" fontId="15" fillId="0" borderId="0"/>
    <xf numFmtId="0" fontId="1" fillId="0" borderId="0"/>
    <xf numFmtId="0" fontId="1" fillId="0" borderId="0"/>
    <xf numFmtId="0" fontId="15" fillId="0" borderId="0"/>
    <xf numFmtId="0" fontId="8" fillId="0" borderId="0"/>
    <xf numFmtId="0" fontId="4" fillId="0" borderId="0"/>
    <xf numFmtId="0" fontId="9" fillId="0" borderId="0"/>
    <xf numFmtId="0" fontId="4" fillId="0" borderId="0"/>
    <xf numFmtId="0" fontId="109" fillId="0" borderId="0"/>
    <xf numFmtId="0" fontId="1" fillId="0" borderId="0"/>
    <xf numFmtId="0" fontId="1" fillId="0" borderId="0"/>
    <xf numFmtId="0" fontId="1" fillId="0" borderId="0"/>
    <xf numFmtId="0" fontId="8" fillId="0" borderId="0"/>
    <xf numFmtId="0" fontId="1" fillId="0" borderId="0"/>
    <xf numFmtId="0" fontId="4" fillId="0" borderId="0"/>
    <xf numFmtId="0" fontId="110" fillId="0" borderId="0"/>
    <xf numFmtId="0" fontId="8" fillId="0" borderId="0"/>
    <xf numFmtId="0" fontId="9" fillId="0" borderId="0"/>
    <xf numFmtId="0" fontId="9" fillId="0" borderId="0"/>
    <xf numFmtId="0" fontId="15" fillId="0" borderId="0"/>
    <xf numFmtId="0" fontId="15" fillId="0" borderId="0"/>
    <xf numFmtId="0" fontId="14" fillId="0" borderId="0">
      <alignment vertical="top"/>
    </xf>
    <xf numFmtId="0" fontId="15" fillId="0" borderId="0"/>
    <xf numFmtId="0" fontId="14" fillId="0" borderId="0">
      <alignment vertical="top"/>
    </xf>
    <xf numFmtId="0" fontId="1" fillId="0" borderId="0"/>
    <xf numFmtId="0" fontId="1" fillId="0" borderId="0"/>
    <xf numFmtId="0" fontId="1" fillId="0" borderId="0"/>
    <xf numFmtId="0" fontId="15"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4" fillId="0" borderId="0"/>
    <xf numFmtId="0" fontId="4" fillId="0" borderId="0"/>
    <xf numFmtId="0" fontId="1" fillId="0" borderId="0"/>
    <xf numFmtId="0" fontId="4" fillId="0" borderId="0"/>
    <xf numFmtId="0" fontId="9" fillId="0" borderId="0"/>
    <xf numFmtId="0" fontId="14" fillId="0" borderId="0">
      <alignment vertical="top"/>
    </xf>
    <xf numFmtId="0" fontId="8" fillId="0" borderId="0"/>
    <xf numFmtId="0" fontId="9" fillId="0" borderId="0"/>
    <xf numFmtId="0" fontId="73"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43" fontId="4" fillId="0" borderId="0" applyFont="0" applyFill="0" applyBorder="0" applyAlignment="0" applyProtection="0"/>
    <xf numFmtId="0" fontId="12"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 fillId="0" borderId="0">
      <alignment vertical="top"/>
    </xf>
    <xf numFmtId="0" fontId="15" fillId="0" borderId="0"/>
    <xf numFmtId="0" fontId="1" fillId="0" borderId="0"/>
    <xf numFmtId="0" fontId="1" fillId="0" borderId="0"/>
    <xf numFmtId="0" fontId="8" fillId="0" borderId="0"/>
    <xf numFmtId="0" fontId="4" fillId="0" borderId="0"/>
    <xf numFmtId="0" fontId="110" fillId="0" borderId="0"/>
    <xf numFmtId="0" fontId="4" fillId="0" borderId="0"/>
    <xf numFmtId="0" fontId="73" fillId="0" borderId="0"/>
    <xf numFmtId="0" fontId="8" fillId="0" borderId="0"/>
    <xf numFmtId="0" fontId="1" fillId="0" borderId="0"/>
    <xf numFmtId="0" fontId="8" fillId="0" borderId="0"/>
  </cellStyleXfs>
  <cellXfs count="348">
    <xf numFmtId="0" fontId="0" fillId="0" borderId="0" xfId="0"/>
    <xf numFmtId="0" fontId="1" fillId="0" borderId="0" xfId="316"/>
    <xf numFmtId="0" fontId="40" fillId="0" borderId="0" xfId="1" applyFont="1"/>
    <xf numFmtId="0" fontId="2" fillId="0" borderId="0" xfId="399" applyFont="1"/>
    <xf numFmtId="0" fontId="2" fillId="0" borderId="0" xfId="399" applyFont="1" applyFill="1" applyBorder="1"/>
    <xf numFmtId="0" fontId="2" fillId="0" borderId="0" xfId="399" applyFont="1" applyAlignment="1">
      <alignment horizontal="left" wrapText="1"/>
    </xf>
    <xf numFmtId="0" fontId="2" fillId="0" borderId="0" xfId="399" applyFont="1" applyFill="1" applyBorder="1" applyAlignment="1">
      <alignment horizontal="center"/>
    </xf>
    <xf numFmtId="0" fontId="41" fillId="0" borderId="0" xfId="399" applyFont="1" applyFill="1" applyBorder="1"/>
    <xf numFmtId="0" fontId="2" fillId="0" borderId="0" xfId="399" applyFont="1" applyFill="1" applyBorder="1" applyAlignment="1">
      <alignment horizontal="center" vertical="center"/>
    </xf>
    <xf numFmtId="0" fontId="42" fillId="37" borderId="0" xfId="399" applyFont="1" applyFill="1" applyBorder="1" applyAlignment="1"/>
    <xf numFmtId="0" fontId="42" fillId="37" borderId="0" xfId="399" applyFont="1" applyFill="1" applyBorder="1" applyAlignment="1">
      <alignment wrapText="1"/>
    </xf>
    <xf numFmtId="0" fontId="2" fillId="0" borderId="0" xfId="399" applyFont="1" applyAlignment="1">
      <alignment horizontal="left" vertical="center" wrapText="1"/>
    </xf>
    <xf numFmtId="0" fontId="43" fillId="0" borderId="0" xfId="399" applyNumberFormat="1" applyFont="1" applyFill="1" applyBorder="1" applyAlignment="1" applyProtection="1">
      <alignment vertical="center" wrapText="1"/>
    </xf>
    <xf numFmtId="0" fontId="44" fillId="0" borderId="0" xfId="399" applyNumberFormat="1" applyFont="1" applyFill="1" applyBorder="1" applyAlignment="1" applyProtection="1">
      <alignment vertical="top"/>
    </xf>
    <xf numFmtId="0" fontId="2" fillId="39" borderId="0" xfId="399" applyFont="1" applyFill="1" applyBorder="1" applyAlignment="1">
      <alignment horizontal="center" vertical="center"/>
    </xf>
    <xf numFmtId="0" fontId="45" fillId="0" borderId="12" xfId="399" applyNumberFormat="1" applyFont="1" applyFill="1" applyBorder="1" applyAlignment="1" applyProtection="1">
      <alignment vertical="center" wrapText="1"/>
    </xf>
    <xf numFmtId="0" fontId="2" fillId="0" borderId="0" xfId="399" applyFont="1" applyAlignment="1">
      <alignment vertical="center"/>
    </xf>
    <xf numFmtId="0" fontId="45" fillId="0" borderId="12" xfId="399" applyFont="1" applyFill="1" applyBorder="1" applyAlignment="1">
      <alignment vertical="center" wrapText="1"/>
    </xf>
    <xf numFmtId="0" fontId="46" fillId="0" borderId="0" xfId="399" applyNumberFormat="1" applyFont="1" applyFill="1" applyBorder="1" applyAlignment="1" applyProtection="1">
      <alignment vertical="top"/>
    </xf>
    <xf numFmtId="0" fontId="2" fillId="0" borderId="0" xfId="399" applyFont="1" applyBorder="1"/>
    <xf numFmtId="0" fontId="45" fillId="0" borderId="14" xfId="399" applyNumberFormat="1" applyFont="1" applyFill="1" applyBorder="1" applyAlignment="1" applyProtection="1">
      <alignment vertical="center" wrapText="1"/>
    </xf>
    <xf numFmtId="0" fontId="2" fillId="0" borderId="0" xfId="399" applyFont="1" applyAlignment="1">
      <alignment wrapText="1"/>
    </xf>
    <xf numFmtId="0" fontId="2" fillId="0" borderId="0" xfId="399" applyFont="1" applyBorder="1" applyAlignment="1">
      <alignment horizontal="left" wrapText="1"/>
    </xf>
    <xf numFmtId="0" fontId="49" fillId="0" borderId="0" xfId="399" applyNumberFormat="1" applyFont="1" applyFill="1" applyBorder="1" applyAlignment="1" applyProtection="1">
      <alignment vertical="center" wrapText="1"/>
    </xf>
    <xf numFmtId="0" fontId="46" fillId="0" borderId="0" xfId="399" applyFont="1" applyFill="1" applyBorder="1" applyAlignment="1">
      <alignment vertical="top"/>
    </xf>
    <xf numFmtId="14" fontId="3" fillId="0" borderId="0" xfId="399" applyNumberFormat="1" applyFont="1" applyBorder="1" applyAlignment="1">
      <alignment wrapText="1"/>
    </xf>
    <xf numFmtId="0" fontId="2" fillId="0" borderId="0" xfId="399" applyFont="1" applyFill="1" applyBorder="1" applyAlignment="1">
      <alignment wrapText="1"/>
    </xf>
    <xf numFmtId="14" fontId="50" fillId="0" borderId="0" xfId="399" applyNumberFormat="1" applyFont="1" applyBorder="1" applyAlignment="1">
      <alignment wrapText="1"/>
    </xf>
    <xf numFmtId="0" fontId="2" fillId="0" borderId="0" xfId="399" applyFont="1" applyFill="1" applyAlignment="1">
      <alignment wrapText="1"/>
    </xf>
    <xf numFmtId="0" fontId="2" fillId="0" borderId="0" xfId="399" applyFont="1" applyFill="1"/>
    <xf numFmtId="0" fontId="2" fillId="0" borderId="0" xfId="399" applyFont="1" applyFill="1" applyBorder="1" applyAlignment="1">
      <alignment horizontal="left" wrapText="1"/>
    </xf>
    <xf numFmtId="0" fontId="51" fillId="0" borderId="0" xfId="399" applyFont="1" applyFill="1" applyBorder="1" applyAlignment="1">
      <alignment horizontal="center" vertical="center"/>
    </xf>
    <xf numFmtId="0" fontId="2" fillId="40" borderId="0" xfId="399" applyFont="1" applyFill="1" applyBorder="1" applyAlignment="1">
      <alignment horizontal="left" wrapText="1"/>
    </xf>
    <xf numFmtId="0" fontId="2" fillId="40" borderId="0" xfId="399" applyFont="1" applyFill="1" applyBorder="1" applyAlignment="1">
      <alignment wrapText="1"/>
    </xf>
    <xf numFmtId="0" fontId="2" fillId="40" borderId="0" xfId="399" applyFont="1" applyFill="1" applyBorder="1"/>
    <xf numFmtId="0" fontId="51" fillId="40" borderId="0" xfId="399" applyFont="1" applyFill="1" applyBorder="1" applyAlignment="1">
      <alignment horizontal="center" vertical="center"/>
    </xf>
    <xf numFmtId="0" fontId="47" fillId="40" borderId="0" xfId="3" applyFont="1" applyFill="1" applyBorder="1" applyAlignment="1" applyProtection="1">
      <alignment horizontal="left"/>
    </xf>
    <xf numFmtId="0" fontId="45" fillId="40" borderId="0" xfId="399" applyFont="1" applyFill="1" applyBorder="1" applyAlignment="1">
      <alignment horizontal="left" indent="2"/>
    </xf>
    <xf numFmtId="0" fontId="5" fillId="40" borderId="0" xfId="3" applyFill="1" applyBorder="1" applyAlignment="1" applyProtection="1">
      <alignment horizontal="left"/>
    </xf>
    <xf numFmtId="0" fontId="45" fillId="40" borderId="0" xfId="399" applyFont="1" applyFill="1" applyBorder="1" applyAlignment="1">
      <alignment horizontal="left" vertical="center" indent="2"/>
    </xf>
    <xf numFmtId="0" fontId="52" fillId="41" borderId="0" xfId="399" applyFont="1" applyFill="1" applyBorder="1" applyAlignment="1">
      <alignment horizontal="center" vertical="center"/>
    </xf>
    <xf numFmtId="14" fontId="46" fillId="40" borderId="0" xfId="399" applyNumberFormat="1" applyFont="1" applyFill="1" applyBorder="1" applyAlignment="1">
      <alignment vertical="center"/>
    </xf>
    <xf numFmtId="0" fontId="2" fillId="38" borderId="0" xfId="399" applyFont="1" applyFill="1" applyBorder="1" applyAlignment="1">
      <alignment horizontal="center" vertical="center"/>
    </xf>
    <xf numFmtId="0" fontId="3" fillId="0" borderId="0" xfId="399" applyFont="1" applyAlignment="1">
      <alignment vertical="center" wrapText="1"/>
    </xf>
    <xf numFmtId="0" fontId="3" fillId="0" borderId="0" xfId="399" applyFont="1" applyBorder="1" applyAlignment="1">
      <alignment vertical="center" wrapText="1"/>
    </xf>
    <xf numFmtId="0" fontId="2" fillId="0" borderId="0" xfId="399" applyFont="1" applyBorder="1" applyAlignment="1">
      <alignment vertical="center"/>
    </xf>
    <xf numFmtId="14" fontId="53" fillId="40" borderId="0" xfId="399" applyNumberFormat="1" applyFont="1" applyFill="1" applyBorder="1" applyAlignment="1">
      <alignment vertical="center"/>
    </xf>
    <xf numFmtId="0" fontId="3" fillId="40" borderId="0" xfId="399" applyFont="1" applyFill="1" applyBorder="1" applyAlignment="1">
      <alignment horizontal="left" vertical="center" wrapText="1"/>
    </xf>
    <xf numFmtId="0" fontId="3" fillId="40" borderId="0" xfId="399" applyFont="1" applyFill="1" applyBorder="1" applyAlignment="1">
      <alignment vertical="center" wrapText="1"/>
    </xf>
    <xf numFmtId="14" fontId="44" fillId="40" borderId="0" xfId="399" applyNumberFormat="1" applyFont="1" applyFill="1" applyBorder="1" applyAlignment="1">
      <alignment vertical="center"/>
    </xf>
    <xf numFmtId="0" fontId="2" fillId="0" borderId="13" xfId="399" applyFont="1" applyBorder="1" applyAlignment="1">
      <alignment horizontal="left" wrapText="1"/>
    </xf>
    <xf numFmtId="0" fontId="2" fillId="0" borderId="13" xfId="399" applyFont="1" applyBorder="1" applyAlignment="1">
      <alignment wrapText="1"/>
    </xf>
    <xf numFmtId="14" fontId="2" fillId="0" borderId="13" xfId="399" applyNumberFormat="1" applyFont="1" applyBorder="1" applyAlignment="1">
      <alignment wrapText="1"/>
    </xf>
    <xf numFmtId="0" fontId="2" fillId="0" borderId="14" xfId="399" applyFont="1" applyBorder="1" applyAlignment="1">
      <alignment horizontal="left" wrapText="1"/>
    </xf>
    <xf numFmtId="0" fontId="2" fillId="0" borderId="15" xfId="399" applyFont="1" applyBorder="1" applyAlignment="1">
      <alignment horizontal="left" wrapText="1"/>
    </xf>
    <xf numFmtId="0" fontId="2" fillId="0" borderId="12" xfId="399" applyFont="1" applyBorder="1" applyAlignment="1">
      <alignment horizontal="left" wrapText="1"/>
    </xf>
    <xf numFmtId="0" fontId="2" fillId="0" borderId="15" xfId="399" applyFont="1" applyBorder="1" applyAlignment="1">
      <alignment wrapText="1"/>
    </xf>
    <xf numFmtId="14" fontId="2" fillId="0" borderId="15" xfId="399" applyNumberFormat="1" applyFont="1" applyBorder="1" applyAlignment="1">
      <alignment wrapText="1"/>
    </xf>
    <xf numFmtId="0" fontId="2" fillId="0" borderId="12" xfId="399" applyFont="1" applyFill="1" applyBorder="1" applyAlignment="1">
      <alignment horizontal="left" wrapText="1"/>
    </xf>
    <xf numFmtId="0" fontId="2" fillId="0" borderId="12" xfId="399" applyFont="1" applyFill="1" applyBorder="1" applyAlignment="1">
      <alignment wrapText="1"/>
    </xf>
    <xf numFmtId="14" fontId="2" fillId="0" borderId="12" xfId="399" applyNumberFormat="1" applyFont="1" applyFill="1" applyBorder="1" applyAlignment="1">
      <alignment wrapText="1"/>
    </xf>
    <xf numFmtId="0" fontId="2" fillId="0" borderId="16" xfId="399" applyFont="1" applyBorder="1" applyAlignment="1">
      <alignment horizontal="left" wrapText="1"/>
    </xf>
    <xf numFmtId="0" fontId="2" fillId="0" borderId="16" xfId="399" applyFont="1" applyBorder="1" applyAlignment="1">
      <alignment wrapText="1"/>
    </xf>
    <xf numFmtId="14" fontId="2" fillId="0" borderId="16" xfId="399" applyNumberFormat="1" applyFont="1" applyBorder="1" applyAlignment="1">
      <alignment horizontal="left" wrapText="1"/>
    </xf>
    <xf numFmtId="0" fontId="42" fillId="37" borderId="0" xfId="399" applyFont="1" applyFill="1" applyAlignment="1">
      <alignment horizontal="left" wrapText="1"/>
    </xf>
    <xf numFmtId="0" fontId="42" fillId="37" borderId="0" xfId="399" applyFont="1" applyFill="1" applyAlignment="1">
      <alignment wrapText="1"/>
    </xf>
    <xf numFmtId="0" fontId="42" fillId="0" borderId="0" xfId="399" applyFont="1" applyFill="1" applyBorder="1" applyAlignment="1">
      <alignment horizontal="left" wrapText="1"/>
    </xf>
    <xf numFmtId="0" fontId="50" fillId="0" borderId="0" xfId="399" applyFont="1"/>
    <xf numFmtId="0" fontId="54" fillId="0" borderId="0" xfId="399" applyFont="1"/>
    <xf numFmtId="0" fontId="5" fillId="0" borderId="0" xfId="3" applyAlignment="1" applyProtection="1"/>
    <xf numFmtId="0" fontId="3" fillId="0" borderId="0" xfId="399" applyFont="1"/>
    <xf numFmtId="0" fontId="2" fillId="0" borderId="0" xfId="399" applyFont="1" applyAlignment="1">
      <alignment horizontal="left" indent="1"/>
    </xf>
    <xf numFmtId="0" fontId="55" fillId="0" borderId="0" xfId="399" applyFont="1"/>
    <xf numFmtId="0" fontId="45" fillId="0" borderId="14" xfId="3" applyNumberFormat="1" applyFont="1" applyFill="1" applyBorder="1" applyAlignment="1" applyProtection="1">
      <alignment horizontal="left" vertical="center" wrapText="1" indent="3"/>
    </xf>
    <xf numFmtId="0" fontId="56" fillId="0" borderId="13" xfId="3" quotePrefix="1" applyNumberFormat="1" applyFont="1" applyFill="1" applyBorder="1" applyAlignment="1" applyProtection="1">
      <alignment horizontal="left" vertical="center" wrapText="1" indent="1"/>
    </xf>
    <xf numFmtId="0" fontId="56" fillId="0" borderId="12" xfId="3" quotePrefix="1" applyNumberFormat="1" applyFont="1" applyFill="1" applyBorder="1" applyAlignment="1" applyProtection="1">
      <alignment horizontal="left" vertical="center" wrapText="1" indent="1"/>
    </xf>
    <xf numFmtId="0" fontId="45" fillId="0" borderId="0" xfId="399" applyFont="1"/>
    <xf numFmtId="0" fontId="2" fillId="0" borderId="0" xfId="399" applyFont="1" applyBorder="1" applyAlignment="1">
      <alignment horizontal="left" wrapText="1"/>
    </xf>
    <xf numFmtId="0" fontId="59" fillId="0" borderId="13" xfId="397" quotePrefix="1" applyNumberFormat="1" applyFont="1" applyFill="1" applyBorder="1" applyAlignment="1" applyProtection="1">
      <alignment horizontal="left" vertical="center" wrapText="1" indent="1"/>
    </xf>
    <xf numFmtId="0" fontId="8" fillId="0" borderId="0" xfId="255"/>
    <xf numFmtId="0" fontId="61" fillId="0" borderId="0" xfId="1273" applyFont="1"/>
    <xf numFmtId="0" fontId="60" fillId="0" borderId="0" xfId="1273" applyNumberFormat="1" applyFont="1"/>
    <xf numFmtId="0" fontId="62" fillId="0" borderId="0" xfId="255" applyFont="1"/>
    <xf numFmtId="0" fontId="16" fillId="42" borderId="19" xfId="255" applyFont="1" applyFill="1" applyBorder="1"/>
    <xf numFmtId="0" fontId="8" fillId="42" borderId="20" xfId="255" applyFill="1" applyBorder="1"/>
    <xf numFmtId="0" fontId="8" fillId="42" borderId="21" xfId="255" applyFill="1" applyBorder="1"/>
    <xf numFmtId="0" fontId="16" fillId="43" borderId="19" xfId="255" applyFont="1" applyFill="1" applyBorder="1"/>
    <xf numFmtId="0" fontId="8" fillId="43" borderId="20" xfId="255" applyFill="1" applyBorder="1"/>
    <xf numFmtId="0" fontId="8" fillId="43" borderId="21" xfId="255" applyFill="1" applyBorder="1"/>
    <xf numFmtId="0" fontId="8" fillId="0" borderId="0" xfId="255" applyBorder="1"/>
    <xf numFmtId="0" fontId="16" fillId="44" borderId="19" xfId="255" applyFont="1" applyFill="1" applyBorder="1"/>
    <xf numFmtId="0" fontId="8" fillId="44" borderId="21" xfId="255" applyFill="1" applyBorder="1"/>
    <xf numFmtId="0" fontId="16" fillId="45" borderId="19" xfId="255" applyFont="1" applyFill="1" applyBorder="1"/>
    <xf numFmtId="0" fontId="8" fillId="45" borderId="20" xfId="255" applyFill="1" applyBorder="1"/>
    <xf numFmtId="0" fontId="8" fillId="45" borderId="20" xfId="255" applyFill="1" applyBorder="1" applyAlignment="1">
      <alignment horizontal="center"/>
    </xf>
    <xf numFmtId="0" fontId="63" fillId="45" borderId="20" xfId="255" applyFont="1" applyFill="1" applyBorder="1"/>
    <xf numFmtId="0" fontId="62" fillId="45" borderId="20" xfId="255" applyFont="1" applyFill="1" applyBorder="1"/>
    <xf numFmtId="0" fontId="62" fillId="45" borderId="21" xfId="255" applyFont="1" applyFill="1" applyBorder="1"/>
    <xf numFmtId="0" fontId="8" fillId="0" borderId="22" xfId="255" applyBorder="1"/>
    <xf numFmtId="0" fontId="8" fillId="0" borderId="23" xfId="255" applyBorder="1"/>
    <xf numFmtId="0" fontId="16" fillId="43" borderId="22" xfId="255" applyFont="1" applyFill="1" applyBorder="1"/>
    <xf numFmtId="0" fontId="16" fillId="43" borderId="0" xfId="255" applyFont="1" applyFill="1" applyBorder="1"/>
    <xf numFmtId="0" fontId="8" fillId="43" borderId="23" xfId="255" applyFill="1" applyBorder="1"/>
    <xf numFmtId="0" fontId="16" fillId="44" borderId="22" xfId="255" applyFont="1" applyFill="1" applyBorder="1"/>
    <xf numFmtId="0" fontId="8" fillId="44" borderId="23" xfId="255" applyFill="1" applyBorder="1"/>
    <xf numFmtId="0" fontId="16" fillId="0" borderId="22" xfId="255" applyFont="1" applyBorder="1"/>
    <xf numFmtId="0" fontId="16" fillId="0" borderId="0" xfId="255" applyFont="1" applyBorder="1"/>
    <xf numFmtId="0" fontId="16" fillId="0" borderId="0" xfId="255" applyFont="1" applyBorder="1" applyAlignment="1">
      <alignment horizontal="center"/>
    </xf>
    <xf numFmtId="0" fontId="64" fillId="0" borderId="0" xfId="255" applyFont="1" applyBorder="1"/>
    <xf numFmtId="0" fontId="64" fillId="0" borderId="0" xfId="255" applyFont="1" applyBorder="1" applyAlignment="1">
      <alignment horizontal="center"/>
    </xf>
    <xf numFmtId="0" fontId="65" fillId="0" borderId="0" xfId="255" applyFont="1" applyBorder="1" applyAlignment="1">
      <alignment horizontal="center" wrapText="1"/>
    </xf>
    <xf numFmtId="0" fontId="16" fillId="0" borderId="0" xfId="255" applyFont="1" applyBorder="1" applyAlignment="1">
      <alignment horizontal="center" wrapText="1"/>
    </xf>
    <xf numFmtId="0" fontId="66" fillId="0" borderId="0" xfId="255" applyFont="1" applyBorder="1" applyAlignment="1">
      <alignment horizontal="center" wrapText="1"/>
    </xf>
    <xf numFmtId="0" fontId="66" fillId="0" borderId="23" xfId="255" applyFont="1" applyBorder="1" applyAlignment="1">
      <alignment horizontal="center" wrapText="1"/>
    </xf>
    <xf numFmtId="0" fontId="16" fillId="0" borderId="0" xfId="255" applyFont="1"/>
    <xf numFmtId="0" fontId="16" fillId="0" borderId="22" xfId="255" applyFont="1" applyFill="1" applyBorder="1" applyAlignment="1">
      <alignment horizontal="left"/>
    </xf>
    <xf numFmtId="0" fontId="8" fillId="0" borderId="0" xfId="255" applyFont="1" applyFill="1" applyBorder="1"/>
    <xf numFmtId="0" fontId="8" fillId="0" borderId="22" xfId="255" applyFont="1" applyBorder="1"/>
    <xf numFmtId="0" fontId="16" fillId="0" borderId="23" xfId="255" applyFont="1" applyBorder="1"/>
    <xf numFmtId="0" fontId="16" fillId="46" borderId="22" xfId="255" quotePrefix="1" applyNumberFormat="1" applyFont="1" applyFill="1" applyBorder="1" applyAlignment="1">
      <alignment horizontal="left"/>
    </xf>
    <xf numFmtId="0" fontId="8" fillId="46" borderId="0" xfId="255" applyFill="1" applyBorder="1" applyAlignment="1">
      <alignment horizontal="left" vertical="center"/>
    </xf>
    <xf numFmtId="1" fontId="8" fillId="46" borderId="0" xfId="255" applyNumberFormat="1" applyFill="1" applyBorder="1" applyAlignment="1">
      <alignment horizontal="center"/>
    </xf>
    <xf numFmtId="165" fontId="8" fillId="46" borderId="0" xfId="255" applyNumberFormat="1" applyFill="1" applyBorder="1" applyAlignment="1">
      <alignment horizontal="center"/>
    </xf>
    <xf numFmtId="1" fontId="67" fillId="46" borderId="0" xfId="255" applyNumberFormat="1" applyFont="1" applyFill="1" applyBorder="1" applyAlignment="1">
      <alignment horizontal="center"/>
    </xf>
    <xf numFmtId="165" fontId="67" fillId="46" borderId="0" xfId="255" applyNumberFormat="1" applyFont="1" applyFill="1" applyBorder="1" applyAlignment="1">
      <alignment horizontal="center"/>
    </xf>
    <xf numFmtId="165" fontId="63" fillId="46" borderId="0" xfId="255" applyNumberFormat="1" applyFont="1" applyFill="1" applyBorder="1" applyAlignment="1">
      <alignment horizontal="center"/>
    </xf>
    <xf numFmtId="0" fontId="8" fillId="46" borderId="0" xfId="255" applyFill="1" applyBorder="1" applyAlignment="1">
      <alignment horizontal="center"/>
    </xf>
    <xf numFmtId="1" fontId="62" fillId="46" borderId="0" xfId="255" applyNumberFormat="1" applyFont="1" applyFill="1" applyBorder="1" applyAlignment="1">
      <alignment horizontal="center"/>
    </xf>
    <xf numFmtId="1" fontId="62" fillId="46" borderId="23" xfId="255" applyNumberFormat="1" applyFont="1" applyFill="1" applyBorder="1" applyAlignment="1">
      <alignment horizontal="center"/>
    </xf>
    <xf numFmtId="0" fontId="8" fillId="0" borderId="22" xfId="255" applyFill="1" applyBorder="1"/>
    <xf numFmtId="0" fontId="8" fillId="0" borderId="0" xfId="255" applyFill="1" applyBorder="1"/>
    <xf numFmtId="0" fontId="8" fillId="0" borderId="24" xfId="255" applyBorder="1"/>
    <xf numFmtId="0" fontId="8" fillId="0" borderId="25" xfId="255" applyBorder="1"/>
    <xf numFmtId="0" fontId="16" fillId="0" borderId="22" xfId="255" quotePrefix="1" applyNumberFormat="1" applyFont="1" applyBorder="1" applyAlignment="1">
      <alignment horizontal="left"/>
    </xf>
    <xf numFmtId="0" fontId="8" fillId="0" borderId="0" xfId="255" applyFill="1" applyBorder="1" applyAlignment="1">
      <alignment horizontal="left" vertical="center"/>
    </xf>
    <xf numFmtId="1" fontId="8" fillId="0" borderId="0" xfId="255" applyNumberFormat="1" applyBorder="1" applyAlignment="1">
      <alignment horizontal="center"/>
    </xf>
    <xf numFmtId="165" fontId="8" fillId="0" borderId="0" xfId="255" applyNumberFormat="1" applyBorder="1" applyAlignment="1">
      <alignment horizontal="center"/>
    </xf>
    <xf numFmtId="1" fontId="67" fillId="0" borderId="0" xfId="255" applyNumberFormat="1" applyFont="1" applyBorder="1" applyAlignment="1">
      <alignment horizontal="center"/>
    </xf>
    <xf numFmtId="165" fontId="67" fillId="0" borderId="0" xfId="255" applyNumberFormat="1" applyFont="1" applyBorder="1" applyAlignment="1">
      <alignment horizontal="center"/>
    </xf>
    <xf numFmtId="165" fontId="63" fillId="0" borderId="0" xfId="255" applyNumberFormat="1" applyFont="1" applyBorder="1" applyAlignment="1">
      <alignment horizontal="center"/>
    </xf>
    <xf numFmtId="1" fontId="62" fillId="0" borderId="0" xfId="255" applyNumberFormat="1" applyFont="1" applyBorder="1" applyAlignment="1">
      <alignment horizontal="center"/>
    </xf>
    <xf numFmtId="1" fontId="62" fillId="0" borderId="23" xfId="255" applyNumberFormat="1" applyFont="1" applyBorder="1" applyAlignment="1">
      <alignment horizontal="center"/>
    </xf>
    <xf numFmtId="0" fontId="8" fillId="43" borderId="0" xfId="255" applyFill="1" applyBorder="1"/>
    <xf numFmtId="2" fontId="63" fillId="46" borderId="0" xfId="255" applyNumberFormat="1" applyFont="1" applyFill="1" applyBorder="1" applyAlignment="1">
      <alignment horizontal="center"/>
    </xf>
    <xf numFmtId="0" fontId="16" fillId="0" borderId="22" xfId="255" applyFont="1" applyFill="1" applyBorder="1"/>
    <xf numFmtId="0" fontId="8" fillId="0" borderId="0" xfId="255" applyBorder="1" applyAlignment="1">
      <alignment horizontal="center"/>
    </xf>
    <xf numFmtId="0" fontId="8" fillId="0" borderId="24" xfId="255" applyFill="1" applyBorder="1"/>
    <xf numFmtId="0" fontId="8" fillId="0" borderId="26" xfId="255" applyFill="1" applyBorder="1"/>
    <xf numFmtId="0" fontId="16" fillId="43" borderId="20" xfId="255" applyFont="1" applyFill="1" applyBorder="1"/>
    <xf numFmtId="0" fontId="8" fillId="0" borderId="0" xfId="255" applyFont="1"/>
    <xf numFmtId="0" fontId="68" fillId="46" borderId="0" xfId="255" applyFont="1" applyFill="1" applyBorder="1" applyAlignment="1">
      <alignment horizontal="left" vertical="center"/>
    </xf>
    <xf numFmtId="1" fontId="63" fillId="46" borderId="0" xfId="255" applyNumberFormat="1" applyFont="1" applyFill="1" applyBorder="1" applyAlignment="1">
      <alignment horizontal="center"/>
    </xf>
    <xf numFmtId="0" fontId="16" fillId="43" borderId="23" xfId="255" applyFont="1" applyFill="1" applyBorder="1"/>
    <xf numFmtId="0" fontId="68" fillId="0" borderId="0" xfId="255" applyFont="1" applyFill="1" applyBorder="1" applyAlignment="1">
      <alignment horizontal="left" vertical="center"/>
    </xf>
    <xf numFmtId="0" fontId="8" fillId="46" borderId="0" xfId="255" applyFill="1" applyBorder="1" applyAlignment="1">
      <alignment vertical="center"/>
    </xf>
    <xf numFmtId="0" fontId="68" fillId="0" borderId="27" xfId="255" applyFont="1" applyFill="1" applyBorder="1" applyAlignment="1">
      <alignment horizontal="left" vertical="center" wrapText="1"/>
    </xf>
    <xf numFmtId="0" fontId="8" fillId="0" borderId="26" xfId="255" applyBorder="1"/>
    <xf numFmtId="0" fontId="8" fillId="0" borderId="26" xfId="255" applyBorder="1" applyAlignment="1">
      <alignment horizontal="center"/>
    </xf>
    <xf numFmtId="0" fontId="63" fillId="0" borderId="26" xfId="255" applyFont="1" applyBorder="1"/>
    <xf numFmtId="0" fontId="62" fillId="0" borderId="26" xfId="255" applyFont="1" applyBorder="1"/>
    <xf numFmtId="0" fontId="62" fillId="0" borderId="25" xfId="255" applyFont="1" applyBorder="1"/>
    <xf numFmtId="0" fontId="8" fillId="0" borderId="0" xfId="255" applyAlignment="1">
      <alignment horizontal="center"/>
    </xf>
    <xf numFmtId="0" fontId="63" fillId="0" borderId="0" xfId="255" applyFont="1"/>
    <xf numFmtId="0" fontId="69" fillId="45" borderId="20" xfId="255" applyFont="1" applyFill="1" applyBorder="1" applyAlignment="1">
      <alignment horizontal="center" vertical="center"/>
    </xf>
    <xf numFmtId="0" fontId="70" fillId="45" borderId="20" xfId="255" applyFont="1" applyFill="1" applyBorder="1" applyAlignment="1">
      <alignment vertical="center"/>
    </xf>
    <xf numFmtId="0" fontId="8" fillId="45" borderId="20" xfId="255" applyFill="1" applyBorder="1" applyAlignment="1">
      <alignment vertical="center"/>
    </xf>
    <xf numFmtId="0" fontId="8" fillId="45" borderId="21" xfId="255" applyFill="1" applyBorder="1"/>
    <xf numFmtId="0" fontId="8" fillId="0" borderId="23" xfId="255" applyFont="1" applyBorder="1" applyAlignment="1">
      <alignment horizontal="left" vertical="top" wrapText="1"/>
    </xf>
    <xf numFmtId="0" fontId="16" fillId="47" borderId="22" xfId="255" quotePrefix="1" applyFont="1" applyFill="1" applyBorder="1" applyAlignment="1">
      <alignment horizontal="left"/>
    </xf>
    <xf numFmtId="0" fontId="8" fillId="47" borderId="0" xfId="255" applyFill="1" applyBorder="1" applyAlignment="1">
      <alignment horizontal="left" vertical="center"/>
    </xf>
    <xf numFmtId="0" fontId="16" fillId="0" borderId="22" xfId="255" quotePrefix="1" applyNumberFormat="1" applyFont="1" applyFill="1" applyBorder="1" applyAlignment="1">
      <alignment horizontal="left"/>
    </xf>
    <xf numFmtId="165" fontId="8" fillId="0" borderId="23" xfId="255" applyNumberFormat="1" applyBorder="1" applyAlignment="1">
      <alignment horizontal="center"/>
    </xf>
    <xf numFmtId="0" fontId="8" fillId="0" borderId="22" xfId="255" applyFill="1" applyBorder="1" applyAlignment="1">
      <alignment horizontal="left" vertical="center"/>
    </xf>
    <xf numFmtId="0" fontId="16" fillId="47" borderId="22" xfId="255" quotePrefix="1" applyNumberFormat="1" applyFont="1" applyFill="1" applyBorder="1" applyAlignment="1">
      <alignment horizontal="left"/>
    </xf>
    <xf numFmtId="165" fontId="8" fillId="46" borderId="23" xfId="255" applyNumberFormat="1" applyFill="1" applyBorder="1" applyAlignment="1">
      <alignment horizontal="center"/>
    </xf>
    <xf numFmtId="0" fontId="16" fillId="0" borderId="22" xfId="255" quotePrefix="1" applyFont="1" applyBorder="1" applyAlignment="1">
      <alignment horizontal="left"/>
    </xf>
    <xf numFmtId="0" fontId="8" fillId="0" borderId="23" xfId="255" applyFont="1" applyBorder="1"/>
    <xf numFmtId="0" fontId="8" fillId="0" borderId="0" xfId="255" applyFont="1" applyBorder="1"/>
    <xf numFmtId="0" fontId="16" fillId="0" borderId="22" xfId="255" quotePrefix="1" applyFont="1" applyFill="1" applyBorder="1" applyAlignment="1">
      <alignment horizontal="left"/>
    </xf>
    <xf numFmtId="0" fontId="8" fillId="47" borderId="22" xfId="255" applyFill="1" applyBorder="1" applyAlignment="1">
      <alignment horizontal="left" vertical="center"/>
    </xf>
    <xf numFmtId="0" fontId="8" fillId="0" borderId="0" xfId="255" applyFill="1" applyBorder="1" applyAlignment="1">
      <alignment horizontal="center"/>
    </xf>
    <xf numFmtId="0" fontId="16" fillId="38" borderId="0" xfId="255" applyFont="1" applyFill="1"/>
    <xf numFmtId="0" fontId="8" fillId="48" borderId="0" xfId="255" applyFill="1"/>
    <xf numFmtId="0" fontId="1" fillId="48" borderId="0" xfId="2362" applyNumberFormat="1" applyFill="1"/>
    <xf numFmtId="2" fontId="8" fillId="48" borderId="0" xfId="255" applyNumberFormat="1" applyFill="1"/>
    <xf numFmtId="2" fontId="8" fillId="0" borderId="0" xfId="255" applyNumberFormat="1"/>
    <xf numFmtId="0" fontId="1" fillId="0" borderId="0" xfId="2362" applyNumberFormat="1"/>
    <xf numFmtId="0" fontId="8" fillId="0" borderId="0" xfId="255" applyFill="1"/>
    <xf numFmtId="0" fontId="1" fillId="0" borderId="0" xfId="2362" applyNumberFormat="1" applyFill="1"/>
    <xf numFmtId="2" fontId="8" fillId="0" borderId="0" xfId="255" applyNumberFormat="1" applyFill="1"/>
    <xf numFmtId="0" fontId="8" fillId="38" borderId="0" xfId="255" applyFill="1"/>
    <xf numFmtId="0" fontId="79" fillId="0" borderId="0" xfId="0" applyFont="1" applyFill="1" applyBorder="1" applyAlignment="1" applyProtection="1">
      <alignment horizontal="left" vertical="center"/>
      <protection hidden="1"/>
    </xf>
    <xf numFmtId="165" fontId="8" fillId="0" borderId="0" xfId="255" applyNumberFormat="1" applyFill="1" applyBorder="1" applyAlignment="1">
      <alignment horizontal="center"/>
    </xf>
    <xf numFmtId="165" fontId="8" fillId="0" borderId="23" xfId="255" applyNumberFormat="1" applyFill="1" applyBorder="1" applyAlignment="1">
      <alignment horizontal="center"/>
    </xf>
    <xf numFmtId="1" fontId="8" fillId="46" borderId="23" xfId="255" applyNumberFormat="1" applyFill="1" applyBorder="1" applyAlignment="1">
      <alignment horizontal="center"/>
    </xf>
    <xf numFmtId="0" fontId="68" fillId="0" borderId="0" xfId="399" applyFont="1"/>
    <xf numFmtId="0" fontId="81" fillId="0" borderId="0" xfId="399" applyFont="1"/>
    <xf numFmtId="0" fontId="16" fillId="0" borderId="0" xfId="1273" applyFont="1"/>
    <xf numFmtId="0" fontId="8" fillId="0" borderId="0" xfId="556" applyFont="1"/>
    <xf numFmtId="166" fontId="68" fillId="0" borderId="0" xfId="399" applyNumberFormat="1" applyFont="1"/>
    <xf numFmtId="0" fontId="8" fillId="0" borderId="0" xfId="556" applyFont="1" applyFill="1"/>
    <xf numFmtId="0" fontId="68" fillId="38" borderId="0" xfId="399" applyFont="1" applyFill="1"/>
    <xf numFmtId="0" fontId="16" fillId="0" borderId="0" xfId="2362" applyFont="1"/>
    <xf numFmtId="0" fontId="16" fillId="0" borderId="0" xfId="2362" applyNumberFormat="1" applyFont="1"/>
    <xf numFmtId="0" fontId="17" fillId="0" borderId="0" xfId="397" applyAlignment="1" applyProtection="1"/>
    <xf numFmtId="0" fontId="81" fillId="0" borderId="0" xfId="556" applyFont="1" applyFill="1"/>
    <xf numFmtId="0" fontId="68" fillId="0" borderId="0" xfId="556" applyFont="1" applyFill="1"/>
    <xf numFmtId="0" fontId="15" fillId="0" borderId="0" xfId="247" applyFont="1"/>
    <xf numFmtId="1" fontId="2" fillId="0" borderId="0" xfId="399" applyNumberFormat="1" applyFont="1"/>
    <xf numFmtId="2" fontId="2" fillId="0" borderId="0" xfId="399" applyNumberFormat="1" applyFont="1"/>
    <xf numFmtId="165" fontId="2" fillId="0" borderId="0" xfId="399" applyNumberFormat="1" applyFont="1"/>
    <xf numFmtId="166" fontId="2" fillId="0" borderId="0" xfId="399" applyNumberFormat="1" applyFont="1"/>
    <xf numFmtId="167" fontId="1" fillId="48" borderId="0" xfId="2362" applyNumberFormat="1" applyFill="1"/>
    <xf numFmtId="0" fontId="81" fillId="0" borderId="0" xfId="556" applyNumberFormat="1" applyFont="1" applyFill="1"/>
    <xf numFmtId="2" fontId="68" fillId="0" borderId="0" xfId="399" applyNumberFormat="1" applyFont="1"/>
    <xf numFmtId="3" fontId="68" fillId="0" borderId="0" xfId="399" applyNumberFormat="1" applyFont="1"/>
    <xf numFmtId="167" fontId="68" fillId="0" borderId="0" xfId="399" applyNumberFormat="1" applyFont="1"/>
    <xf numFmtId="168" fontId="68" fillId="0" borderId="0" xfId="399" applyNumberFormat="1" applyFont="1"/>
    <xf numFmtId="169" fontId="1" fillId="0" borderId="0" xfId="2362" applyNumberFormat="1"/>
    <xf numFmtId="0" fontId="81" fillId="0" borderId="0" xfId="399" applyFont="1" applyAlignment="1"/>
    <xf numFmtId="0" fontId="8" fillId="48" borderId="0" xfId="2362" applyNumberFormat="1" applyFont="1" applyFill="1"/>
    <xf numFmtId="166" fontId="8" fillId="48" borderId="0" xfId="2362" applyNumberFormat="1" applyFont="1" applyFill="1"/>
    <xf numFmtId="2" fontId="1" fillId="48" borderId="0" xfId="2362" applyNumberFormat="1" applyFill="1"/>
    <xf numFmtId="0" fontId="68" fillId="0" borderId="0" xfId="399" applyFont="1" applyFill="1"/>
    <xf numFmtId="166" fontId="68" fillId="0" borderId="0" xfId="399" applyNumberFormat="1" applyFont="1" applyFill="1"/>
    <xf numFmtId="1" fontId="68" fillId="0" borderId="0" xfId="399" applyNumberFormat="1" applyFont="1"/>
    <xf numFmtId="0" fontId="68" fillId="0" borderId="0" xfId="399" applyFont="1" applyAlignment="1">
      <alignment horizontal="center" vertical="center"/>
    </xf>
    <xf numFmtId="0" fontId="97" fillId="0" borderId="0" xfId="399" applyFont="1" applyAlignment="1"/>
    <xf numFmtId="0" fontId="68" fillId="0" borderId="0" xfId="399" applyFont="1" applyAlignment="1">
      <alignment vertical="center"/>
    </xf>
    <xf numFmtId="0" fontId="68" fillId="0" borderId="0" xfId="399" applyFont="1" applyAlignment="1"/>
    <xf numFmtId="166" fontId="1" fillId="0" borderId="0" xfId="2362" applyNumberFormat="1"/>
    <xf numFmtId="2" fontId="8" fillId="0" borderId="0" xfId="556" applyNumberFormat="1" applyFont="1"/>
    <xf numFmtId="0" fontId="2" fillId="0" borderId="0" xfId="872" applyFont="1" applyAlignment="1" applyProtection="1">
      <alignment wrapText="1"/>
      <protection hidden="1"/>
    </xf>
    <xf numFmtId="0" fontId="0" fillId="0" borderId="0" xfId="0" applyProtection="1">
      <protection hidden="1"/>
    </xf>
    <xf numFmtId="0" fontId="10" fillId="0" borderId="0" xfId="0" applyFont="1" applyProtection="1">
      <protection hidden="1"/>
    </xf>
    <xf numFmtId="0" fontId="98" fillId="0" borderId="0" xfId="0" applyFont="1" applyProtection="1">
      <protection hidden="1"/>
    </xf>
    <xf numFmtId="0" fontId="52" fillId="0" borderId="0" xfId="0" applyFont="1" applyProtection="1">
      <protection hidden="1"/>
    </xf>
    <xf numFmtId="0" fontId="100" fillId="0" borderId="0" xfId="0" applyFont="1" applyProtection="1">
      <protection hidden="1"/>
    </xf>
    <xf numFmtId="0" fontId="100" fillId="0" borderId="0" xfId="0" applyFont="1" applyAlignment="1" applyProtection="1">
      <alignment horizontal="left" vertical="top" wrapText="1"/>
      <protection hidden="1"/>
    </xf>
    <xf numFmtId="0" fontId="12" fillId="0" borderId="0" xfId="88" applyAlignment="1" applyProtection="1">
      <protection hidden="1"/>
    </xf>
    <xf numFmtId="0" fontId="60" fillId="0" borderId="0" xfId="0" quotePrefix="1" applyFont="1" applyProtection="1">
      <protection hidden="1"/>
    </xf>
    <xf numFmtId="169" fontId="68" fillId="0" borderId="0" xfId="399" applyNumberFormat="1" applyFont="1"/>
    <xf numFmtId="169" fontId="1" fillId="48" borderId="0" xfId="2362" applyNumberFormat="1" applyFill="1"/>
    <xf numFmtId="166" fontId="1" fillId="48" borderId="0" xfId="2362" applyNumberFormat="1" applyFill="1"/>
    <xf numFmtId="0" fontId="8" fillId="0" borderId="0" xfId="269" applyFont="1" applyBorder="1" applyAlignment="1" applyProtection="1">
      <alignment wrapText="1"/>
      <protection hidden="1"/>
    </xf>
    <xf numFmtId="0" fontId="8" fillId="40" borderId="0" xfId="269" applyFont="1" applyFill="1" applyBorder="1" applyAlignment="1" applyProtection="1">
      <alignment horizontal="left" vertical="top" wrapText="1"/>
      <protection hidden="1"/>
    </xf>
    <xf numFmtId="0" fontId="12" fillId="40" borderId="0" xfId="88" applyFont="1" applyFill="1" applyBorder="1" applyAlignment="1" applyProtection="1">
      <alignment horizontal="left" vertical="top" wrapText="1"/>
      <protection hidden="1"/>
    </xf>
    <xf numFmtId="0" fontId="8" fillId="0" borderId="0" xfId="269" applyFont="1" applyProtection="1">
      <protection hidden="1"/>
    </xf>
    <xf numFmtId="0" fontId="8" fillId="0" borderId="0" xfId="269" applyFont="1" applyAlignment="1" applyProtection="1">
      <alignment wrapText="1"/>
      <protection hidden="1"/>
    </xf>
    <xf numFmtId="0" fontId="8" fillId="40" borderId="33" xfId="269" applyFont="1" applyFill="1" applyBorder="1" applyAlignment="1" applyProtection="1">
      <alignment horizontal="left" vertical="top"/>
      <protection hidden="1"/>
    </xf>
    <xf numFmtId="0" fontId="8" fillId="40" borderId="0" xfId="269" applyFont="1" applyFill="1" applyBorder="1" applyAlignment="1" applyProtection="1">
      <alignment horizontal="left" vertical="top"/>
      <protection hidden="1"/>
    </xf>
    <xf numFmtId="0" fontId="8" fillId="40" borderId="34" xfId="269" applyFont="1" applyFill="1" applyBorder="1" applyAlignment="1" applyProtection="1">
      <alignment horizontal="left" vertical="top"/>
      <protection hidden="1"/>
    </xf>
    <xf numFmtId="0" fontId="12" fillId="40" borderId="0" xfId="88" applyFill="1" applyBorder="1" applyAlignment="1" applyProtection="1">
      <alignment horizontal="left" vertical="top" wrapText="1"/>
      <protection hidden="1"/>
    </xf>
    <xf numFmtId="0" fontId="8" fillId="51" borderId="33" xfId="2478" applyFont="1" applyFill="1" applyBorder="1" applyAlignment="1" applyProtection="1">
      <alignment horizontal="left" vertical="top" wrapText="1"/>
      <protection hidden="1"/>
    </xf>
    <xf numFmtId="0" fontId="8" fillId="51" borderId="35" xfId="2478" applyFont="1" applyFill="1" applyBorder="1" applyAlignment="1" applyProtection="1">
      <alignment horizontal="left" vertical="top" wrapText="1"/>
      <protection hidden="1"/>
    </xf>
    <xf numFmtId="0" fontId="8" fillId="51" borderId="0" xfId="2478" applyFont="1" applyFill="1" applyBorder="1" applyAlignment="1" applyProtection="1">
      <alignment horizontal="left" vertical="top" wrapText="1"/>
      <protection hidden="1"/>
    </xf>
    <xf numFmtId="0" fontId="8" fillId="40" borderId="35" xfId="269" applyFont="1" applyFill="1" applyBorder="1" applyAlignment="1" applyProtection="1">
      <alignment horizontal="left" vertical="top" wrapText="1"/>
      <protection hidden="1"/>
    </xf>
    <xf numFmtId="0" fontId="12" fillId="51" borderId="0" xfId="88" applyFill="1" applyBorder="1" applyAlignment="1" applyProtection="1">
      <alignment horizontal="left" vertical="top" wrapText="1"/>
      <protection hidden="1"/>
    </xf>
    <xf numFmtId="0" fontId="8" fillId="51" borderId="33" xfId="2478" applyFont="1" applyFill="1" applyBorder="1" applyAlignment="1" applyProtection="1">
      <alignment horizontal="left" vertical="top"/>
      <protection hidden="1"/>
    </xf>
    <xf numFmtId="0" fontId="8" fillId="40" borderId="35" xfId="269" applyFont="1" applyFill="1" applyBorder="1" applyAlignment="1" applyProtection="1">
      <alignment horizontal="left" vertical="top"/>
      <protection hidden="1"/>
    </xf>
    <xf numFmtId="0" fontId="8" fillId="0" borderId="0" xfId="269" applyFont="1" applyBorder="1" applyProtection="1">
      <protection hidden="1"/>
    </xf>
    <xf numFmtId="0" fontId="68" fillId="40" borderId="33" xfId="88" applyFont="1" applyFill="1" applyBorder="1" applyAlignment="1" applyProtection="1">
      <alignment horizontal="left" vertical="top" wrapText="1"/>
      <protection hidden="1"/>
    </xf>
    <xf numFmtId="0" fontId="68" fillId="40" borderId="35" xfId="88" applyFont="1" applyFill="1" applyBorder="1" applyAlignment="1" applyProtection="1">
      <alignment horizontal="left" vertical="top" wrapText="1"/>
      <protection hidden="1"/>
    </xf>
    <xf numFmtId="0" fontId="68" fillId="40" borderId="0" xfId="88" applyFont="1" applyFill="1" applyBorder="1" applyAlignment="1" applyProtection="1">
      <alignment horizontal="left" vertical="top" wrapText="1"/>
      <protection hidden="1"/>
    </xf>
    <xf numFmtId="0" fontId="68" fillId="40" borderId="34" xfId="88" applyFont="1" applyFill="1" applyBorder="1" applyAlignment="1" applyProtection="1">
      <alignment horizontal="left" vertical="top" wrapText="1"/>
      <protection hidden="1"/>
    </xf>
    <xf numFmtId="0" fontId="68" fillId="40" borderId="0" xfId="1511" applyFont="1" applyFill="1" applyAlignment="1" applyProtection="1">
      <alignment vertical="top" wrapText="1"/>
      <protection hidden="1"/>
    </xf>
    <xf numFmtId="0" fontId="8" fillId="0" borderId="0" xfId="269" applyFont="1" applyBorder="1" applyAlignment="1" applyProtection="1">
      <alignment horizontal="justify" wrapText="1"/>
      <protection hidden="1"/>
    </xf>
    <xf numFmtId="0" fontId="8" fillId="40" borderId="33" xfId="269" applyNumberFormat="1" applyFont="1" applyFill="1" applyBorder="1" applyAlignment="1" applyProtection="1">
      <alignment horizontal="left" vertical="top" wrapText="1"/>
      <protection hidden="1"/>
    </xf>
    <xf numFmtId="0" fontId="12" fillId="40" borderId="33" xfId="88" applyNumberFormat="1" applyFill="1" applyBorder="1" applyAlignment="1" applyProtection="1">
      <alignment horizontal="left" vertical="top" wrapText="1"/>
      <protection hidden="1"/>
    </xf>
    <xf numFmtId="0" fontId="8" fillId="0" borderId="0" xfId="268" applyFont="1" applyFill="1" applyBorder="1" applyProtection="1">
      <protection hidden="1"/>
    </xf>
    <xf numFmtId="0" fontId="8" fillId="0" borderId="0" xfId="268" applyFont="1" applyFill="1" applyBorder="1" applyAlignment="1" applyProtection="1">
      <alignment wrapText="1"/>
      <protection hidden="1"/>
    </xf>
    <xf numFmtId="0" fontId="67" fillId="0" borderId="0" xfId="399" applyFont="1" applyFill="1"/>
    <xf numFmtId="0" fontId="68" fillId="0" borderId="0" xfId="556" applyNumberFormat="1" applyFont="1" applyFill="1"/>
    <xf numFmtId="49" fontId="8" fillId="0" borderId="0" xfId="556" applyNumberFormat="1" applyFont="1"/>
    <xf numFmtId="49" fontId="68" fillId="0" borderId="0" xfId="556" applyNumberFormat="1" applyFont="1" applyFill="1"/>
    <xf numFmtId="49" fontId="1" fillId="48" borderId="0" xfId="2362" applyNumberFormat="1" applyFill="1"/>
    <xf numFmtId="165" fontId="1" fillId="48" borderId="0" xfId="2362" applyNumberFormat="1" applyFill="1"/>
    <xf numFmtId="0" fontId="12" fillId="40" borderId="33" xfId="397" applyFont="1" applyFill="1" applyBorder="1" applyAlignment="1" applyProtection="1">
      <alignment horizontal="left" vertical="top" wrapText="1"/>
      <protection hidden="1"/>
    </xf>
    <xf numFmtId="0" fontId="12" fillId="40" borderId="0" xfId="397" applyFont="1" applyFill="1" applyBorder="1" applyAlignment="1" applyProtection="1">
      <alignment horizontal="left" vertical="top" wrapText="1"/>
      <protection hidden="1"/>
    </xf>
    <xf numFmtId="0" fontId="68" fillId="40" borderId="0" xfId="397" applyFont="1" applyFill="1" applyBorder="1" applyAlignment="1" applyProtection="1">
      <alignment horizontal="left" vertical="top" wrapText="1"/>
      <protection hidden="1"/>
    </xf>
    <xf numFmtId="0" fontId="11" fillId="0" borderId="0" xfId="269" applyFont="1" applyProtection="1">
      <protection hidden="1"/>
    </xf>
    <xf numFmtId="0" fontId="11" fillId="0" borderId="0" xfId="269" applyFont="1" applyBorder="1" applyAlignment="1" applyProtection="1">
      <alignment vertical="center"/>
      <protection hidden="1"/>
    </xf>
    <xf numFmtId="0" fontId="12" fillId="51" borderId="33" xfId="397" applyFont="1" applyFill="1" applyBorder="1" applyAlignment="1" applyProtection="1">
      <alignment horizontal="left" vertical="top" wrapText="1"/>
      <protection hidden="1"/>
    </xf>
    <xf numFmtId="0" fontId="11" fillId="0" borderId="0" xfId="547" applyFont="1"/>
    <xf numFmtId="0" fontId="73" fillId="0" borderId="0" xfId="3061"/>
    <xf numFmtId="0" fontId="15" fillId="0" borderId="0" xfId="547" applyFont="1"/>
    <xf numFmtId="0" fontId="15" fillId="0" borderId="0" xfId="2388" applyFont="1"/>
    <xf numFmtId="167" fontId="8" fillId="48" borderId="0" xfId="2362" applyNumberFormat="1" applyFont="1" applyFill="1"/>
    <xf numFmtId="0" fontId="11" fillId="0" borderId="0" xfId="269" applyFont="1" applyBorder="1" applyProtection="1">
      <protection hidden="1"/>
    </xf>
    <xf numFmtId="0" fontId="11" fillId="0" borderId="0" xfId="269" applyFont="1" applyAlignment="1" applyProtection="1">
      <protection hidden="1"/>
    </xf>
    <xf numFmtId="0" fontId="8" fillId="40" borderId="0" xfId="269" applyNumberFormat="1" applyFont="1" applyFill="1" applyBorder="1" applyAlignment="1" applyProtection="1">
      <alignment horizontal="left" vertical="top" wrapText="1"/>
      <protection hidden="1"/>
    </xf>
    <xf numFmtId="0" fontId="12" fillId="40" borderId="33" xfId="397" applyNumberFormat="1" applyFont="1" applyFill="1" applyBorder="1" applyAlignment="1" applyProtection="1">
      <alignment horizontal="left" vertical="top" wrapText="1"/>
      <protection hidden="1"/>
    </xf>
    <xf numFmtId="0" fontId="15" fillId="0" borderId="0" xfId="247" applyFont="1" applyFill="1"/>
    <xf numFmtId="2" fontId="8" fillId="0" borderId="0" xfId="2362" applyNumberFormat="1" applyFont="1"/>
    <xf numFmtId="0" fontId="8" fillId="0" borderId="0" xfId="0" applyFont="1" applyAlignment="1">
      <alignment wrapText="1"/>
    </xf>
    <xf numFmtId="0" fontId="8" fillId="0" borderId="0" xfId="0" applyNumberFormat="1" applyFont="1" applyAlignment="1">
      <alignment wrapText="1"/>
    </xf>
    <xf numFmtId="0" fontId="15" fillId="0" borderId="0" xfId="0" applyFont="1"/>
    <xf numFmtId="165" fontId="15" fillId="0" borderId="0" xfId="0" applyNumberFormat="1" applyFont="1"/>
    <xf numFmtId="2" fontId="15" fillId="0" borderId="0" xfId="0" applyNumberFormat="1" applyFont="1"/>
    <xf numFmtId="169" fontId="1" fillId="0" borderId="0" xfId="2362" applyNumberFormat="1" applyFill="1"/>
    <xf numFmtId="0" fontId="8" fillId="40" borderId="34" xfId="269" applyFont="1" applyFill="1" applyBorder="1" applyAlignment="1" applyProtection="1">
      <alignment horizontal="left" vertical="top" wrapText="1"/>
      <protection hidden="1"/>
    </xf>
    <xf numFmtId="0" fontId="8" fillId="40" borderId="33" xfId="269" applyFont="1" applyFill="1" applyBorder="1" applyAlignment="1" applyProtection="1">
      <alignment horizontal="left" vertical="top" wrapText="1"/>
      <protection hidden="1"/>
    </xf>
    <xf numFmtId="0" fontId="58" fillId="0" borderId="0" xfId="0" applyFont="1" applyAlignment="1" applyProtection="1">
      <alignment horizontal="left"/>
      <protection hidden="1"/>
    </xf>
    <xf numFmtId="0" fontId="58" fillId="0" borderId="0" xfId="0" applyFont="1" applyAlignment="1" applyProtection="1">
      <alignment horizontal="left" indent="1"/>
      <protection hidden="1"/>
    </xf>
    <xf numFmtId="0" fontId="11" fillId="0" borderId="0" xfId="0" applyFont="1" applyProtection="1">
      <protection hidden="1"/>
    </xf>
    <xf numFmtId="0" fontId="76" fillId="49" borderId="18" xfId="0" applyFont="1" applyFill="1" applyBorder="1" applyAlignment="1" applyProtection="1">
      <alignment horizontal="center"/>
      <protection hidden="1"/>
    </xf>
    <xf numFmtId="0" fontId="76" fillId="49" borderId="0" xfId="0" applyFont="1" applyFill="1" applyAlignment="1" applyProtection="1">
      <alignment horizontal="center"/>
      <protection hidden="1"/>
    </xf>
    <xf numFmtId="0" fontId="10" fillId="49" borderId="0" xfId="0" applyFont="1" applyFill="1" applyAlignment="1" applyProtection="1">
      <alignment horizontal="center"/>
      <protection hidden="1"/>
    </xf>
    <xf numFmtId="0" fontId="10" fillId="49" borderId="17" xfId="0" applyFont="1" applyFill="1" applyBorder="1" applyAlignment="1" applyProtection="1">
      <alignment horizontal="center"/>
      <protection hidden="1"/>
    </xf>
    <xf numFmtId="0" fontId="10" fillId="49" borderId="18" xfId="0" applyFont="1" applyFill="1" applyBorder="1" applyAlignment="1" applyProtection="1">
      <alignment horizontal="center"/>
      <protection hidden="1"/>
    </xf>
    <xf numFmtId="0" fontId="10" fillId="49" borderId="0" xfId="0" applyFont="1" applyFill="1" applyProtection="1">
      <protection hidden="1"/>
    </xf>
    <xf numFmtId="0" fontId="10" fillId="50" borderId="29" xfId="397" applyFont="1" applyFill="1" applyBorder="1" applyAlignment="1" applyProtection="1">
      <alignment vertical="center" wrapText="1"/>
      <protection hidden="1"/>
    </xf>
    <xf numFmtId="3" fontId="10" fillId="50" borderId="30" xfId="0" applyNumberFormat="1" applyFont="1" applyFill="1" applyBorder="1" applyAlignment="1" applyProtection="1">
      <alignment horizontal="right" vertical="center" indent="2"/>
      <protection hidden="1"/>
    </xf>
    <xf numFmtId="165" fontId="10" fillId="50" borderId="30" xfId="0" applyNumberFormat="1" applyFont="1" applyFill="1" applyBorder="1" applyAlignment="1" applyProtection="1">
      <alignment horizontal="right" vertical="center" indent="2"/>
      <protection hidden="1"/>
    </xf>
    <xf numFmtId="1" fontId="10" fillId="50" borderId="30" xfId="0" applyNumberFormat="1" applyFont="1" applyFill="1" applyBorder="1" applyAlignment="1" applyProtection="1">
      <alignment horizontal="right" vertical="center" indent="2"/>
      <protection hidden="1"/>
    </xf>
    <xf numFmtId="0" fontId="80" fillId="50" borderId="28" xfId="0" applyFont="1" applyFill="1" applyBorder="1" applyAlignment="1" applyProtection="1">
      <alignment horizontal="center" vertical="center"/>
      <protection hidden="1"/>
    </xf>
    <xf numFmtId="0" fontId="10" fillId="50" borderId="27" xfId="397" applyFont="1" applyFill="1" applyBorder="1" applyAlignment="1" applyProtection="1">
      <alignment vertical="center" wrapText="1"/>
      <protection hidden="1"/>
    </xf>
    <xf numFmtId="0" fontId="0" fillId="50" borderId="31" xfId="0" applyFill="1" applyBorder="1" applyProtection="1">
      <protection hidden="1"/>
    </xf>
    <xf numFmtId="0" fontId="0" fillId="0" borderId="0" xfId="0" applyFont="1" applyProtection="1">
      <protection hidden="1"/>
    </xf>
    <xf numFmtId="0" fontId="10" fillId="50" borderId="11" xfId="397" applyFont="1" applyFill="1" applyBorder="1" applyAlignment="1" applyProtection="1">
      <alignment vertical="center" wrapText="1"/>
      <protection hidden="1"/>
    </xf>
    <xf numFmtId="0" fontId="18" fillId="0" borderId="0" xfId="0" applyFont="1" applyProtection="1">
      <protection hidden="1"/>
    </xf>
    <xf numFmtId="0" fontId="12" fillId="40" borderId="0" xfId="89" applyFont="1" applyFill="1" applyAlignment="1" applyProtection="1">
      <alignment horizontal="left" vertical="top" wrapText="1"/>
      <protection hidden="1"/>
    </xf>
    <xf numFmtId="0" fontId="68" fillId="40" borderId="33" xfId="13" applyFont="1" applyFill="1" applyBorder="1" applyAlignment="1" applyProtection="1">
      <alignment vertical="top" wrapText="1"/>
      <protection hidden="1"/>
    </xf>
    <xf numFmtId="0" fontId="40" fillId="0" borderId="0" xfId="1" applyFont="1"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vertical="top"/>
      <protection hidden="1"/>
    </xf>
    <xf numFmtId="0" fontId="2" fillId="0" borderId="0" xfId="301" applyFont="1" applyAlignment="1" applyProtection="1">
      <alignment horizontal="center" vertical="top"/>
      <protection hidden="1"/>
    </xf>
    <xf numFmtId="0" fontId="3" fillId="0" borderId="0" xfId="301" applyFont="1" applyAlignment="1" applyProtection="1">
      <alignment horizontal="center" vertical="center"/>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0" fontId="112" fillId="0" borderId="0" xfId="88" applyFont="1" applyAlignment="1" applyProtection="1">
      <protection hidden="1"/>
    </xf>
    <xf numFmtId="0" fontId="2" fillId="0" borderId="0" xfId="399" applyFont="1" applyAlignment="1">
      <alignment horizontal="left" vertical="center" wrapText="1"/>
    </xf>
    <xf numFmtId="0" fontId="47" fillId="40" borderId="0" xfId="3" applyFont="1" applyFill="1" applyBorder="1" applyAlignment="1" applyProtection="1">
      <alignment horizontal="left" wrapText="1"/>
    </xf>
    <xf numFmtId="0" fontId="42" fillId="37" borderId="0" xfId="399" applyFont="1" applyFill="1" applyBorder="1" applyAlignment="1">
      <alignment horizontal="left" wrapText="1"/>
    </xf>
    <xf numFmtId="0" fontId="2" fillId="0" borderId="0" xfId="399" applyFont="1" applyBorder="1" applyAlignment="1">
      <alignment horizontal="left" wrapText="1"/>
    </xf>
    <xf numFmtId="0" fontId="2" fillId="39" borderId="0" xfId="399" applyFont="1" applyFill="1" applyBorder="1" applyAlignment="1">
      <alignment horizontal="center" vertical="center"/>
    </xf>
    <xf numFmtId="0" fontId="58" fillId="0" borderId="0" xfId="0" applyFont="1" applyAlignment="1" applyProtection="1">
      <alignment horizontal="left" wrapText="1"/>
      <protection hidden="1"/>
    </xf>
    <xf numFmtId="0" fontId="98" fillId="0" borderId="0" xfId="0" applyFont="1" applyAlignment="1" applyProtection="1">
      <alignment horizontal="left" wrapText="1"/>
      <protection hidden="1"/>
    </xf>
    <xf numFmtId="0" fontId="76" fillId="49" borderId="17" xfId="0" applyFont="1" applyFill="1" applyBorder="1" applyAlignment="1" applyProtection="1">
      <alignment horizontal="left" vertical="center"/>
      <protection hidden="1"/>
    </xf>
    <xf numFmtId="0" fontId="76" fillId="49" borderId="32" xfId="0" applyFont="1" applyFill="1" applyBorder="1" applyAlignment="1" applyProtection="1">
      <alignment horizontal="center"/>
      <protection hidden="1"/>
    </xf>
    <xf numFmtId="0" fontId="76" fillId="49" borderId="17" xfId="0" applyFont="1" applyFill="1" applyBorder="1" applyAlignment="1" applyProtection="1">
      <alignment horizontal="center"/>
      <protection hidden="1"/>
    </xf>
    <xf numFmtId="0" fontId="8" fillId="40" borderId="34" xfId="269" applyFont="1" applyFill="1" applyBorder="1" applyAlignment="1" applyProtection="1">
      <alignment horizontal="left" vertical="top" wrapText="1"/>
      <protection hidden="1"/>
    </xf>
    <xf numFmtId="0" fontId="8" fillId="40" borderId="33" xfId="269" applyFont="1" applyFill="1" applyBorder="1" applyAlignment="1" applyProtection="1">
      <alignment horizontal="left" vertical="top" wrapText="1"/>
      <protection hidden="1"/>
    </xf>
    <xf numFmtId="0" fontId="2" fillId="0" borderId="0" xfId="872" applyFont="1" applyAlignment="1" applyProtection="1">
      <alignment horizontal="left" vertical="top" wrapText="1"/>
      <protection hidden="1"/>
    </xf>
    <xf numFmtId="0" fontId="8" fillId="0" borderId="0" xfId="255" applyBorder="1" applyAlignment="1">
      <alignment horizontal="center"/>
    </xf>
  </cellXfs>
  <cellStyles count="5344">
    <cellStyle name="20% - Accent1 2" xfId="400"/>
    <cellStyle name="20% - Accent1 3" xfId="401"/>
    <cellStyle name="20% - Accent2 2" xfId="402"/>
    <cellStyle name="20% - Accent2 3" xfId="403"/>
    <cellStyle name="20% - Accent3 2" xfId="404"/>
    <cellStyle name="20% - Accent3 3" xfId="405"/>
    <cellStyle name="20% - Accent4 2" xfId="406"/>
    <cellStyle name="20% - Accent4 3" xfId="407"/>
    <cellStyle name="20% - Accent5 2" xfId="408"/>
    <cellStyle name="20% - Accent5 3" xfId="409"/>
    <cellStyle name="20% - Accent6 2" xfId="410"/>
    <cellStyle name="20% - Accent6 3" xfId="411"/>
    <cellStyle name="40% - Accent1 2" xfId="412"/>
    <cellStyle name="40% - Accent1 3" xfId="413"/>
    <cellStyle name="40% - Accent2 2" xfId="414"/>
    <cellStyle name="40% - Accent2 3" xfId="415"/>
    <cellStyle name="40% - Accent3 2" xfId="416"/>
    <cellStyle name="40% - Accent3 3" xfId="417"/>
    <cellStyle name="40% - Accent4 2" xfId="418"/>
    <cellStyle name="40% - Accent4 3" xfId="419"/>
    <cellStyle name="40% - Accent5 2" xfId="420"/>
    <cellStyle name="40% - Accent5 3" xfId="421"/>
    <cellStyle name="40% - Accent6 2" xfId="422"/>
    <cellStyle name="40% - Accent6 3" xfId="423"/>
    <cellStyle name="60% - Accent1 2" xfId="424"/>
    <cellStyle name="60% - Accent2 2" xfId="425"/>
    <cellStyle name="60% - Accent3 2" xfId="426"/>
    <cellStyle name="60% - Accent4 2" xfId="427"/>
    <cellStyle name="60% - Accent5 2" xfId="428"/>
    <cellStyle name="60% - Accent6 2" xfId="429"/>
    <cellStyle name="Accent1 2" xfId="430"/>
    <cellStyle name="Accent2 2" xfId="431"/>
    <cellStyle name="Accent3 2" xfId="432"/>
    <cellStyle name="Accent4 2" xfId="433"/>
    <cellStyle name="Accent5 2" xfId="434"/>
    <cellStyle name="Accent6 2" xfId="435"/>
    <cellStyle name="Bad 2" xfId="436"/>
    <cellStyle name="Calculation 2" xfId="437"/>
    <cellStyle name="Calculation 2 10" xfId="3771"/>
    <cellStyle name="Calculation 2 2" xfId="438"/>
    <cellStyle name="Calculation 2 2 2" xfId="3772"/>
    <cellStyle name="Calculation 2 2 2 2" xfId="3773"/>
    <cellStyle name="Calculation 2 2 3" xfId="3774"/>
    <cellStyle name="Calculation 2 2 3 2" xfId="3775"/>
    <cellStyle name="Calculation 2 2 4" xfId="3776"/>
    <cellStyle name="Calculation 2 2 4 2" xfId="3777"/>
    <cellStyle name="Calculation 2 2 5" xfId="3778"/>
    <cellStyle name="Calculation 2 2 5 2" xfId="3779"/>
    <cellStyle name="Calculation 2 2 6" xfId="3780"/>
    <cellStyle name="Calculation 2 3" xfId="439"/>
    <cellStyle name="Calculation 2 3 2" xfId="3781"/>
    <cellStyle name="Calculation 2 4" xfId="440"/>
    <cellStyle name="Calculation 2 4 2" xfId="3782"/>
    <cellStyle name="Calculation 2 5" xfId="441"/>
    <cellStyle name="Calculation 2 5 2" xfId="3783"/>
    <cellStyle name="Calculation 2 6" xfId="442"/>
    <cellStyle name="Calculation 2 6 2" xfId="3784"/>
    <cellStyle name="Calculation 2 7" xfId="443"/>
    <cellStyle name="Calculation 2 7 2" xfId="3785"/>
    <cellStyle name="Calculation 2 8" xfId="3786"/>
    <cellStyle name="Calculation 2 8 2" xfId="3787"/>
    <cellStyle name="Calculation 2 9" xfId="3788"/>
    <cellStyle name="Check Cell 2" xfId="444"/>
    <cellStyle name="Comma 2" xfId="2"/>
    <cellStyle name="Comma 2 10" xfId="445"/>
    <cellStyle name="Comma 2 11" xfId="446"/>
    <cellStyle name="Comma 2 12" xfId="447"/>
    <cellStyle name="Comma 2 13" xfId="448"/>
    <cellStyle name="Comma 2 14" xfId="449"/>
    <cellStyle name="Comma 2 15" xfId="450"/>
    <cellStyle name="Comma 2 16" xfId="451"/>
    <cellStyle name="Comma 2 17" xfId="452"/>
    <cellStyle name="Comma 2 18" xfId="453"/>
    <cellStyle name="Comma 2 19" xfId="454"/>
    <cellStyle name="Comma 2 2" xfId="30"/>
    <cellStyle name="Comma 2 2 2" xfId="31"/>
    <cellStyle name="Comma 2 20" xfId="455"/>
    <cellStyle name="Comma 2 21" xfId="456"/>
    <cellStyle name="Comma 2 3" xfId="457"/>
    <cellStyle name="Comma 2 3 2" xfId="5134"/>
    <cellStyle name="Comma 2 4" xfId="458"/>
    <cellStyle name="Comma 2 4 2" xfId="5186"/>
    <cellStyle name="Comma 2 5" xfId="459"/>
    <cellStyle name="Comma 2 6" xfId="460"/>
    <cellStyle name="Comma 2 7" xfId="461"/>
    <cellStyle name="Comma 2 8" xfId="462"/>
    <cellStyle name="Comma 2 9" xfId="463"/>
    <cellStyle name="Comma 3" xfId="32"/>
    <cellStyle name="Comma 3 10" xfId="464"/>
    <cellStyle name="Comma 3 11" xfId="465"/>
    <cellStyle name="Comma 3 12" xfId="466"/>
    <cellStyle name="Comma 3 13" xfId="467"/>
    <cellStyle name="Comma 3 14" xfId="468"/>
    <cellStyle name="Comma 3 15" xfId="469"/>
    <cellStyle name="Comma 3 16" xfId="470"/>
    <cellStyle name="Comma 3 17" xfId="471"/>
    <cellStyle name="Comma 3 18" xfId="472"/>
    <cellStyle name="Comma 3 19" xfId="473"/>
    <cellStyle name="Comma 3 2" xfId="474"/>
    <cellStyle name="Comma 3 2 2" xfId="2363"/>
    <cellStyle name="Comma 3 2 2 2" xfId="2364"/>
    <cellStyle name="Comma 3 2 2 3" xfId="5187"/>
    <cellStyle name="Comma 3 2 3" xfId="2365"/>
    <cellStyle name="Comma 3 2 3 2" xfId="2366"/>
    <cellStyle name="Comma 3 2 4" xfId="2367"/>
    <cellStyle name="Comma 3 20" xfId="475"/>
    <cellStyle name="Comma 3 21" xfId="5168"/>
    <cellStyle name="Comma 3 22" xfId="5329"/>
    <cellStyle name="Comma 3 3" xfId="476"/>
    <cellStyle name="Comma 3 4" xfId="477"/>
    <cellStyle name="Comma 3 4 2" xfId="2368"/>
    <cellStyle name="Comma 3 4 3" xfId="5188"/>
    <cellStyle name="Comma 3 5" xfId="478"/>
    <cellStyle name="Comma 3 5 2" xfId="2369"/>
    <cellStyle name="Comma 3 5 3" xfId="5189"/>
    <cellStyle name="Comma 3 6" xfId="479"/>
    <cellStyle name="Comma 3 6 2" xfId="5190"/>
    <cellStyle name="Comma 3 7" xfId="480"/>
    <cellStyle name="Comma 3 8" xfId="481"/>
    <cellStyle name="Comma 3 9" xfId="482"/>
    <cellStyle name="Comma 4" xfId="33"/>
    <cellStyle name="Comma 4 10" xfId="483"/>
    <cellStyle name="Comma 4 11" xfId="484"/>
    <cellStyle name="Comma 4 12" xfId="485"/>
    <cellStyle name="Comma 4 13" xfId="486"/>
    <cellStyle name="Comma 4 14" xfId="487"/>
    <cellStyle name="Comma 4 15" xfId="488"/>
    <cellStyle name="Comma 4 16" xfId="489"/>
    <cellStyle name="Comma 4 17" xfId="490"/>
    <cellStyle name="Comma 4 18" xfId="491"/>
    <cellStyle name="Comma 4 19" xfId="492"/>
    <cellStyle name="Comma 4 2" xfId="493"/>
    <cellStyle name="Comma 4 2 2" xfId="2370"/>
    <cellStyle name="Comma 4 2 2 2" xfId="5191"/>
    <cellStyle name="Comma 4 20" xfId="494"/>
    <cellStyle name="Comma 4 21" xfId="5135"/>
    <cellStyle name="Comma 4 22" xfId="5192"/>
    <cellStyle name="Comma 4 3" xfId="495"/>
    <cellStyle name="Comma 4 3 2" xfId="2371"/>
    <cellStyle name="Comma 4 3 3" xfId="5193"/>
    <cellStyle name="Comma 4 4" xfId="496"/>
    <cellStyle name="Comma 4 4 2" xfId="5194"/>
    <cellStyle name="Comma 4 5" xfId="497"/>
    <cellStyle name="Comma 4 6" xfId="498"/>
    <cellStyle name="Comma 4 7" xfId="499"/>
    <cellStyle name="Comma 4 8" xfId="500"/>
    <cellStyle name="Comma 4 9" xfId="501"/>
    <cellStyle name="Comma 5" xfId="502"/>
    <cellStyle name="Comma 5 2" xfId="5136"/>
    <cellStyle name="Comma 6" xfId="503"/>
    <cellStyle name="Comma 6 2" xfId="2372"/>
    <cellStyle name="Comma 6 2 2" xfId="2373"/>
    <cellStyle name="Comma 6 3" xfId="5195"/>
    <cellStyle name="Comma 7" xfId="2374"/>
    <cellStyle name="Comma 7 2" xfId="2375"/>
    <cellStyle name="Comma 7 3" xfId="5196"/>
    <cellStyle name="Currency 2" xfId="2376"/>
    <cellStyle name="Currency 2 2" xfId="3789"/>
    <cellStyle name="Data_Total" xfId="3790"/>
    <cellStyle name="Explanatory Text 2" xfId="504"/>
    <cellStyle name="Explanatory Text 3" xfId="3791"/>
    <cellStyle name="Good 2" xfId="505"/>
    <cellStyle name="Graphics" xfId="3792"/>
    <cellStyle name="heading" xfId="3793"/>
    <cellStyle name="Heading 1 2" xfId="506"/>
    <cellStyle name="Heading 1 3" xfId="3794"/>
    <cellStyle name="Heading 2 2" xfId="507"/>
    <cellStyle name="Heading 2 3" xfId="3795"/>
    <cellStyle name="Heading 3 2" xfId="508"/>
    <cellStyle name="Heading 3 3" xfId="3796"/>
    <cellStyle name="Heading 4 2" xfId="509"/>
    <cellStyle name="Heading 4 3" xfId="3797"/>
    <cellStyle name="Headings" xfId="3798"/>
    <cellStyle name="Hyperlink" xfId="397"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2 2" xfId="5137"/>
    <cellStyle name="Hyperlink 2 2 3" xfId="510"/>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 2" xfId="2377"/>
    <cellStyle name="Hyperlink 2 3 2 2" xfId="519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1"/>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378"/>
    <cellStyle name="Hyperlink 3 4 2 2" xfId="2379"/>
    <cellStyle name="Hyperlink 3 4 2 3" xfId="5198"/>
    <cellStyle name="Hyperlink 3 4 3" xfId="2380"/>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 2" xfId="5138"/>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63" xfId="2381"/>
    <cellStyle name="Hyperlink 3 63 2" xfId="2382"/>
    <cellStyle name="Hyperlink 3 63 2 2" xfId="5199"/>
    <cellStyle name="Hyperlink 3 64" xfId="5330"/>
    <cellStyle name="Hyperlink 3 7" xfId="240"/>
    <cellStyle name="Hyperlink 3 8" xfId="241"/>
    <cellStyle name="Hyperlink 3 9" xfId="242"/>
    <cellStyle name="Hyperlink 31" xfId="512"/>
    <cellStyle name="Hyperlink 4" xfId="8"/>
    <cellStyle name="Hyperlink 4 2" xfId="243"/>
    <cellStyle name="Hyperlink 4 2 2" xfId="244"/>
    <cellStyle name="Hyperlink 4 2 3" xfId="5139"/>
    <cellStyle name="Hyperlink 4 3" xfId="5132"/>
    <cellStyle name="Hyperlink 5" xfId="9"/>
    <cellStyle name="Hyperlink 5 2" xfId="398"/>
    <cellStyle name="Hyperlink 5 2 2" xfId="5200"/>
    <cellStyle name="Hyperlink 6" xfId="245"/>
    <cellStyle name="Hyperlink 6 2" xfId="2383"/>
    <cellStyle name="Hyperlink 6 2 2" xfId="5201"/>
    <cellStyle name="Hyperlink 7" xfId="513"/>
    <cellStyle name="Hyperlink 7 2" xfId="514"/>
    <cellStyle name="Hyperlink 7 3" xfId="5169"/>
    <cellStyle name="Hyperlink 7 4" xfId="5202"/>
    <cellStyle name="Hyperlink 8" xfId="3799"/>
    <cellStyle name="Hyperlink 8 2" xfId="3800"/>
    <cellStyle name="Hyperlink 9" xfId="5331"/>
    <cellStyle name="Input 2" xfId="515"/>
    <cellStyle name="Input 2 10" xfId="3801"/>
    <cellStyle name="Input 2 2" xfId="516"/>
    <cellStyle name="Input 2 2 2" xfId="3802"/>
    <cellStyle name="Input 2 2 2 2" xfId="3803"/>
    <cellStyle name="Input 2 2 3" xfId="3804"/>
    <cellStyle name="Input 2 2 3 2" xfId="3805"/>
    <cellStyle name="Input 2 2 4" xfId="3806"/>
    <cellStyle name="Input 2 2 4 2" xfId="3807"/>
    <cellStyle name="Input 2 2 5" xfId="3808"/>
    <cellStyle name="Input 2 2 5 2" xfId="3809"/>
    <cellStyle name="Input 2 2 6" xfId="3810"/>
    <cellStyle name="Input 2 3" xfId="517"/>
    <cellStyle name="Input 2 3 2" xfId="3811"/>
    <cellStyle name="Input 2 4" xfId="518"/>
    <cellStyle name="Input 2 4 2" xfId="3812"/>
    <cellStyle name="Input 2 5" xfId="519"/>
    <cellStyle name="Input 2 5 2" xfId="3813"/>
    <cellStyle name="Input 2 6" xfId="520"/>
    <cellStyle name="Input 2 6 2" xfId="3814"/>
    <cellStyle name="Input 2 7" xfId="521"/>
    <cellStyle name="Input 2 7 2" xfId="3815"/>
    <cellStyle name="Input 2 8" xfId="3816"/>
    <cellStyle name="Input 2 8 2" xfId="3817"/>
    <cellStyle name="Input 2 9" xfId="3818"/>
    <cellStyle name="Linked Cell 2" xfId="522"/>
    <cellStyle name="Linked Cell 3" xfId="3819"/>
    <cellStyle name="Neutral 2" xfId="523"/>
    <cellStyle name="Normal" xfId="0" builtinId="0"/>
    <cellStyle name="Normal 10" xfId="10"/>
    <cellStyle name="Normal 10 10" xfId="524"/>
    <cellStyle name="Normal 10 10 2" xfId="525"/>
    <cellStyle name="Normal 10 10 3" xfId="526"/>
    <cellStyle name="Normal 10 11" xfId="527"/>
    <cellStyle name="Normal 10 11 2" xfId="528"/>
    <cellStyle name="Normal 10 11 3" xfId="529"/>
    <cellStyle name="Normal 10 12" xfId="530"/>
    <cellStyle name="Normal 10 12 2" xfId="531"/>
    <cellStyle name="Normal 10 12 3" xfId="532"/>
    <cellStyle name="Normal 10 13" xfId="533"/>
    <cellStyle name="Normal 10 13 2" xfId="534"/>
    <cellStyle name="Normal 10 13 3" xfId="535"/>
    <cellStyle name="Normal 10 14" xfId="536"/>
    <cellStyle name="Normal 10 14 2" xfId="537"/>
    <cellStyle name="Normal 10 14 3" xfId="538"/>
    <cellStyle name="Normal 10 15" xfId="539"/>
    <cellStyle name="Normal 10 15 2" xfId="540"/>
    <cellStyle name="Normal 10 15 3" xfId="541"/>
    <cellStyle name="Normal 10 16" xfId="542"/>
    <cellStyle name="Normal 10 16 2" xfId="543"/>
    <cellStyle name="Normal 10 16 3" xfId="544"/>
    <cellStyle name="Normal 10 17" xfId="545"/>
    <cellStyle name="Normal 10 18" xfId="546"/>
    <cellStyle name="Normal 10 19" xfId="399"/>
    <cellStyle name="Normal 10 2" xfId="246"/>
    <cellStyle name="Normal 10 2 2" xfId="247"/>
    <cellStyle name="Normal 10 2 2 2" xfId="2362"/>
    <cellStyle name="Normal 10 2 2 2 2" xfId="2384"/>
    <cellStyle name="Normal 10 2 2 2 2 2" xfId="2385"/>
    <cellStyle name="Normal 10 2 2 2 3" xfId="2386"/>
    <cellStyle name="Normal 10 2 2 2 4" xfId="2387"/>
    <cellStyle name="Normal 10 2 2 3" xfId="2388"/>
    <cellStyle name="Normal 10 2 2 3 2" xfId="2389"/>
    <cellStyle name="Normal 10 2 2 4" xfId="2390"/>
    <cellStyle name="Normal 10 2 2 4 2" xfId="2391"/>
    <cellStyle name="Normal 10 2 2 5" xfId="2392"/>
    <cellStyle name="Normal 10 2 2 5 2" xfId="2393"/>
    <cellStyle name="Normal 10 2 2 6" xfId="2394"/>
    <cellStyle name="Normal 10 2 2 7" xfId="2395"/>
    <cellStyle name="Normal 10 2 3" xfId="547"/>
    <cellStyle name="Normal 10 2 3 2" xfId="2396"/>
    <cellStyle name="Normal 10 2 4" xfId="2397"/>
    <cellStyle name="Normal 10 2 5" xfId="5203"/>
    <cellStyle name="Normal 10 3" xfId="248"/>
    <cellStyle name="Normal 10 3 2" xfId="249"/>
    <cellStyle name="Normal 10 3 2 2" xfId="5140"/>
    <cellStyle name="Normal 10 3 3" xfId="250"/>
    <cellStyle name="Normal 10 3 3 2" xfId="5133"/>
    <cellStyle name="Normal 10 3 4" xfId="5141"/>
    <cellStyle name="Normal 10 4" xfId="251"/>
    <cellStyle name="Normal 10 4 2" xfId="548"/>
    <cellStyle name="Normal 10 4 3" xfId="549"/>
    <cellStyle name="Normal 10 4 4" xfId="5142"/>
    <cellStyle name="Normal 10 5" xfId="550"/>
    <cellStyle name="Normal 10 5 2" xfId="551"/>
    <cellStyle name="Normal 10 5 3" xfId="552"/>
    <cellStyle name="Normal 10 5 4" xfId="5143"/>
    <cellStyle name="Normal 10 6" xfId="553"/>
    <cellStyle name="Normal 10 6 2" xfId="554"/>
    <cellStyle name="Normal 10 6 2 2" xfId="5204"/>
    <cellStyle name="Normal 10 6 3" xfId="555"/>
    <cellStyle name="Normal 10 6 4" xfId="5205"/>
    <cellStyle name="Normal 10 7" xfId="556"/>
    <cellStyle name="Normal 10 7 2" xfId="557"/>
    <cellStyle name="Normal 10 7 2 2" xfId="2398"/>
    <cellStyle name="Normal 10 7 3" xfId="558"/>
    <cellStyle name="Normal 10 7 4" xfId="5170"/>
    <cellStyle name="Normal 10 8" xfId="559"/>
    <cellStyle name="Normal 10 8 2" xfId="560"/>
    <cellStyle name="Normal 10 8 3" xfId="561"/>
    <cellStyle name="Normal 10 9" xfId="562"/>
    <cellStyle name="Normal 10 9 2" xfId="563"/>
    <cellStyle name="Normal 10 9 3" xfId="564"/>
    <cellStyle name="Normal 11" xfId="11"/>
    <cellStyle name="Normal 11 2" xfId="252"/>
    <cellStyle name="Normal 11 3" xfId="253"/>
    <cellStyle name="Normal 11 3 2" xfId="2399"/>
    <cellStyle name="Normal 11 3 2 2" xfId="2400"/>
    <cellStyle name="Normal 11 3 2 2 2" xfId="2401"/>
    <cellStyle name="Normal 11 3 2 3" xfId="2402"/>
    <cellStyle name="Normal 11 3 3" xfId="2403"/>
    <cellStyle name="Normal 11 3 3 2" xfId="2404"/>
    <cellStyle name="Normal 11 3 4" xfId="2405"/>
    <cellStyle name="Normal 11 3 4 2" xfId="2406"/>
    <cellStyle name="Normal 11 3 5" xfId="2407"/>
    <cellStyle name="Normal 11 3 5 2" xfId="2408"/>
    <cellStyle name="Normal 11 3 6" xfId="2409"/>
    <cellStyle name="Normal 11 3 7" xfId="2410"/>
    <cellStyle name="Normal 11 4" xfId="565"/>
    <cellStyle name="Normal 11 4 2" xfId="2411"/>
    <cellStyle name="Normal 11 4 2 2" xfId="2412"/>
    <cellStyle name="Normal 11 4 3" xfId="2413"/>
    <cellStyle name="Normal 11 4 3 2" xfId="2414"/>
    <cellStyle name="Normal 11 4 4" xfId="2415"/>
    <cellStyle name="Normal 11 4 4 2" xfId="2416"/>
    <cellStyle name="Normal 11 4 5" xfId="2417"/>
    <cellStyle name="Normal 11 4 6" xfId="2418"/>
    <cellStyle name="Normal 11 5" xfId="2419"/>
    <cellStyle name="Normal 11 5 2" xfId="5206"/>
    <cellStyle name="Normal 11 6" xfId="5332"/>
    <cellStyle name="Normal 12" xfId="254"/>
    <cellStyle name="Normal 12 10" xfId="566"/>
    <cellStyle name="Normal 12 10 2" xfId="567"/>
    <cellStyle name="Normal 12 10 3" xfId="568"/>
    <cellStyle name="Normal 12 11" xfId="569"/>
    <cellStyle name="Normal 12 11 2" xfId="570"/>
    <cellStyle name="Normal 12 11 3" xfId="571"/>
    <cellStyle name="Normal 12 12" xfId="572"/>
    <cellStyle name="Normal 12 12 2" xfId="573"/>
    <cellStyle name="Normal 12 12 3" xfId="574"/>
    <cellStyle name="Normal 12 13" xfId="575"/>
    <cellStyle name="Normal 12 13 2" xfId="576"/>
    <cellStyle name="Normal 12 13 3" xfId="577"/>
    <cellStyle name="Normal 12 14" xfId="578"/>
    <cellStyle name="Normal 12 14 2" xfId="579"/>
    <cellStyle name="Normal 12 14 3" xfId="580"/>
    <cellStyle name="Normal 12 15" xfId="581"/>
    <cellStyle name="Normal 12 15 2" xfId="582"/>
    <cellStyle name="Normal 12 15 3" xfId="583"/>
    <cellStyle name="Normal 12 16" xfId="584"/>
    <cellStyle name="Normal 12 16 2" xfId="585"/>
    <cellStyle name="Normal 12 16 3" xfId="586"/>
    <cellStyle name="Normal 12 17" xfId="587"/>
    <cellStyle name="Normal 12 18" xfId="588"/>
    <cellStyle name="Normal 12 19" xfId="589"/>
    <cellStyle name="Normal 12 2" xfId="255"/>
    <cellStyle name="Normal 12 2 2" xfId="590"/>
    <cellStyle name="Normal 12 2 3" xfId="591"/>
    <cellStyle name="Normal 12 2 4" xfId="5144"/>
    <cellStyle name="Normal 12 20" xfId="5333"/>
    <cellStyle name="Normal 12 3" xfId="592"/>
    <cellStyle name="Normal 12 3 2" xfId="593"/>
    <cellStyle name="Normal 12 3 3" xfId="594"/>
    <cellStyle name="Normal 12 3 4" xfId="5145"/>
    <cellStyle name="Normal 12 4" xfId="595"/>
    <cellStyle name="Normal 12 4 2" xfId="596"/>
    <cellStyle name="Normal 12 4 3" xfId="597"/>
    <cellStyle name="Normal 12 4 4" xfId="5207"/>
    <cellStyle name="Normal 12 5" xfId="598"/>
    <cellStyle name="Normal 12 5 2" xfId="599"/>
    <cellStyle name="Normal 12 5 3" xfId="600"/>
    <cellStyle name="Normal 12 6" xfId="601"/>
    <cellStyle name="Normal 12 6 2" xfId="602"/>
    <cellStyle name="Normal 12 6 3" xfId="603"/>
    <cellStyle name="Normal 12 7" xfId="604"/>
    <cellStyle name="Normal 12 7 2" xfId="605"/>
    <cellStyle name="Normal 12 7 3" xfId="606"/>
    <cellStyle name="Normal 12 8" xfId="607"/>
    <cellStyle name="Normal 12 8 2" xfId="608"/>
    <cellStyle name="Normal 12 8 3" xfId="609"/>
    <cellStyle name="Normal 12 9" xfId="610"/>
    <cellStyle name="Normal 12 9 2" xfId="611"/>
    <cellStyle name="Normal 12 9 3" xfId="612"/>
    <cellStyle name="Normal 13" xfId="256"/>
    <cellStyle name="Normal 13 2" xfId="257"/>
    <cellStyle name="Normal 13 3" xfId="2420"/>
    <cellStyle name="Normal 13 3 2" xfId="5208"/>
    <cellStyle name="Normal 13 4" xfId="2421"/>
    <cellStyle name="Normal 13 4 2" xfId="2422"/>
    <cellStyle name="Normal 14" xfId="258"/>
    <cellStyle name="Normal 14 10" xfId="613"/>
    <cellStyle name="Normal 14 10 2" xfId="614"/>
    <cellStyle name="Normal 14 10 3" xfId="615"/>
    <cellStyle name="Normal 14 11" xfId="616"/>
    <cellStyle name="Normal 14 11 2" xfId="617"/>
    <cellStyle name="Normal 14 11 3" xfId="618"/>
    <cellStyle name="Normal 14 12" xfId="619"/>
    <cellStyle name="Normal 14 12 2" xfId="620"/>
    <cellStyle name="Normal 14 12 3" xfId="621"/>
    <cellStyle name="Normal 14 13" xfId="622"/>
    <cellStyle name="Normal 14 13 2" xfId="623"/>
    <cellStyle name="Normal 14 13 3" xfId="624"/>
    <cellStyle name="Normal 14 14" xfId="625"/>
    <cellStyle name="Normal 14 14 2" xfId="626"/>
    <cellStyle name="Normal 14 14 3" xfId="627"/>
    <cellStyle name="Normal 14 15" xfId="628"/>
    <cellStyle name="Normal 14 15 2" xfId="629"/>
    <cellStyle name="Normal 14 15 3" xfId="630"/>
    <cellStyle name="Normal 14 16" xfId="631"/>
    <cellStyle name="Normal 14 16 2" xfId="632"/>
    <cellStyle name="Normal 14 16 3" xfId="633"/>
    <cellStyle name="Normal 14 17" xfId="634"/>
    <cellStyle name="Normal 14 18" xfId="635"/>
    <cellStyle name="Normal 14 19" xfId="636"/>
    <cellStyle name="Normal 14 2" xfId="259"/>
    <cellStyle name="Normal 14 2 2" xfId="260"/>
    <cellStyle name="Normal 14 2 2 2" xfId="2423"/>
    <cellStyle name="Normal 14 2 2 2 2" xfId="2424"/>
    <cellStyle name="Normal 14 2 2 2 2 2" xfId="2425"/>
    <cellStyle name="Normal 14 2 2 2 3" xfId="2426"/>
    <cellStyle name="Normal 14 2 2 3" xfId="2427"/>
    <cellStyle name="Normal 14 2 2 3 2" xfId="2428"/>
    <cellStyle name="Normal 14 2 2 4" xfId="2429"/>
    <cellStyle name="Normal 14 2 2 4 2" xfId="2430"/>
    <cellStyle name="Normal 14 2 2 5" xfId="2431"/>
    <cellStyle name="Normal 14 2 2 5 2" xfId="2432"/>
    <cellStyle name="Normal 14 2 2 6" xfId="2433"/>
    <cellStyle name="Normal 14 2 2 7" xfId="2434"/>
    <cellStyle name="Normal 14 2 3" xfId="637"/>
    <cellStyle name="Normal 14 2 4" xfId="5146"/>
    <cellStyle name="Normal 14 3" xfId="261"/>
    <cellStyle name="Normal 14 3 2" xfId="638"/>
    <cellStyle name="Normal 14 3 2 2" xfId="5209"/>
    <cellStyle name="Normal 14 3 3" xfId="639"/>
    <cellStyle name="Normal 14 3 4" xfId="5147"/>
    <cellStyle name="Normal 14 4" xfId="640"/>
    <cellStyle name="Normal 14 4 2" xfId="641"/>
    <cellStyle name="Normal 14 4 3" xfId="642"/>
    <cellStyle name="Normal 14 4 4" xfId="5210"/>
    <cellStyle name="Normal 14 5" xfId="643"/>
    <cellStyle name="Normal 14 5 2" xfId="644"/>
    <cellStyle name="Normal 14 5 3" xfId="645"/>
    <cellStyle name="Normal 14 6" xfId="646"/>
    <cellStyle name="Normal 14 6 2" xfId="647"/>
    <cellStyle name="Normal 14 6 3" xfId="648"/>
    <cellStyle name="Normal 14 7" xfId="649"/>
    <cellStyle name="Normal 14 7 2" xfId="650"/>
    <cellStyle name="Normal 14 7 3" xfId="651"/>
    <cellStyle name="Normal 14 8" xfId="652"/>
    <cellStyle name="Normal 14 8 2" xfId="653"/>
    <cellStyle name="Normal 14 8 3" xfId="654"/>
    <cellStyle name="Normal 14 9" xfId="655"/>
    <cellStyle name="Normal 14 9 2" xfId="656"/>
    <cellStyle name="Normal 14 9 3" xfId="657"/>
    <cellStyle name="Normal 15" xfId="262"/>
    <cellStyle name="Normal 15 10" xfId="2435"/>
    <cellStyle name="Normal 15 2" xfId="263"/>
    <cellStyle name="Normal 15 2 2" xfId="2436"/>
    <cellStyle name="Normal 15 2 2 2" xfId="2437"/>
    <cellStyle name="Normal 15 2 2 2 2" xfId="2438"/>
    <cellStyle name="Normal 15 2 2 3" xfId="2439"/>
    <cellStyle name="Normal 15 2 3" xfId="2440"/>
    <cellStyle name="Normal 15 2 3 2" xfId="2441"/>
    <cellStyle name="Normal 15 2 4" xfId="2442"/>
    <cellStyle name="Normal 15 2 4 2" xfId="2443"/>
    <cellStyle name="Normal 15 2 5" xfId="2444"/>
    <cellStyle name="Normal 15 2 5 2" xfId="2445"/>
    <cellStyle name="Normal 15 2 6" xfId="2446"/>
    <cellStyle name="Normal 15 2 7" xfId="2447"/>
    <cellStyle name="Normal 15 3" xfId="264"/>
    <cellStyle name="Normal 15 3 2" xfId="2448"/>
    <cellStyle name="Normal 15 4" xfId="265"/>
    <cellStyle name="Normal 15 4 2" xfId="2449"/>
    <cellStyle name="Normal 15 5" xfId="2450"/>
    <cellStyle name="Normal 15 5 2" xfId="2451"/>
    <cellStyle name="Normal 15 5 2 2" xfId="2452"/>
    <cellStyle name="Normal 15 5 3" xfId="2453"/>
    <cellStyle name="Normal 15 6" xfId="2454"/>
    <cellStyle name="Normal 15 6 2" xfId="2455"/>
    <cellStyle name="Normal 15 7" xfId="2456"/>
    <cellStyle name="Normal 15 7 2" xfId="2457"/>
    <cellStyle name="Normal 15 8" xfId="2458"/>
    <cellStyle name="Normal 15 8 2" xfId="2459"/>
    <cellStyle name="Normal 15 9" xfId="2460"/>
    <cellStyle name="Normal 16" xfId="266"/>
    <cellStyle name="Normal 16 10" xfId="658"/>
    <cellStyle name="Normal 16 10 2" xfId="659"/>
    <cellStyle name="Normal 16 10 3" xfId="660"/>
    <cellStyle name="Normal 16 11" xfId="661"/>
    <cellStyle name="Normal 16 11 2" xfId="662"/>
    <cellStyle name="Normal 16 11 3" xfId="663"/>
    <cellStyle name="Normal 16 12" xfId="664"/>
    <cellStyle name="Normal 16 12 2" xfId="665"/>
    <cellStyle name="Normal 16 12 3" xfId="666"/>
    <cellStyle name="Normal 16 13" xfId="667"/>
    <cellStyle name="Normal 16 13 2" xfId="668"/>
    <cellStyle name="Normal 16 13 3" xfId="669"/>
    <cellStyle name="Normal 16 14" xfId="670"/>
    <cellStyle name="Normal 16 14 2" xfId="671"/>
    <cellStyle name="Normal 16 14 3" xfId="672"/>
    <cellStyle name="Normal 16 15" xfId="673"/>
    <cellStyle name="Normal 16 15 2" xfId="674"/>
    <cellStyle name="Normal 16 15 3" xfId="675"/>
    <cellStyle name="Normal 16 16" xfId="676"/>
    <cellStyle name="Normal 16 16 2" xfId="677"/>
    <cellStyle name="Normal 16 16 3" xfId="678"/>
    <cellStyle name="Normal 16 17" xfId="679"/>
    <cellStyle name="Normal 16 18" xfId="680"/>
    <cellStyle name="Normal 16 19" xfId="681"/>
    <cellStyle name="Normal 16 2" xfId="682"/>
    <cellStyle name="Normal 16 2 2" xfId="683"/>
    <cellStyle name="Normal 16 2 3" xfId="684"/>
    <cellStyle name="Normal 16 3" xfId="685"/>
    <cellStyle name="Normal 16 3 2" xfId="686"/>
    <cellStyle name="Normal 16 3 3" xfId="687"/>
    <cellStyle name="Normal 16 4" xfId="688"/>
    <cellStyle name="Normal 16 4 2" xfId="689"/>
    <cellStyle name="Normal 16 4 3" xfId="690"/>
    <cellStyle name="Normal 16 5" xfId="691"/>
    <cellStyle name="Normal 16 5 2" xfId="692"/>
    <cellStyle name="Normal 16 5 3" xfId="693"/>
    <cellStyle name="Normal 16 6" xfId="694"/>
    <cellStyle name="Normal 16 6 2" xfId="695"/>
    <cellStyle name="Normal 16 6 3" xfId="696"/>
    <cellStyle name="Normal 16 7" xfId="697"/>
    <cellStyle name="Normal 16 7 2" xfId="698"/>
    <cellStyle name="Normal 16 7 3" xfId="699"/>
    <cellStyle name="Normal 16 8" xfId="700"/>
    <cellStyle name="Normal 16 8 2" xfId="701"/>
    <cellStyle name="Normal 16 8 3" xfId="702"/>
    <cellStyle name="Normal 16 9" xfId="703"/>
    <cellStyle name="Normal 16 9 2" xfId="704"/>
    <cellStyle name="Normal 16 9 3" xfId="705"/>
    <cellStyle name="Normal 17" xfId="267"/>
    <cellStyle name="Normal 17 2" xfId="2461"/>
    <cellStyle name="Normal 17 2 2" xfId="2462"/>
    <cellStyle name="Normal 17 2 2 2" xfId="2463"/>
    <cellStyle name="Normal 17 2 2 3" xfId="5211"/>
    <cellStyle name="Normal 17 2 3" xfId="2464"/>
    <cellStyle name="Normal 17 2 3 2" xfId="5212"/>
    <cellStyle name="Normal 17 2 4" xfId="5171"/>
    <cellStyle name="Normal 17 3" xfId="2465"/>
    <cellStyle name="Normal 17 3 2" xfId="2466"/>
    <cellStyle name="Normal 17 4" xfId="2467"/>
    <cellStyle name="Normal 17 4 2" xfId="2468"/>
    <cellStyle name="Normal 17 4 3" xfId="5213"/>
    <cellStyle name="Normal 17 5" xfId="2469"/>
    <cellStyle name="Normal 17 5 2" xfId="2470"/>
    <cellStyle name="Normal 17 6" xfId="2471"/>
    <cellStyle name="Normal 17 7" xfId="2472"/>
    <cellStyle name="Normal 18" xfId="268"/>
    <cellStyle name="Normal 18 10" xfId="706"/>
    <cellStyle name="Normal 18 10 2" xfId="707"/>
    <cellStyle name="Normal 18 10 3" xfId="708"/>
    <cellStyle name="Normal 18 11" xfId="709"/>
    <cellStyle name="Normal 18 11 2" xfId="710"/>
    <cellStyle name="Normal 18 11 3" xfId="711"/>
    <cellStyle name="Normal 18 12" xfId="712"/>
    <cellStyle name="Normal 18 12 2" xfId="713"/>
    <cellStyle name="Normal 18 12 3" xfId="714"/>
    <cellStyle name="Normal 18 13" xfId="715"/>
    <cellStyle name="Normal 18 13 2" xfId="716"/>
    <cellStyle name="Normal 18 13 3" xfId="717"/>
    <cellStyle name="Normal 18 14" xfId="718"/>
    <cellStyle name="Normal 18 14 2" xfId="719"/>
    <cellStyle name="Normal 18 14 3" xfId="720"/>
    <cellStyle name="Normal 18 15" xfId="721"/>
    <cellStyle name="Normal 18 15 2" xfId="722"/>
    <cellStyle name="Normal 18 15 3" xfId="723"/>
    <cellStyle name="Normal 18 16" xfId="724"/>
    <cellStyle name="Normal 18 16 2" xfId="725"/>
    <cellStyle name="Normal 18 16 3" xfId="726"/>
    <cellStyle name="Normal 18 17" xfId="727"/>
    <cellStyle name="Normal 18 18" xfId="728"/>
    <cellStyle name="Normal 18 19" xfId="729"/>
    <cellStyle name="Normal 18 2" xfId="730"/>
    <cellStyle name="Normal 18 2 2" xfId="731"/>
    <cellStyle name="Normal 18 2 2 2" xfId="2473"/>
    <cellStyle name="Normal 18 2 3" xfId="732"/>
    <cellStyle name="Normal 18 2 4" xfId="5172"/>
    <cellStyle name="Normal 18 3" xfId="733"/>
    <cellStyle name="Normal 18 3 2" xfId="734"/>
    <cellStyle name="Normal 18 3 3" xfId="735"/>
    <cellStyle name="Normal 18 3 4" xfId="5173"/>
    <cellStyle name="Normal 18 4" xfId="736"/>
    <cellStyle name="Normal 18 4 2" xfId="737"/>
    <cellStyle name="Normal 18 4 3" xfId="738"/>
    <cellStyle name="Normal 18 5" xfId="739"/>
    <cellStyle name="Normal 18 5 2" xfId="740"/>
    <cellStyle name="Normal 18 5 3" xfId="741"/>
    <cellStyle name="Normal 18 6" xfId="742"/>
    <cellStyle name="Normal 18 6 2" xfId="743"/>
    <cellStyle name="Normal 18 6 3" xfId="744"/>
    <cellStyle name="Normal 18 7" xfId="745"/>
    <cellStyle name="Normal 18 7 2" xfId="746"/>
    <cellStyle name="Normal 18 7 3" xfId="747"/>
    <cellStyle name="Normal 18 8" xfId="748"/>
    <cellStyle name="Normal 18 8 2" xfId="749"/>
    <cellStyle name="Normal 18 8 3" xfId="750"/>
    <cellStyle name="Normal 18 9" xfId="751"/>
    <cellStyle name="Normal 18 9 2" xfId="752"/>
    <cellStyle name="Normal 18 9 3" xfId="753"/>
    <cellStyle name="Normal 19" xfId="269"/>
    <cellStyle name="Normal 19 2" xfId="2474"/>
    <cellStyle name="Normal 19 2 2" xfId="2475"/>
    <cellStyle name="Normal 19 2 2 2" xfId="2476"/>
    <cellStyle name="Normal 19 2 3" xfId="2477"/>
    <cellStyle name="Normal 19 2 3 2" xfId="5214"/>
    <cellStyle name="Normal 19 2 4" xfId="5174"/>
    <cellStyle name="Normal 19 3" xfId="2478"/>
    <cellStyle name="Normal 19 3 2" xfId="2479"/>
    <cellStyle name="Normal 19 3 2 2" xfId="5215"/>
    <cellStyle name="Normal 19 4" xfId="2480"/>
    <cellStyle name="Normal 19 4 2" xfId="2481"/>
    <cellStyle name="Normal 19 4 2 2" xfId="5216"/>
    <cellStyle name="Normal 19 4 3" xfId="5217"/>
    <cellStyle name="Normal 19 5" xfId="2482"/>
    <cellStyle name="Normal 19 5 2" xfId="2483"/>
    <cellStyle name="Normal 19 6" xfId="2484"/>
    <cellStyle name="Normal 19 7" xfId="2485"/>
    <cellStyle name="Normal 2" xfId="12"/>
    <cellStyle name="Normal 2 10" xfId="754"/>
    <cellStyle name="Normal 2 10 2" xfId="755"/>
    <cellStyle name="Normal 2 10 3" xfId="756"/>
    <cellStyle name="Normal 2 11" xfId="757"/>
    <cellStyle name="Normal 2 11 2" xfId="758"/>
    <cellStyle name="Normal 2 11 3" xfId="759"/>
    <cellStyle name="Normal 2 12" xfId="760"/>
    <cellStyle name="Normal 2 12 2" xfId="761"/>
    <cellStyle name="Normal 2 12 3" xfId="762"/>
    <cellStyle name="Normal 2 13" xfId="763"/>
    <cellStyle name="Normal 2 13 2" xfId="764"/>
    <cellStyle name="Normal 2 13 3" xfId="765"/>
    <cellStyle name="Normal 2 14" xfId="766"/>
    <cellStyle name="Normal 2 14 2" xfId="767"/>
    <cellStyle name="Normal 2 14 3" xfId="768"/>
    <cellStyle name="Normal 2 15" xfId="769"/>
    <cellStyle name="Normal 2 15 2" xfId="770"/>
    <cellStyle name="Normal 2 15 3" xfId="771"/>
    <cellStyle name="Normal 2 16" xfId="772"/>
    <cellStyle name="Normal 2 16 2" xfId="773"/>
    <cellStyle name="Normal 2 16 3" xfId="774"/>
    <cellStyle name="Normal 2 17" xfId="775"/>
    <cellStyle name="Normal 2 17 2" xfId="776"/>
    <cellStyle name="Normal 2 17 3" xfId="777"/>
    <cellStyle name="Normal 2 18" xfId="778"/>
    <cellStyle name="Normal 2 18 2" xfId="779"/>
    <cellStyle name="Normal 2 18 3" xfId="780"/>
    <cellStyle name="Normal 2 19" xfId="781"/>
    <cellStyle name="Normal 2 19 2" xfId="782"/>
    <cellStyle name="Normal 2 19 3" xfId="783"/>
    <cellStyle name="Normal 2 2" xfId="13"/>
    <cellStyle name="Normal 2 2 10" xfId="270"/>
    <cellStyle name="Normal 2 2 10 2" xfId="2486"/>
    <cellStyle name="Normal 2 2 10 2 2" xfId="2487"/>
    <cellStyle name="Normal 2 2 10 2 2 2" xfId="2488"/>
    <cellStyle name="Normal 2 2 10 2 3" xfId="2489"/>
    <cellStyle name="Normal 2 2 10 3" xfId="2490"/>
    <cellStyle name="Normal 2 2 10 3 2" xfId="2491"/>
    <cellStyle name="Normal 2 2 10 4" xfId="2492"/>
    <cellStyle name="Normal 2 2 10 4 2" xfId="2493"/>
    <cellStyle name="Normal 2 2 10 5" xfId="2494"/>
    <cellStyle name="Normal 2 2 10 5 2" xfId="2495"/>
    <cellStyle name="Normal 2 2 10 6" xfId="2496"/>
    <cellStyle name="Normal 2 2 10 7" xfId="2497"/>
    <cellStyle name="Normal 2 2 11" xfId="271"/>
    <cellStyle name="Normal 2 2 11 2" xfId="2498"/>
    <cellStyle name="Normal 2 2 11 2 2" xfId="2499"/>
    <cellStyle name="Normal 2 2 11 2 2 2" xfId="2500"/>
    <cellStyle name="Normal 2 2 11 2 3" xfId="2501"/>
    <cellStyle name="Normal 2 2 11 3" xfId="2502"/>
    <cellStyle name="Normal 2 2 11 3 2" xfId="2503"/>
    <cellStyle name="Normal 2 2 11 4" xfId="2504"/>
    <cellStyle name="Normal 2 2 11 4 2" xfId="2505"/>
    <cellStyle name="Normal 2 2 11 5" xfId="2506"/>
    <cellStyle name="Normal 2 2 11 5 2" xfId="2507"/>
    <cellStyle name="Normal 2 2 11 6" xfId="2508"/>
    <cellStyle name="Normal 2 2 11 7" xfId="2509"/>
    <cellStyle name="Normal 2 2 12" xfId="2510"/>
    <cellStyle name="Normal 2 2 12 2" xfId="2511"/>
    <cellStyle name="Normal 2 2 12 2 2" xfId="2512"/>
    <cellStyle name="Normal 2 2 12 3" xfId="2513"/>
    <cellStyle name="Normal 2 2 12 3 2" xfId="2514"/>
    <cellStyle name="Normal 2 2 12 4" xfId="2515"/>
    <cellStyle name="Normal 2 2 12 4 2" xfId="2516"/>
    <cellStyle name="Normal 2 2 12 5" xfId="2517"/>
    <cellStyle name="Normal 2 2 12 6" xfId="2518"/>
    <cellStyle name="Normal 2 2 13" xfId="2519"/>
    <cellStyle name="Normal 2 2 13 2" xfId="2520"/>
    <cellStyle name="Normal 2 2 14" xfId="2521"/>
    <cellStyle name="Normal 2 2 14 2" xfId="2522"/>
    <cellStyle name="Normal 2 2 15" xfId="2523"/>
    <cellStyle name="Normal 2 2 2" xfId="14"/>
    <cellStyle name="Normal 2 2 2 10" xfId="784"/>
    <cellStyle name="Normal 2 2 2 11" xfId="785"/>
    <cellStyle name="Normal 2 2 2 12" xfId="786"/>
    <cellStyle name="Normal 2 2 2 13" xfId="787"/>
    <cellStyle name="Normal 2 2 2 14" xfId="788"/>
    <cellStyle name="Normal 2 2 2 15" xfId="789"/>
    <cellStyle name="Normal 2 2 2 16" xfId="790"/>
    <cellStyle name="Normal 2 2 2 17" xfId="791"/>
    <cellStyle name="Normal 2 2 2 18" xfId="792"/>
    <cellStyle name="Normal 2 2 2 19" xfId="793"/>
    <cellStyle name="Normal 2 2 2 2" xfId="272"/>
    <cellStyle name="Normal 2 2 2 2 2" xfId="273"/>
    <cellStyle name="Normal 2 2 2 2 2 2" xfId="2524"/>
    <cellStyle name="Normal 2 2 2 2 2 2 2" xfId="2525"/>
    <cellStyle name="Normal 2 2 2 2 2 2 2 2" xfId="2526"/>
    <cellStyle name="Normal 2 2 2 2 2 2 3" xfId="2527"/>
    <cellStyle name="Normal 2 2 2 2 2 3" xfId="2528"/>
    <cellStyle name="Normal 2 2 2 2 2 3 2" xfId="2529"/>
    <cellStyle name="Normal 2 2 2 2 2 4" xfId="2530"/>
    <cellStyle name="Normal 2 2 2 2 2 4 2" xfId="2531"/>
    <cellStyle name="Normal 2 2 2 2 2 5" xfId="2532"/>
    <cellStyle name="Normal 2 2 2 2 2 5 2" xfId="2533"/>
    <cellStyle name="Normal 2 2 2 2 2 6" xfId="2534"/>
    <cellStyle name="Normal 2 2 2 2 2 7" xfId="2535"/>
    <cellStyle name="Normal 2 2 2 2 3" xfId="2536"/>
    <cellStyle name="Normal 2 2 2 2 3 2" xfId="2537"/>
    <cellStyle name="Normal 2 2 2 2 3 2 2" xfId="2538"/>
    <cellStyle name="Normal 2 2 2 2 3 3" xfId="2539"/>
    <cellStyle name="Normal 2 2 2 2 4" xfId="2540"/>
    <cellStyle name="Normal 2 2 2 2 4 2" xfId="2541"/>
    <cellStyle name="Normal 2 2 2 2 5" xfId="2542"/>
    <cellStyle name="Normal 2 2 2 2 5 2" xfId="2543"/>
    <cellStyle name="Normal 2 2 2 2 6" xfId="2544"/>
    <cellStyle name="Normal 2 2 2 2 6 2" xfId="2545"/>
    <cellStyle name="Normal 2 2 2 2 7" xfId="2546"/>
    <cellStyle name="Normal 2 2 2 2 8" xfId="2547"/>
    <cellStyle name="Normal 2 2 2 20" xfId="794"/>
    <cellStyle name="Normal 2 2 2 21" xfId="795"/>
    <cellStyle name="Normal 2 2 2 22" xfId="796"/>
    <cellStyle name="Normal 2 2 2 23" xfId="797"/>
    <cellStyle name="Normal 2 2 2 3" xfId="798"/>
    <cellStyle name="Normal 2 2 2 4" xfId="799"/>
    <cellStyle name="Normal 2 2 2 5" xfId="800"/>
    <cellStyle name="Normal 2 2 2 6" xfId="801"/>
    <cellStyle name="Normal 2 2 2 7" xfId="802"/>
    <cellStyle name="Normal 2 2 2 8" xfId="803"/>
    <cellStyle name="Normal 2 2 2 9" xfId="804"/>
    <cellStyle name="Normal 2 2 3" xfId="274"/>
    <cellStyle name="Normal 2 2 3 10" xfId="805"/>
    <cellStyle name="Normal 2 2 3 10 2" xfId="2548"/>
    <cellStyle name="Normal 2 2 3 10 3" xfId="5218"/>
    <cellStyle name="Normal 2 2 3 11" xfId="806"/>
    <cellStyle name="Normal 2 2 3 11 2" xfId="2549"/>
    <cellStyle name="Normal 2 2 3 11 3" xfId="5219"/>
    <cellStyle name="Normal 2 2 3 12" xfId="807"/>
    <cellStyle name="Normal 2 2 3 12 2" xfId="5220"/>
    <cellStyle name="Normal 2 2 3 13" xfId="808"/>
    <cellStyle name="Normal 2 2 3 13 2" xfId="5221"/>
    <cellStyle name="Normal 2 2 3 14" xfId="809"/>
    <cellStyle name="Normal 2 2 3 15" xfId="810"/>
    <cellStyle name="Normal 2 2 3 16" xfId="811"/>
    <cellStyle name="Normal 2 2 3 17" xfId="812"/>
    <cellStyle name="Normal 2 2 3 17 2" xfId="813"/>
    <cellStyle name="Normal 2 2 3 17 3" xfId="814"/>
    <cellStyle name="Normal 2 2 3 18" xfId="815"/>
    <cellStyle name="Normal 2 2 3 18 2" xfId="816"/>
    <cellStyle name="Normal 2 2 3 18 3" xfId="817"/>
    <cellStyle name="Normal 2 2 3 19" xfId="818"/>
    <cellStyle name="Normal 2 2 3 2" xfId="275"/>
    <cellStyle name="Normal 2 2 3 2 2" xfId="276"/>
    <cellStyle name="Normal 2 2 3 2 2 2" xfId="2550"/>
    <cellStyle name="Normal 2 2 3 2 2 2 2" xfId="2551"/>
    <cellStyle name="Normal 2 2 3 2 2 2 2 2" xfId="2552"/>
    <cellStyle name="Normal 2 2 3 2 2 2 3" xfId="2553"/>
    <cellStyle name="Normal 2 2 3 2 2 3" xfId="2554"/>
    <cellStyle name="Normal 2 2 3 2 2 3 2" xfId="2555"/>
    <cellStyle name="Normal 2 2 3 2 2 4" xfId="2556"/>
    <cellStyle name="Normal 2 2 3 2 2 4 2" xfId="2557"/>
    <cellStyle name="Normal 2 2 3 2 2 5" xfId="2558"/>
    <cellStyle name="Normal 2 2 3 2 2 5 2" xfId="2559"/>
    <cellStyle name="Normal 2 2 3 2 2 6" xfId="2560"/>
    <cellStyle name="Normal 2 2 3 2 2 7" xfId="2561"/>
    <cellStyle name="Normal 2 2 3 2 3" xfId="2562"/>
    <cellStyle name="Normal 2 2 3 2 3 2" xfId="2563"/>
    <cellStyle name="Normal 2 2 3 2 3 2 2" xfId="2564"/>
    <cellStyle name="Normal 2 2 3 2 3 3" xfId="2565"/>
    <cellStyle name="Normal 2 2 3 2 4" xfId="2566"/>
    <cellStyle name="Normal 2 2 3 2 4 2" xfId="2567"/>
    <cellStyle name="Normal 2 2 3 2 5" xfId="2568"/>
    <cellStyle name="Normal 2 2 3 2 5 2" xfId="2569"/>
    <cellStyle name="Normal 2 2 3 2 5 3" xfId="5222"/>
    <cellStyle name="Normal 2 2 3 2 6" xfId="2570"/>
    <cellStyle name="Normal 2 2 3 2 6 2" xfId="2571"/>
    <cellStyle name="Normal 2 2 3 2 7" xfId="2572"/>
    <cellStyle name="Normal 2 2 3 2 8" xfId="2573"/>
    <cellStyle name="Normal 2 2 3 20" xfId="819"/>
    <cellStyle name="Normal 2 2 3 21" xfId="820"/>
    <cellStyle name="Normal 2 2 3 22" xfId="821"/>
    <cellStyle name="Normal 2 2 3 23" xfId="5148"/>
    <cellStyle name="Normal 2 2 3 3" xfId="277"/>
    <cellStyle name="Normal 2 2 3 3 2" xfId="278"/>
    <cellStyle name="Normal 2 2 3 3 2 2" xfId="2574"/>
    <cellStyle name="Normal 2 2 3 3 2 2 2" xfId="2575"/>
    <cellStyle name="Normal 2 2 3 3 2 2 2 2" xfId="2576"/>
    <cellStyle name="Normal 2 2 3 3 2 2 3" xfId="2577"/>
    <cellStyle name="Normal 2 2 3 3 2 3" xfId="2578"/>
    <cellStyle name="Normal 2 2 3 3 2 3 2" xfId="2579"/>
    <cellStyle name="Normal 2 2 3 3 2 4" xfId="2580"/>
    <cellStyle name="Normal 2 2 3 3 2 4 2" xfId="2581"/>
    <cellStyle name="Normal 2 2 3 3 2 5" xfId="2582"/>
    <cellStyle name="Normal 2 2 3 3 2 5 2" xfId="2583"/>
    <cellStyle name="Normal 2 2 3 3 2 6" xfId="2584"/>
    <cellStyle name="Normal 2 2 3 3 2 7" xfId="2585"/>
    <cellStyle name="Normal 2 2 3 3 3" xfId="2586"/>
    <cellStyle name="Normal 2 2 3 3 3 2" xfId="2587"/>
    <cellStyle name="Normal 2 2 3 3 3 2 2" xfId="2588"/>
    <cellStyle name="Normal 2 2 3 3 3 3" xfId="2589"/>
    <cellStyle name="Normal 2 2 3 3 4" xfId="2590"/>
    <cellStyle name="Normal 2 2 3 3 4 2" xfId="2591"/>
    <cellStyle name="Normal 2 2 3 3 5" xfId="2592"/>
    <cellStyle name="Normal 2 2 3 3 5 2" xfId="2593"/>
    <cellStyle name="Normal 2 2 3 3 5 3" xfId="5223"/>
    <cellStyle name="Normal 2 2 3 3 6" xfId="2594"/>
    <cellStyle name="Normal 2 2 3 3 6 2" xfId="2595"/>
    <cellStyle name="Normal 2 2 3 3 7" xfId="2596"/>
    <cellStyle name="Normal 2 2 3 3 8" xfId="2597"/>
    <cellStyle name="Normal 2 2 3 4" xfId="279"/>
    <cellStyle name="Normal 2 2 3 4 2" xfId="280"/>
    <cellStyle name="Normal 2 2 3 4 2 2" xfId="2598"/>
    <cellStyle name="Normal 2 2 3 4 2 2 2" xfId="2599"/>
    <cellStyle name="Normal 2 2 3 4 2 2 2 2" xfId="2600"/>
    <cellStyle name="Normal 2 2 3 4 2 2 3" xfId="2601"/>
    <cellStyle name="Normal 2 2 3 4 2 3" xfId="2602"/>
    <cellStyle name="Normal 2 2 3 4 2 3 2" xfId="2603"/>
    <cellStyle name="Normal 2 2 3 4 2 4" xfId="2604"/>
    <cellStyle name="Normal 2 2 3 4 2 4 2" xfId="2605"/>
    <cellStyle name="Normal 2 2 3 4 2 5" xfId="2606"/>
    <cellStyle name="Normal 2 2 3 4 2 5 2" xfId="2607"/>
    <cellStyle name="Normal 2 2 3 4 2 6" xfId="2608"/>
    <cellStyle name="Normal 2 2 3 4 2 7" xfId="2609"/>
    <cellStyle name="Normal 2 2 3 4 3" xfId="2610"/>
    <cellStyle name="Normal 2 2 3 4 3 2" xfId="2611"/>
    <cellStyle name="Normal 2 2 3 4 3 2 2" xfId="2612"/>
    <cellStyle name="Normal 2 2 3 4 3 3" xfId="2613"/>
    <cellStyle name="Normal 2 2 3 4 4" xfId="2614"/>
    <cellStyle name="Normal 2 2 3 4 4 2" xfId="2615"/>
    <cellStyle name="Normal 2 2 3 4 5" xfId="2616"/>
    <cellStyle name="Normal 2 2 3 4 5 2" xfId="2617"/>
    <cellStyle name="Normal 2 2 3 4 5 3" xfId="5224"/>
    <cellStyle name="Normal 2 2 3 4 6" xfId="2618"/>
    <cellStyle name="Normal 2 2 3 4 6 2" xfId="2619"/>
    <cellStyle name="Normal 2 2 3 4 7" xfId="2620"/>
    <cellStyle name="Normal 2 2 3 4 8" xfId="2621"/>
    <cellStyle name="Normal 2 2 3 5" xfId="281"/>
    <cellStyle name="Normal 2 2 3 5 2" xfId="822"/>
    <cellStyle name="Normal 2 2 3 5 2 2" xfId="2622"/>
    <cellStyle name="Normal 2 2 3 5 2 2 2" xfId="2623"/>
    <cellStyle name="Normal 2 2 3 5 2 3" xfId="2624"/>
    <cellStyle name="Normal 2 2 3 5 3" xfId="2625"/>
    <cellStyle name="Normal 2 2 3 5 3 2" xfId="2626"/>
    <cellStyle name="Normal 2 2 3 5 4" xfId="2627"/>
    <cellStyle name="Normal 2 2 3 5 4 2" xfId="2628"/>
    <cellStyle name="Normal 2 2 3 5 4 3" xfId="5225"/>
    <cellStyle name="Normal 2 2 3 5 5" xfId="2629"/>
    <cellStyle name="Normal 2 2 3 5 5 2" xfId="2630"/>
    <cellStyle name="Normal 2 2 3 5 6" xfId="2631"/>
    <cellStyle name="Normal 2 2 3 5 7" xfId="2632"/>
    <cellStyle name="Normal 2 2 3 6" xfId="282"/>
    <cellStyle name="Normal 2 2 3 6 2" xfId="823"/>
    <cellStyle name="Normal 2 2 3 6 2 2" xfId="2633"/>
    <cellStyle name="Normal 2 2 3 6 2 2 2" xfId="2634"/>
    <cellStyle name="Normal 2 2 3 6 2 3" xfId="2635"/>
    <cellStyle name="Normal 2 2 3 6 3" xfId="2636"/>
    <cellStyle name="Normal 2 2 3 6 3 2" xfId="2637"/>
    <cellStyle name="Normal 2 2 3 6 4" xfId="2638"/>
    <cellStyle name="Normal 2 2 3 6 4 2" xfId="2639"/>
    <cellStyle name="Normal 2 2 3 6 4 3" xfId="5226"/>
    <cellStyle name="Normal 2 2 3 6 5" xfId="2640"/>
    <cellStyle name="Normal 2 2 3 6 5 2" xfId="2641"/>
    <cellStyle name="Normal 2 2 3 6 6" xfId="2642"/>
    <cellStyle name="Normal 2 2 3 6 7" xfId="2643"/>
    <cellStyle name="Normal 2 2 3 7" xfId="283"/>
    <cellStyle name="Normal 2 2 3 7 2" xfId="824"/>
    <cellStyle name="Normal 2 2 3 7 2 2" xfId="2644"/>
    <cellStyle name="Normal 2 2 3 7 2 2 2" xfId="2645"/>
    <cellStyle name="Normal 2 2 3 7 2 3" xfId="2646"/>
    <cellStyle name="Normal 2 2 3 7 3" xfId="2647"/>
    <cellStyle name="Normal 2 2 3 7 3 2" xfId="2648"/>
    <cellStyle name="Normal 2 2 3 7 4" xfId="2649"/>
    <cellStyle name="Normal 2 2 3 7 4 2" xfId="2650"/>
    <cellStyle name="Normal 2 2 3 7 4 3" xfId="5227"/>
    <cellStyle name="Normal 2 2 3 7 5" xfId="2651"/>
    <cellStyle name="Normal 2 2 3 7 5 2" xfId="2652"/>
    <cellStyle name="Normal 2 2 3 7 6" xfId="2653"/>
    <cellStyle name="Normal 2 2 3 7 7" xfId="2654"/>
    <cellStyle name="Normal 2 2 3 8" xfId="825"/>
    <cellStyle name="Normal 2 2 3 8 2" xfId="2655"/>
    <cellStyle name="Normal 2 2 3 8 2 2" xfId="2656"/>
    <cellStyle name="Normal 2 2 3 8 2 3" xfId="5228"/>
    <cellStyle name="Normal 2 2 3 8 3" xfId="2657"/>
    <cellStyle name="Normal 2 2 3 9" xfId="826"/>
    <cellStyle name="Normal 2 2 3 9 2" xfId="2658"/>
    <cellStyle name="Normal 2 2 3 9 2 2" xfId="5229"/>
    <cellStyle name="Normal 2 2 4" xfId="284"/>
    <cellStyle name="Normal 2 2 4 10" xfId="827"/>
    <cellStyle name="Normal 2 2 4 10 2" xfId="2659"/>
    <cellStyle name="Normal 2 2 4 10 3" xfId="5230"/>
    <cellStyle name="Normal 2 2 4 11" xfId="828"/>
    <cellStyle name="Normal 2 2 4 11 2" xfId="5231"/>
    <cellStyle name="Normal 2 2 4 12" xfId="829"/>
    <cellStyle name="Normal 2 2 4 12 2" xfId="5232"/>
    <cellStyle name="Normal 2 2 4 13" xfId="830"/>
    <cellStyle name="Normal 2 2 4 14" xfId="831"/>
    <cellStyle name="Normal 2 2 4 15" xfId="832"/>
    <cellStyle name="Normal 2 2 4 16" xfId="833"/>
    <cellStyle name="Normal 2 2 4 17" xfId="834"/>
    <cellStyle name="Normal 2 2 4 18" xfId="835"/>
    <cellStyle name="Normal 2 2 4 19" xfId="836"/>
    <cellStyle name="Normal 2 2 4 2" xfId="285"/>
    <cellStyle name="Normal 2 2 4 2 2" xfId="286"/>
    <cellStyle name="Normal 2 2 4 2 2 2" xfId="2660"/>
    <cellStyle name="Normal 2 2 4 2 2 2 2" xfId="2661"/>
    <cellStyle name="Normal 2 2 4 2 2 2 2 2" xfId="2662"/>
    <cellStyle name="Normal 2 2 4 2 2 2 3" xfId="2663"/>
    <cellStyle name="Normal 2 2 4 2 2 3" xfId="2664"/>
    <cellStyle name="Normal 2 2 4 2 2 3 2" xfId="2665"/>
    <cellStyle name="Normal 2 2 4 2 2 4" xfId="2666"/>
    <cellStyle name="Normal 2 2 4 2 2 4 2" xfId="2667"/>
    <cellStyle name="Normal 2 2 4 2 2 5" xfId="2668"/>
    <cellStyle name="Normal 2 2 4 2 2 5 2" xfId="2669"/>
    <cellStyle name="Normal 2 2 4 2 2 6" xfId="2670"/>
    <cellStyle name="Normal 2 2 4 2 2 7" xfId="2671"/>
    <cellStyle name="Normal 2 2 4 2 3" xfId="2672"/>
    <cellStyle name="Normal 2 2 4 2 3 2" xfId="2673"/>
    <cellStyle name="Normal 2 2 4 2 3 2 2" xfId="2674"/>
    <cellStyle name="Normal 2 2 4 2 3 3" xfId="2675"/>
    <cellStyle name="Normal 2 2 4 2 4" xfId="2676"/>
    <cellStyle name="Normal 2 2 4 2 4 2" xfId="2677"/>
    <cellStyle name="Normal 2 2 4 2 5" xfId="2678"/>
    <cellStyle name="Normal 2 2 4 2 5 2" xfId="2679"/>
    <cellStyle name="Normal 2 2 4 2 5 3" xfId="5233"/>
    <cellStyle name="Normal 2 2 4 2 6" xfId="2680"/>
    <cellStyle name="Normal 2 2 4 2 6 2" xfId="2681"/>
    <cellStyle name="Normal 2 2 4 2 7" xfId="2682"/>
    <cellStyle name="Normal 2 2 4 2 8" xfId="2683"/>
    <cellStyle name="Normal 2 2 4 20" xfId="837"/>
    <cellStyle name="Normal 2 2 4 21" xfId="5149"/>
    <cellStyle name="Normal 2 2 4 3" xfId="287"/>
    <cellStyle name="Normal 2 2 4 3 2" xfId="288"/>
    <cellStyle name="Normal 2 2 4 3 2 2" xfId="2684"/>
    <cellStyle name="Normal 2 2 4 3 2 2 2" xfId="2685"/>
    <cellStyle name="Normal 2 2 4 3 2 2 2 2" xfId="2686"/>
    <cellStyle name="Normal 2 2 4 3 2 2 3" xfId="2687"/>
    <cellStyle name="Normal 2 2 4 3 2 3" xfId="2688"/>
    <cellStyle name="Normal 2 2 4 3 2 3 2" xfId="2689"/>
    <cellStyle name="Normal 2 2 4 3 2 4" xfId="2690"/>
    <cellStyle name="Normal 2 2 4 3 2 4 2" xfId="2691"/>
    <cellStyle name="Normal 2 2 4 3 2 5" xfId="2692"/>
    <cellStyle name="Normal 2 2 4 3 2 5 2" xfId="2693"/>
    <cellStyle name="Normal 2 2 4 3 2 6" xfId="2694"/>
    <cellStyle name="Normal 2 2 4 3 2 7" xfId="2695"/>
    <cellStyle name="Normal 2 2 4 3 3" xfId="2696"/>
    <cellStyle name="Normal 2 2 4 3 3 2" xfId="2697"/>
    <cellStyle name="Normal 2 2 4 3 3 2 2" xfId="2698"/>
    <cellStyle name="Normal 2 2 4 3 3 3" xfId="2699"/>
    <cellStyle name="Normal 2 2 4 3 4" xfId="2700"/>
    <cellStyle name="Normal 2 2 4 3 4 2" xfId="2701"/>
    <cellStyle name="Normal 2 2 4 3 5" xfId="2702"/>
    <cellStyle name="Normal 2 2 4 3 5 2" xfId="2703"/>
    <cellStyle name="Normal 2 2 4 3 5 3" xfId="5234"/>
    <cellStyle name="Normal 2 2 4 3 6" xfId="2704"/>
    <cellStyle name="Normal 2 2 4 3 6 2" xfId="2705"/>
    <cellStyle name="Normal 2 2 4 3 7" xfId="2706"/>
    <cellStyle name="Normal 2 2 4 3 8" xfId="2707"/>
    <cellStyle name="Normal 2 2 4 4" xfId="289"/>
    <cellStyle name="Normal 2 2 4 4 2" xfId="838"/>
    <cellStyle name="Normal 2 2 4 4 2 2" xfId="2708"/>
    <cellStyle name="Normal 2 2 4 4 2 2 2" xfId="2709"/>
    <cellStyle name="Normal 2 2 4 4 2 3" xfId="2710"/>
    <cellStyle name="Normal 2 2 4 4 3" xfId="2711"/>
    <cellStyle name="Normal 2 2 4 4 3 2" xfId="2712"/>
    <cellStyle name="Normal 2 2 4 4 4" xfId="2713"/>
    <cellStyle name="Normal 2 2 4 4 4 2" xfId="2714"/>
    <cellStyle name="Normal 2 2 4 4 4 3" xfId="5235"/>
    <cellStyle name="Normal 2 2 4 4 5" xfId="2715"/>
    <cellStyle name="Normal 2 2 4 4 5 2" xfId="2716"/>
    <cellStyle name="Normal 2 2 4 4 6" xfId="2717"/>
    <cellStyle name="Normal 2 2 4 4 7" xfId="2718"/>
    <cellStyle name="Normal 2 2 4 5" xfId="290"/>
    <cellStyle name="Normal 2 2 4 5 2" xfId="2719"/>
    <cellStyle name="Normal 2 2 4 5 2 2" xfId="2720"/>
    <cellStyle name="Normal 2 2 4 5 2 2 2" xfId="2721"/>
    <cellStyle name="Normal 2 2 4 5 2 3" xfId="2722"/>
    <cellStyle name="Normal 2 2 4 5 3" xfId="2723"/>
    <cellStyle name="Normal 2 2 4 5 3 2" xfId="2724"/>
    <cellStyle name="Normal 2 2 4 5 4" xfId="2725"/>
    <cellStyle name="Normal 2 2 4 5 4 2" xfId="2726"/>
    <cellStyle name="Normal 2 2 4 5 4 3" xfId="5236"/>
    <cellStyle name="Normal 2 2 4 5 5" xfId="2727"/>
    <cellStyle name="Normal 2 2 4 5 5 2" xfId="2728"/>
    <cellStyle name="Normal 2 2 4 5 6" xfId="2729"/>
    <cellStyle name="Normal 2 2 4 5 7" xfId="2730"/>
    <cellStyle name="Normal 2 2 4 6" xfId="291"/>
    <cellStyle name="Normal 2 2 4 6 2" xfId="2731"/>
    <cellStyle name="Normal 2 2 4 6 2 2" xfId="2732"/>
    <cellStyle name="Normal 2 2 4 6 2 2 2" xfId="2733"/>
    <cellStyle name="Normal 2 2 4 6 2 3" xfId="2734"/>
    <cellStyle name="Normal 2 2 4 6 3" xfId="2735"/>
    <cellStyle name="Normal 2 2 4 6 3 2" xfId="2736"/>
    <cellStyle name="Normal 2 2 4 6 4" xfId="2737"/>
    <cellStyle name="Normal 2 2 4 6 4 2" xfId="2738"/>
    <cellStyle name="Normal 2 2 4 6 4 3" xfId="5237"/>
    <cellStyle name="Normal 2 2 4 6 5" xfId="2739"/>
    <cellStyle name="Normal 2 2 4 6 5 2" xfId="2740"/>
    <cellStyle name="Normal 2 2 4 6 6" xfId="2741"/>
    <cellStyle name="Normal 2 2 4 6 7" xfId="2742"/>
    <cellStyle name="Normal 2 2 4 7" xfId="839"/>
    <cellStyle name="Normal 2 2 4 7 2" xfId="2743"/>
    <cellStyle name="Normal 2 2 4 7 2 2" xfId="2744"/>
    <cellStyle name="Normal 2 2 4 7 2 3" xfId="5238"/>
    <cellStyle name="Normal 2 2 4 7 3" xfId="2745"/>
    <cellStyle name="Normal 2 2 4 8" xfId="840"/>
    <cellStyle name="Normal 2 2 4 8 2" xfId="2746"/>
    <cellStyle name="Normal 2 2 4 8 2 2" xfId="5239"/>
    <cellStyle name="Normal 2 2 4 9" xfId="841"/>
    <cellStyle name="Normal 2 2 4 9 2" xfId="2747"/>
    <cellStyle name="Normal 2 2 4 9 3" xfId="5240"/>
    <cellStyle name="Normal 2 2 5" xfId="292"/>
    <cellStyle name="Normal 2 2 5 2" xfId="293"/>
    <cellStyle name="Normal 2 2 5 2 2" xfId="2748"/>
    <cellStyle name="Normal 2 2 5 2 2 2" xfId="2749"/>
    <cellStyle name="Normal 2 2 5 2 2 2 2" xfId="2750"/>
    <cellStyle name="Normal 2 2 5 2 2 3" xfId="2751"/>
    <cellStyle name="Normal 2 2 5 2 3" xfId="2752"/>
    <cellStyle name="Normal 2 2 5 2 3 2" xfId="2753"/>
    <cellStyle name="Normal 2 2 5 2 4" xfId="2754"/>
    <cellStyle name="Normal 2 2 5 2 4 2" xfId="2755"/>
    <cellStyle name="Normal 2 2 5 2 5" xfId="2756"/>
    <cellStyle name="Normal 2 2 5 2 5 2" xfId="2757"/>
    <cellStyle name="Normal 2 2 5 2 6" xfId="2758"/>
    <cellStyle name="Normal 2 2 5 2 7" xfId="2759"/>
    <cellStyle name="Normal 2 2 5 3" xfId="2760"/>
    <cellStyle name="Normal 2 2 5 3 2" xfId="2761"/>
    <cellStyle name="Normal 2 2 5 3 2 2" xfId="2762"/>
    <cellStyle name="Normal 2 2 5 3 3" xfId="2763"/>
    <cellStyle name="Normal 2 2 5 4" xfId="2764"/>
    <cellStyle name="Normal 2 2 5 4 2" xfId="2765"/>
    <cellStyle name="Normal 2 2 5 5" xfId="2766"/>
    <cellStyle name="Normal 2 2 5 5 2" xfId="2767"/>
    <cellStyle name="Normal 2 2 5 6" xfId="2768"/>
    <cellStyle name="Normal 2 2 5 6 2" xfId="2769"/>
    <cellStyle name="Normal 2 2 5 7" xfId="2770"/>
    <cellStyle name="Normal 2 2 5 8" xfId="2771"/>
    <cellStyle name="Normal 2 2 6" xfId="294"/>
    <cellStyle name="Normal 2 2 6 2" xfId="295"/>
    <cellStyle name="Normal 2 2 6 2 2" xfId="2772"/>
    <cellStyle name="Normal 2 2 6 2 2 2" xfId="2773"/>
    <cellStyle name="Normal 2 2 6 2 2 2 2" xfId="2774"/>
    <cellStyle name="Normal 2 2 6 2 2 3" xfId="2775"/>
    <cellStyle name="Normal 2 2 6 2 3" xfId="2776"/>
    <cellStyle name="Normal 2 2 6 2 3 2" xfId="2777"/>
    <cellStyle name="Normal 2 2 6 2 4" xfId="2778"/>
    <cellStyle name="Normal 2 2 6 2 4 2" xfId="2779"/>
    <cellStyle name="Normal 2 2 6 2 5" xfId="2780"/>
    <cellStyle name="Normal 2 2 6 2 5 2" xfId="2781"/>
    <cellStyle name="Normal 2 2 6 2 6" xfId="2782"/>
    <cellStyle name="Normal 2 2 6 2 7" xfId="2783"/>
    <cellStyle name="Normal 2 2 6 3" xfId="2784"/>
    <cellStyle name="Normal 2 2 6 3 2" xfId="2785"/>
    <cellStyle name="Normal 2 2 6 3 2 2" xfId="2786"/>
    <cellStyle name="Normal 2 2 6 3 3" xfId="2787"/>
    <cellStyle name="Normal 2 2 6 4" xfId="2788"/>
    <cellStyle name="Normal 2 2 6 4 2" xfId="2789"/>
    <cellStyle name="Normal 2 2 6 5" xfId="2790"/>
    <cellStyle name="Normal 2 2 6 5 2" xfId="2791"/>
    <cellStyle name="Normal 2 2 6 6" xfId="2792"/>
    <cellStyle name="Normal 2 2 6 6 2" xfId="2793"/>
    <cellStyle name="Normal 2 2 6 7" xfId="2794"/>
    <cellStyle name="Normal 2 2 6 8" xfId="2795"/>
    <cellStyle name="Normal 2 2 7" xfId="296"/>
    <cellStyle name="Normal 2 2 7 2" xfId="297"/>
    <cellStyle name="Normal 2 2 7 2 2" xfId="2796"/>
    <cellStyle name="Normal 2 2 7 2 2 2" xfId="2797"/>
    <cellStyle name="Normal 2 2 7 2 2 2 2" xfId="2798"/>
    <cellStyle name="Normal 2 2 7 2 2 3" xfId="2799"/>
    <cellStyle name="Normal 2 2 7 2 3" xfId="2800"/>
    <cellStyle name="Normal 2 2 7 2 3 2" xfId="2801"/>
    <cellStyle name="Normal 2 2 7 2 4" xfId="2802"/>
    <cellStyle name="Normal 2 2 7 2 4 2" xfId="2803"/>
    <cellStyle name="Normal 2 2 7 2 5" xfId="2804"/>
    <cellStyle name="Normal 2 2 7 2 5 2" xfId="2805"/>
    <cellStyle name="Normal 2 2 7 2 6" xfId="2806"/>
    <cellStyle name="Normal 2 2 7 2 7" xfId="2807"/>
    <cellStyle name="Normal 2 2 7 3" xfId="2808"/>
    <cellStyle name="Normal 2 2 7 3 2" xfId="2809"/>
    <cellStyle name="Normal 2 2 7 3 2 2" xfId="2810"/>
    <cellStyle name="Normal 2 2 7 3 3" xfId="2811"/>
    <cellStyle name="Normal 2 2 7 4" xfId="2812"/>
    <cellStyle name="Normal 2 2 7 4 2" xfId="2813"/>
    <cellStyle name="Normal 2 2 7 5" xfId="2814"/>
    <cellStyle name="Normal 2 2 7 5 2" xfId="2815"/>
    <cellStyle name="Normal 2 2 7 5 3" xfId="5241"/>
    <cellStyle name="Normal 2 2 7 6" xfId="2816"/>
    <cellStyle name="Normal 2 2 7 6 2" xfId="2817"/>
    <cellStyle name="Normal 2 2 7 7" xfId="2818"/>
    <cellStyle name="Normal 2 2 7 8" xfId="2819"/>
    <cellStyle name="Normal 2 2 8" xfId="298"/>
    <cellStyle name="Normal 2 2 8 2" xfId="299"/>
    <cellStyle name="Normal 2 2 8 2 2" xfId="2820"/>
    <cellStyle name="Normal 2 2 8 2 2 2" xfId="2821"/>
    <cellStyle name="Normal 2 2 8 2 2 2 2" xfId="2822"/>
    <cellStyle name="Normal 2 2 8 2 2 3" xfId="2823"/>
    <cellStyle name="Normal 2 2 8 2 3" xfId="2824"/>
    <cellStyle name="Normal 2 2 8 2 3 2" xfId="2825"/>
    <cellStyle name="Normal 2 2 8 2 4" xfId="2826"/>
    <cellStyle name="Normal 2 2 8 2 4 2" xfId="2827"/>
    <cellStyle name="Normal 2 2 8 2 5" xfId="2828"/>
    <cellStyle name="Normal 2 2 8 2 5 2" xfId="2829"/>
    <cellStyle name="Normal 2 2 8 2 6" xfId="2830"/>
    <cellStyle name="Normal 2 2 8 2 7" xfId="2831"/>
    <cellStyle name="Normal 2 2 8 3" xfId="2832"/>
    <cellStyle name="Normal 2 2 8 3 2" xfId="2833"/>
    <cellStyle name="Normal 2 2 8 3 2 2" xfId="2834"/>
    <cellStyle name="Normal 2 2 8 3 3" xfId="2835"/>
    <cellStyle name="Normal 2 2 8 4" xfId="2836"/>
    <cellStyle name="Normal 2 2 8 4 2" xfId="2837"/>
    <cellStyle name="Normal 2 2 8 5" xfId="2838"/>
    <cellStyle name="Normal 2 2 8 5 2" xfId="2839"/>
    <cellStyle name="Normal 2 2 8 6" xfId="2840"/>
    <cellStyle name="Normal 2 2 8 6 2" xfId="2841"/>
    <cellStyle name="Normal 2 2 8 7" xfId="2842"/>
    <cellStyle name="Normal 2 2 8 8" xfId="2843"/>
    <cellStyle name="Normal 2 2 9" xfId="300"/>
    <cellStyle name="Normal 2 2 9 2" xfId="2844"/>
    <cellStyle name="Normal 2 2 9 2 2" xfId="2845"/>
    <cellStyle name="Normal 2 2 9 2 2 2" xfId="2846"/>
    <cellStyle name="Normal 2 2 9 2 3" xfId="2847"/>
    <cellStyle name="Normal 2 2 9 3" xfId="2848"/>
    <cellStyle name="Normal 2 2 9 3 2" xfId="2849"/>
    <cellStyle name="Normal 2 2 9 4" xfId="2850"/>
    <cellStyle name="Normal 2 2 9 4 2" xfId="2851"/>
    <cellStyle name="Normal 2 2 9 5" xfId="2852"/>
    <cellStyle name="Normal 2 2 9 5 2" xfId="2853"/>
    <cellStyle name="Normal 2 2 9 6" xfId="2854"/>
    <cellStyle name="Normal 2 2 9 7" xfId="2855"/>
    <cellStyle name="Normal 2 20" xfId="842"/>
    <cellStyle name="Normal 2 20 2" xfId="843"/>
    <cellStyle name="Normal 2 20 3" xfId="844"/>
    <cellStyle name="Normal 2 21" xfId="845"/>
    <cellStyle name="Normal 2 21 2" xfId="846"/>
    <cellStyle name="Normal 2 21 3" xfId="847"/>
    <cellStyle name="Normal 2 22" xfId="848"/>
    <cellStyle name="Normal 2 22 2" xfId="849"/>
    <cellStyle name="Normal 2 22 3" xfId="850"/>
    <cellStyle name="Normal 2 23" xfId="851"/>
    <cellStyle name="Normal 2 23 2" xfId="852"/>
    <cellStyle name="Normal 2 23 3" xfId="853"/>
    <cellStyle name="Normal 2 24" xfId="854"/>
    <cellStyle name="Normal 2 24 2" xfId="855"/>
    <cellStyle name="Normal 2 24 3" xfId="856"/>
    <cellStyle name="Normal 2 25" xfId="857"/>
    <cellStyle name="Normal 2 25 2" xfId="858"/>
    <cellStyle name="Normal 2 25 3" xfId="859"/>
    <cellStyle name="Normal 2 26" xfId="860"/>
    <cellStyle name="Normal 2 26 2" xfId="861"/>
    <cellStyle name="Normal 2 26 3" xfId="862"/>
    <cellStyle name="Normal 2 27" xfId="863"/>
    <cellStyle name="Normal 2 27 2" xfId="864"/>
    <cellStyle name="Normal 2 27 3" xfId="865"/>
    <cellStyle name="Normal 2 28" xfId="866"/>
    <cellStyle name="Normal 2 28 2" xfId="867"/>
    <cellStyle name="Normal 2 28 3" xfId="868"/>
    <cellStyle name="Normal 2 29" xfId="869"/>
    <cellStyle name="Normal 2 29 2" xfId="870"/>
    <cellStyle name="Normal 2 29 3" xfId="871"/>
    <cellStyle name="Normal 2 3" xfId="1"/>
    <cellStyle name="Normal 2 3 10" xfId="2856"/>
    <cellStyle name="Normal 2 3 10 2" xfId="2857"/>
    <cellStyle name="Normal 2 3 10 2 2" xfId="2858"/>
    <cellStyle name="Normal 2 3 10 3" xfId="2859"/>
    <cellStyle name="Normal 2 3 11" xfId="2860"/>
    <cellStyle name="Normal 2 3 11 2" xfId="2861"/>
    <cellStyle name="Normal 2 3 12" xfId="2862"/>
    <cellStyle name="Normal 2 3 12 2" xfId="2863"/>
    <cellStyle name="Normal 2 3 13" xfId="2864"/>
    <cellStyle name="Normal 2 3 13 2" xfId="5334"/>
    <cellStyle name="Normal 2 3 14" xfId="2865"/>
    <cellStyle name="Normal 2 3 2" xfId="15"/>
    <cellStyle name="Normal 2 3 2 2" xfId="301"/>
    <cellStyle name="Normal 2 3 2 2 2" xfId="2866"/>
    <cellStyle name="Normal 2 3 2 2 2 2" xfId="2867"/>
    <cellStyle name="Normal 2 3 2 2 2 2 2" xfId="2868"/>
    <cellStyle name="Normal 2 3 2 2 2 3" xfId="2869"/>
    <cellStyle name="Normal 2 3 2 2 2 3 2" xfId="2870"/>
    <cellStyle name="Normal 2 3 2 2 2 4" xfId="2871"/>
    <cellStyle name="Normal 2 3 2 2 2 5" xfId="2872"/>
    <cellStyle name="Normal 2 3 2 2 3" xfId="2873"/>
    <cellStyle name="Normal 2 3 2 2 4" xfId="2874"/>
    <cellStyle name="Normal 2 3 2 2 4 2" xfId="2875"/>
    <cellStyle name="Normal 2 3 2 2 5" xfId="2876"/>
    <cellStyle name="Normal 2 3 2 2 5 2" xfId="2877"/>
    <cellStyle name="Normal 2 3 2 2 6" xfId="2878"/>
    <cellStyle name="Normal 2 3 2 3" xfId="872"/>
    <cellStyle name="Normal 2 3 2 3 2" xfId="2879"/>
    <cellStyle name="Normal 2 3 2 3 2 2" xfId="2880"/>
    <cellStyle name="Normal 2 3 2 3 3" xfId="2881"/>
    <cellStyle name="Normal 2 3 2 3 3 2" xfId="2882"/>
    <cellStyle name="Normal 2 3 2 3 4" xfId="2883"/>
    <cellStyle name="Normal 2 3 2 3 5" xfId="2884"/>
    <cellStyle name="Normal 2 3 2 4" xfId="873"/>
    <cellStyle name="Normal 2 3 2 4 2" xfId="2885"/>
    <cellStyle name="Normal 2 3 2 4 2 2" xfId="5242"/>
    <cellStyle name="Normal 2 3 2 4 3" xfId="2886"/>
    <cellStyle name="Normal 2 3 2 4 3 2" xfId="2887"/>
    <cellStyle name="Normal 2 3 2 4 4" xfId="2888"/>
    <cellStyle name="Normal 2 3 2 5" xfId="2889"/>
    <cellStyle name="Normal 2 3 2 5 2" xfId="2890"/>
    <cellStyle name="Normal 2 3 2 6" xfId="2891"/>
    <cellStyle name="Normal 2 3 2 6 2" xfId="2892"/>
    <cellStyle name="Normal 2 3 2 7" xfId="2893"/>
    <cellStyle name="Normal 2 3 2 7 2" xfId="2894"/>
    <cellStyle name="Normal 2 3 2 8" xfId="2895"/>
    <cellStyle name="Normal 2 3 2 9" xfId="2896"/>
    <cellStyle name="Normal 2 3 3" xfId="302"/>
    <cellStyle name="Normal 2 3 3 2" xfId="303"/>
    <cellStyle name="Normal 2 3 3 2 2" xfId="2897"/>
    <cellStyle name="Normal 2 3 3 2 2 2" xfId="2898"/>
    <cellStyle name="Normal 2 3 3 2 2 2 2" xfId="2899"/>
    <cellStyle name="Normal 2 3 3 2 2 3" xfId="2900"/>
    <cellStyle name="Normal 2 3 3 2 3" xfId="2901"/>
    <cellStyle name="Normal 2 3 3 2 3 2" xfId="2902"/>
    <cellStyle name="Normal 2 3 3 2 4" xfId="2903"/>
    <cellStyle name="Normal 2 3 3 2 4 2" xfId="2904"/>
    <cellStyle name="Normal 2 3 3 2 5" xfId="2905"/>
    <cellStyle name="Normal 2 3 3 2 5 2" xfId="2906"/>
    <cellStyle name="Normal 2 3 3 2 6" xfId="2907"/>
    <cellStyle name="Normal 2 3 3 2 7" xfId="2908"/>
    <cellStyle name="Normal 2 3 3 3" xfId="874"/>
    <cellStyle name="Normal 2 3 3 3 2" xfId="2909"/>
    <cellStyle name="Normal 2 3 3 3 2 2" xfId="2910"/>
    <cellStyle name="Normal 2 3 3 3 3" xfId="2911"/>
    <cellStyle name="Normal 2 3 3 4" xfId="2912"/>
    <cellStyle name="Normal 2 3 3 4 2" xfId="2913"/>
    <cellStyle name="Normal 2 3 3 5" xfId="2914"/>
    <cellStyle name="Normal 2 3 3 5 2" xfId="2915"/>
    <cellStyle name="Normal 2 3 3 6" xfId="2916"/>
    <cellStyle name="Normal 2 3 3 6 2" xfId="2917"/>
    <cellStyle name="Normal 2 3 3 7" xfId="2918"/>
    <cellStyle name="Normal 2 3 3 8" xfId="2919"/>
    <cellStyle name="Normal 2 3 4" xfId="304"/>
    <cellStyle name="Normal 2 3 4 2" xfId="305"/>
    <cellStyle name="Normal 2 3 4 2 2" xfId="2920"/>
    <cellStyle name="Normal 2 3 4 2 2 2" xfId="2921"/>
    <cellStyle name="Normal 2 3 4 2 2 2 2" xfId="2922"/>
    <cellStyle name="Normal 2 3 4 2 2 3" xfId="2923"/>
    <cellStyle name="Normal 2 3 4 2 3" xfId="2924"/>
    <cellStyle name="Normal 2 3 4 2 3 2" xfId="2925"/>
    <cellStyle name="Normal 2 3 4 2 4" xfId="2926"/>
    <cellStyle name="Normal 2 3 4 2 4 2" xfId="2927"/>
    <cellStyle name="Normal 2 3 4 2 5" xfId="2928"/>
    <cellStyle name="Normal 2 3 4 2 5 2" xfId="2929"/>
    <cellStyle name="Normal 2 3 4 2 6" xfId="2930"/>
    <cellStyle name="Normal 2 3 4 2 7" xfId="2931"/>
    <cellStyle name="Normal 2 3 4 3" xfId="875"/>
    <cellStyle name="Normal 2 3 4 3 2" xfId="2932"/>
    <cellStyle name="Normal 2 3 4 3 2 2" xfId="2933"/>
    <cellStyle name="Normal 2 3 4 3 3" xfId="2934"/>
    <cellStyle name="Normal 2 3 4 4" xfId="2935"/>
    <cellStyle name="Normal 2 3 4 4 2" xfId="2936"/>
    <cellStyle name="Normal 2 3 4 5" xfId="2937"/>
    <cellStyle name="Normal 2 3 4 5 2" xfId="2938"/>
    <cellStyle name="Normal 2 3 4 6" xfId="2939"/>
    <cellStyle name="Normal 2 3 4 6 2" xfId="2940"/>
    <cellStyle name="Normal 2 3 4 7" xfId="2941"/>
    <cellStyle name="Normal 2 3 4 8" xfId="2942"/>
    <cellStyle name="Normal 2 3 5" xfId="306"/>
    <cellStyle name="Normal 2 3 5 2" xfId="307"/>
    <cellStyle name="Normal 2 3 5 2 2" xfId="2943"/>
    <cellStyle name="Normal 2 3 5 2 2 2" xfId="2944"/>
    <cellStyle name="Normal 2 3 5 2 2 2 2" xfId="2945"/>
    <cellStyle name="Normal 2 3 5 2 2 3" xfId="2946"/>
    <cellStyle name="Normal 2 3 5 2 3" xfId="2947"/>
    <cellStyle name="Normal 2 3 5 2 3 2" xfId="2948"/>
    <cellStyle name="Normal 2 3 5 2 4" xfId="2949"/>
    <cellStyle name="Normal 2 3 5 2 4 2" xfId="2950"/>
    <cellStyle name="Normal 2 3 5 2 5" xfId="2951"/>
    <cellStyle name="Normal 2 3 5 2 5 2" xfId="2952"/>
    <cellStyle name="Normal 2 3 5 2 6" xfId="2953"/>
    <cellStyle name="Normal 2 3 5 2 7" xfId="2954"/>
    <cellStyle name="Normal 2 3 5 3" xfId="2955"/>
    <cellStyle name="Normal 2 3 5 3 2" xfId="2956"/>
    <cellStyle name="Normal 2 3 5 3 2 2" xfId="2957"/>
    <cellStyle name="Normal 2 3 5 3 3" xfId="2958"/>
    <cellStyle name="Normal 2 3 5 4" xfId="2959"/>
    <cellStyle name="Normal 2 3 5 4 2" xfId="2960"/>
    <cellStyle name="Normal 2 3 5 5" xfId="2961"/>
    <cellStyle name="Normal 2 3 5 5 2" xfId="2962"/>
    <cellStyle name="Normal 2 3 5 6" xfId="2963"/>
    <cellStyle name="Normal 2 3 5 6 2" xfId="2964"/>
    <cellStyle name="Normal 2 3 5 7" xfId="2965"/>
    <cellStyle name="Normal 2 3 5 8" xfId="2966"/>
    <cellStyle name="Normal 2 3 6" xfId="308"/>
    <cellStyle name="Normal 2 3 6 2" xfId="2967"/>
    <cellStyle name="Normal 2 3 6 2 2" xfId="2968"/>
    <cellStyle name="Normal 2 3 6 2 2 2" xfId="2969"/>
    <cellStyle name="Normal 2 3 6 2 3" xfId="2970"/>
    <cellStyle name="Normal 2 3 6 3" xfId="2971"/>
    <cellStyle name="Normal 2 3 6 3 2" xfId="2972"/>
    <cellStyle name="Normal 2 3 6 4" xfId="2973"/>
    <cellStyle name="Normal 2 3 6 4 2" xfId="2974"/>
    <cellStyle name="Normal 2 3 6 5" xfId="2975"/>
    <cellStyle name="Normal 2 3 6 5 2" xfId="2976"/>
    <cellStyle name="Normal 2 3 6 6" xfId="2977"/>
    <cellStyle name="Normal 2 3 6 7" xfId="2978"/>
    <cellStyle name="Normal 2 3 7" xfId="309"/>
    <cellStyle name="Normal 2 3 7 2" xfId="2979"/>
    <cellStyle name="Normal 2 3 7 2 2" xfId="2980"/>
    <cellStyle name="Normal 2 3 7 2 2 2" xfId="2981"/>
    <cellStyle name="Normal 2 3 7 2 3" xfId="2982"/>
    <cellStyle name="Normal 2 3 7 3" xfId="2983"/>
    <cellStyle name="Normal 2 3 7 3 2" xfId="2984"/>
    <cellStyle name="Normal 2 3 7 4" xfId="2985"/>
    <cellStyle name="Normal 2 3 7 4 2" xfId="2986"/>
    <cellStyle name="Normal 2 3 7 5" xfId="2987"/>
    <cellStyle name="Normal 2 3 7 5 2" xfId="2988"/>
    <cellStyle name="Normal 2 3 7 6" xfId="2989"/>
    <cellStyle name="Normal 2 3 7 7" xfId="2990"/>
    <cellStyle name="Normal 2 3 8" xfId="310"/>
    <cellStyle name="Normal 2 3 8 2" xfId="2991"/>
    <cellStyle name="Normal 2 3 8 2 2" xfId="2992"/>
    <cellStyle name="Normal 2 3 8 2 2 2" xfId="2993"/>
    <cellStyle name="Normal 2 3 8 2 3" xfId="2994"/>
    <cellStyle name="Normal 2 3 8 3" xfId="2995"/>
    <cellStyle name="Normal 2 3 8 3 2" xfId="2996"/>
    <cellStyle name="Normal 2 3 8 4" xfId="2997"/>
    <cellStyle name="Normal 2 3 8 4 2" xfId="2998"/>
    <cellStyle name="Normal 2 3 8 5" xfId="2999"/>
    <cellStyle name="Normal 2 3 8 5 2" xfId="3000"/>
    <cellStyle name="Normal 2 3 8 6" xfId="3001"/>
    <cellStyle name="Normal 2 3 8 7" xfId="3002"/>
    <cellStyle name="Normal 2 3 9" xfId="3003"/>
    <cellStyle name="Normal 2 3 9 2" xfId="3004"/>
    <cellStyle name="Normal 2 3 9 3" xfId="5243"/>
    <cellStyle name="Normal 2 30" xfId="876"/>
    <cellStyle name="Normal 2 30 2" xfId="877"/>
    <cellStyle name="Normal 2 30 3" xfId="878"/>
    <cellStyle name="Normal 2 31" xfId="879"/>
    <cellStyle name="Normal 2 31 2" xfId="880"/>
    <cellStyle name="Normal 2 31 3" xfId="881"/>
    <cellStyle name="Normal 2 32" xfId="882"/>
    <cellStyle name="Normal 2 32 10" xfId="883"/>
    <cellStyle name="Normal 2 32 11" xfId="884"/>
    <cellStyle name="Normal 2 32 12" xfId="885"/>
    <cellStyle name="Normal 2 32 13" xfId="886"/>
    <cellStyle name="Normal 2 32 14" xfId="887"/>
    <cellStyle name="Normal 2 32 15" xfId="888"/>
    <cellStyle name="Normal 2 32 16" xfId="889"/>
    <cellStyle name="Normal 2 32 2" xfId="890"/>
    <cellStyle name="Normal 2 32 3" xfId="891"/>
    <cellStyle name="Normal 2 32 4" xfId="892"/>
    <cellStyle name="Normal 2 32 5" xfId="893"/>
    <cellStyle name="Normal 2 32 6" xfId="894"/>
    <cellStyle name="Normal 2 32 7" xfId="895"/>
    <cellStyle name="Normal 2 32 8" xfId="896"/>
    <cellStyle name="Normal 2 32 9" xfId="897"/>
    <cellStyle name="Normal 2 33" xfId="898"/>
    <cellStyle name="Normal 2 33 10" xfId="899"/>
    <cellStyle name="Normal 2 33 11" xfId="900"/>
    <cellStyle name="Normal 2 33 12" xfId="901"/>
    <cellStyle name="Normal 2 33 13" xfId="902"/>
    <cellStyle name="Normal 2 33 14" xfId="903"/>
    <cellStyle name="Normal 2 33 15" xfId="904"/>
    <cellStyle name="Normal 2 33 16" xfId="905"/>
    <cellStyle name="Normal 2 33 2" xfId="906"/>
    <cellStyle name="Normal 2 33 3" xfId="907"/>
    <cellStyle name="Normal 2 33 4" xfId="908"/>
    <cellStyle name="Normal 2 33 5" xfId="909"/>
    <cellStyle name="Normal 2 33 6" xfId="910"/>
    <cellStyle name="Normal 2 33 7" xfId="911"/>
    <cellStyle name="Normal 2 33 8" xfId="912"/>
    <cellStyle name="Normal 2 33 9" xfId="913"/>
    <cellStyle name="Normal 2 34" xfId="914"/>
    <cellStyle name="Normal 2 34 10" xfId="915"/>
    <cellStyle name="Normal 2 34 11" xfId="916"/>
    <cellStyle name="Normal 2 34 12" xfId="917"/>
    <cellStyle name="Normal 2 34 13" xfId="918"/>
    <cellStyle name="Normal 2 34 14" xfId="919"/>
    <cellStyle name="Normal 2 34 15" xfId="920"/>
    <cellStyle name="Normal 2 34 16" xfId="921"/>
    <cellStyle name="Normal 2 34 2" xfId="922"/>
    <cellStyle name="Normal 2 34 3" xfId="923"/>
    <cellStyle name="Normal 2 34 4" xfId="924"/>
    <cellStyle name="Normal 2 34 5" xfId="925"/>
    <cellStyle name="Normal 2 34 6" xfId="926"/>
    <cellStyle name="Normal 2 34 7" xfId="927"/>
    <cellStyle name="Normal 2 34 8" xfId="928"/>
    <cellStyle name="Normal 2 34 9" xfId="929"/>
    <cellStyle name="Normal 2 35" xfId="930"/>
    <cellStyle name="Normal 2 35 10" xfId="931"/>
    <cellStyle name="Normal 2 35 11" xfId="932"/>
    <cellStyle name="Normal 2 35 12" xfId="933"/>
    <cellStyle name="Normal 2 35 13" xfId="934"/>
    <cellStyle name="Normal 2 35 14" xfId="935"/>
    <cellStyle name="Normal 2 35 15" xfId="936"/>
    <cellStyle name="Normal 2 35 16" xfId="937"/>
    <cellStyle name="Normal 2 35 2" xfId="938"/>
    <cellStyle name="Normal 2 35 3" xfId="939"/>
    <cellStyle name="Normal 2 35 4" xfId="940"/>
    <cellStyle name="Normal 2 35 5" xfId="941"/>
    <cellStyle name="Normal 2 35 6" xfId="942"/>
    <cellStyle name="Normal 2 35 7" xfId="943"/>
    <cellStyle name="Normal 2 35 8" xfId="944"/>
    <cellStyle name="Normal 2 35 9" xfId="945"/>
    <cellStyle name="Normal 2 36" xfId="946"/>
    <cellStyle name="Normal 2 36 10" xfId="947"/>
    <cellStyle name="Normal 2 36 11" xfId="948"/>
    <cellStyle name="Normal 2 36 12" xfId="949"/>
    <cellStyle name="Normal 2 36 13" xfId="950"/>
    <cellStyle name="Normal 2 36 14" xfId="951"/>
    <cellStyle name="Normal 2 36 15" xfId="952"/>
    <cellStyle name="Normal 2 36 16" xfId="953"/>
    <cellStyle name="Normal 2 36 2" xfId="954"/>
    <cellStyle name="Normal 2 36 3" xfId="955"/>
    <cellStyle name="Normal 2 36 4" xfId="956"/>
    <cellStyle name="Normal 2 36 5" xfId="957"/>
    <cellStyle name="Normal 2 36 6" xfId="958"/>
    <cellStyle name="Normal 2 36 7" xfId="959"/>
    <cellStyle name="Normal 2 36 8" xfId="960"/>
    <cellStyle name="Normal 2 36 9" xfId="961"/>
    <cellStyle name="Normal 2 37" xfId="962"/>
    <cellStyle name="Normal 2 37 10" xfId="963"/>
    <cellStyle name="Normal 2 37 11" xfId="964"/>
    <cellStyle name="Normal 2 37 12" xfId="965"/>
    <cellStyle name="Normal 2 37 13" xfId="966"/>
    <cellStyle name="Normal 2 37 14" xfId="967"/>
    <cellStyle name="Normal 2 37 15" xfId="968"/>
    <cellStyle name="Normal 2 37 16" xfId="969"/>
    <cellStyle name="Normal 2 37 2" xfId="970"/>
    <cellStyle name="Normal 2 37 3" xfId="971"/>
    <cellStyle name="Normal 2 37 4" xfId="972"/>
    <cellStyle name="Normal 2 37 5" xfId="973"/>
    <cellStyle name="Normal 2 37 6" xfId="974"/>
    <cellStyle name="Normal 2 37 7" xfId="975"/>
    <cellStyle name="Normal 2 37 8" xfId="976"/>
    <cellStyle name="Normal 2 37 9" xfId="977"/>
    <cellStyle name="Normal 2 38" xfId="978"/>
    <cellStyle name="Normal 2 38 10" xfId="979"/>
    <cellStyle name="Normal 2 38 11" xfId="980"/>
    <cellStyle name="Normal 2 38 12" xfId="981"/>
    <cellStyle name="Normal 2 38 13" xfId="982"/>
    <cellStyle name="Normal 2 38 14" xfId="983"/>
    <cellStyle name="Normal 2 38 15" xfId="984"/>
    <cellStyle name="Normal 2 38 16" xfId="985"/>
    <cellStyle name="Normal 2 38 2" xfId="986"/>
    <cellStyle name="Normal 2 38 3" xfId="987"/>
    <cellStyle name="Normal 2 38 4" xfId="988"/>
    <cellStyle name="Normal 2 38 5" xfId="989"/>
    <cellStyle name="Normal 2 38 6" xfId="990"/>
    <cellStyle name="Normal 2 38 7" xfId="991"/>
    <cellStyle name="Normal 2 38 8" xfId="992"/>
    <cellStyle name="Normal 2 38 9" xfId="993"/>
    <cellStyle name="Normal 2 39" xfId="994"/>
    <cellStyle name="Normal 2 39 10" xfId="995"/>
    <cellStyle name="Normal 2 39 11" xfId="996"/>
    <cellStyle name="Normal 2 39 12" xfId="997"/>
    <cellStyle name="Normal 2 39 13" xfId="998"/>
    <cellStyle name="Normal 2 39 14" xfId="999"/>
    <cellStyle name="Normal 2 39 15" xfId="1000"/>
    <cellStyle name="Normal 2 39 16" xfId="1001"/>
    <cellStyle name="Normal 2 39 2" xfId="1002"/>
    <cellStyle name="Normal 2 39 3" xfId="1003"/>
    <cellStyle name="Normal 2 39 4" xfId="1004"/>
    <cellStyle name="Normal 2 39 5" xfId="1005"/>
    <cellStyle name="Normal 2 39 6" xfId="1006"/>
    <cellStyle name="Normal 2 39 7" xfId="1007"/>
    <cellStyle name="Normal 2 39 8" xfId="1008"/>
    <cellStyle name="Normal 2 39 9" xfId="1009"/>
    <cellStyle name="Normal 2 4" xfId="16"/>
    <cellStyle name="Normal 2 4 2" xfId="311"/>
    <cellStyle name="Normal 2 4 2 2" xfId="3005"/>
    <cellStyle name="Normal 2 4 2 2 2" xfId="3006"/>
    <cellStyle name="Normal 2 4 2 2 2 2" xfId="3007"/>
    <cellStyle name="Normal 2 4 2 2 3" xfId="3008"/>
    <cellStyle name="Normal 2 4 2 3" xfId="3009"/>
    <cellStyle name="Normal 2 4 2 3 2" xfId="3010"/>
    <cellStyle name="Normal 2 4 2 4" xfId="3011"/>
    <cellStyle name="Normal 2 4 2 4 2" xfId="3012"/>
    <cellStyle name="Normal 2 4 2 5" xfId="3013"/>
    <cellStyle name="Normal 2 4 2 5 2" xfId="3014"/>
    <cellStyle name="Normal 2 4 2 6" xfId="3015"/>
    <cellStyle name="Normal 2 4 2 7" xfId="3016"/>
    <cellStyle name="Normal 2 4 3" xfId="1010"/>
    <cellStyle name="Normal 2 4 3 2" xfId="3017"/>
    <cellStyle name="Normal 2 4 3 2 2" xfId="3018"/>
    <cellStyle name="Normal 2 4 3 3" xfId="3019"/>
    <cellStyle name="Normal 2 4 4" xfId="1011"/>
    <cellStyle name="Normal 2 4 4 2" xfId="3020"/>
    <cellStyle name="Normal 2 4 5" xfId="3021"/>
    <cellStyle name="Normal 2 4 5 2" xfId="3022"/>
    <cellStyle name="Normal 2 4 6" xfId="3023"/>
    <cellStyle name="Normal 2 4 6 2" xfId="3024"/>
    <cellStyle name="Normal 2 4 7" xfId="3025"/>
    <cellStyle name="Normal 2 4 8" xfId="3026"/>
    <cellStyle name="Normal 2 40" xfId="1012"/>
    <cellStyle name="Normal 2 40 10" xfId="1013"/>
    <cellStyle name="Normal 2 40 11" xfId="1014"/>
    <cellStyle name="Normal 2 40 12" xfId="1015"/>
    <cellStyle name="Normal 2 40 13" xfId="1016"/>
    <cellStyle name="Normal 2 40 14" xfId="1017"/>
    <cellStyle name="Normal 2 40 15" xfId="1018"/>
    <cellStyle name="Normal 2 40 16" xfId="1019"/>
    <cellStyle name="Normal 2 40 2" xfId="1020"/>
    <cellStyle name="Normal 2 40 3" xfId="1021"/>
    <cellStyle name="Normal 2 40 4" xfId="1022"/>
    <cellStyle name="Normal 2 40 5" xfId="1023"/>
    <cellStyle name="Normal 2 40 6" xfId="1024"/>
    <cellStyle name="Normal 2 40 7" xfId="1025"/>
    <cellStyle name="Normal 2 40 8" xfId="1026"/>
    <cellStyle name="Normal 2 40 9" xfId="1027"/>
    <cellStyle name="Normal 2 41" xfId="1028"/>
    <cellStyle name="Normal 2 41 10" xfId="1029"/>
    <cellStyle name="Normal 2 41 11" xfId="1030"/>
    <cellStyle name="Normal 2 41 12" xfId="1031"/>
    <cellStyle name="Normal 2 41 13" xfId="1032"/>
    <cellStyle name="Normal 2 41 14" xfId="1033"/>
    <cellStyle name="Normal 2 41 15" xfId="1034"/>
    <cellStyle name="Normal 2 41 16" xfId="1035"/>
    <cellStyle name="Normal 2 41 2" xfId="1036"/>
    <cellStyle name="Normal 2 41 3" xfId="1037"/>
    <cellStyle name="Normal 2 41 4" xfId="1038"/>
    <cellStyle name="Normal 2 41 5" xfId="1039"/>
    <cellStyle name="Normal 2 41 6" xfId="1040"/>
    <cellStyle name="Normal 2 41 7" xfId="1041"/>
    <cellStyle name="Normal 2 41 8" xfId="1042"/>
    <cellStyle name="Normal 2 41 9" xfId="1043"/>
    <cellStyle name="Normal 2 42" xfId="1044"/>
    <cellStyle name="Normal 2 42 10" xfId="1045"/>
    <cellStyle name="Normal 2 42 11" xfId="1046"/>
    <cellStyle name="Normal 2 42 12" xfId="1047"/>
    <cellStyle name="Normal 2 42 13" xfId="1048"/>
    <cellStyle name="Normal 2 42 14" xfId="1049"/>
    <cellStyle name="Normal 2 42 15" xfId="1050"/>
    <cellStyle name="Normal 2 42 16" xfId="1051"/>
    <cellStyle name="Normal 2 42 2" xfId="1052"/>
    <cellStyle name="Normal 2 42 3" xfId="1053"/>
    <cellStyle name="Normal 2 42 4" xfId="1054"/>
    <cellStyle name="Normal 2 42 5" xfId="1055"/>
    <cellStyle name="Normal 2 42 6" xfId="1056"/>
    <cellStyle name="Normal 2 42 7" xfId="1057"/>
    <cellStyle name="Normal 2 42 8" xfId="1058"/>
    <cellStyle name="Normal 2 42 9" xfId="1059"/>
    <cellStyle name="Normal 2 43" xfId="1060"/>
    <cellStyle name="Normal 2 43 10" xfId="1061"/>
    <cellStyle name="Normal 2 43 11" xfId="1062"/>
    <cellStyle name="Normal 2 43 12" xfId="1063"/>
    <cellStyle name="Normal 2 43 13" xfId="1064"/>
    <cellStyle name="Normal 2 43 14" xfId="1065"/>
    <cellStyle name="Normal 2 43 15" xfId="1066"/>
    <cellStyle name="Normal 2 43 16" xfId="1067"/>
    <cellStyle name="Normal 2 43 2" xfId="1068"/>
    <cellStyle name="Normal 2 43 3" xfId="1069"/>
    <cellStyle name="Normal 2 43 4" xfId="1070"/>
    <cellStyle name="Normal 2 43 5" xfId="1071"/>
    <cellStyle name="Normal 2 43 6" xfId="1072"/>
    <cellStyle name="Normal 2 43 7" xfId="1073"/>
    <cellStyle name="Normal 2 43 8" xfId="1074"/>
    <cellStyle name="Normal 2 43 9" xfId="1075"/>
    <cellStyle name="Normal 2 44" xfId="1076"/>
    <cellStyle name="Normal 2 44 10" xfId="1077"/>
    <cellStyle name="Normal 2 44 11" xfId="1078"/>
    <cellStyle name="Normal 2 44 12" xfId="1079"/>
    <cellStyle name="Normal 2 44 13" xfId="1080"/>
    <cellStyle name="Normal 2 44 14" xfId="1081"/>
    <cellStyle name="Normal 2 44 15" xfId="1082"/>
    <cellStyle name="Normal 2 44 16" xfId="1083"/>
    <cellStyle name="Normal 2 44 2" xfId="1084"/>
    <cellStyle name="Normal 2 44 3" xfId="1085"/>
    <cellStyle name="Normal 2 44 4" xfId="1086"/>
    <cellStyle name="Normal 2 44 5" xfId="1087"/>
    <cellStyle name="Normal 2 44 6" xfId="1088"/>
    <cellStyle name="Normal 2 44 7" xfId="1089"/>
    <cellStyle name="Normal 2 44 8" xfId="1090"/>
    <cellStyle name="Normal 2 44 9" xfId="1091"/>
    <cellStyle name="Normal 2 45" xfId="1092"/>
    <cellStyle name="Normal 2 45 10" xfId="1093"/>
    <cellStyle name="Normal 2 45 11" xfId="1094"/>
    <cellStyle name="Normal 2 45 12" xfId="1095"/>
    <cellStyle name="Normal 2 45 13" xfId="1096"/>
    <cellStyle name="Normal 2 45 14" xfId="1097"/>
    <cellStyle name="Normal 2 45 15" xfId="1098"/>
    <cellStyle name="Normal 2 45 16" xfId="1099"/>
    <cellStyle name="Normal 2 45 2" xfId="1100"/>
    <cellStyle name="Normal 2 45 3" xfId="1101"/>
    <cellStyle name="Normal 2 45 4" xfId="1102"/>
    <cellStyle name="Normal 2 45 5" xfId="1103"/>
    <cellStyle name="Normal 2 45 6" xfId="1104"/>
    <cellStyle name="Normal 2 45 7" xfId="1105"/>
    <cellStyle name="Normal 2 45 8" xfId="1106"/>
    <cellStyle name="Normal 2 45 9" xfId="1107"/>
    <cellStyle name="Normal 2 46" xfId="1108"/>
    <cellStyle name="Normal 2 46 2" xfId="1109"/>
    <cellStyle name="Normal 2 46 3" xfId="1110"/>
    <cellStyle name="Normal 2 47" xfId="1111"/>
    <cellStyle name="Normal 2 47 2" xfId="1112"/>
    <cellStyle name="Normal 2 47 3" xfId="1113"/>
    <cellStyle name="Normal 2 48" xfId="1114"/>
    <cellStyle name="Normal 2 48 2" xfId="1115"/>
    <cellStyle name="Normal 2 48 3" xfId="1116"/>
    <cellStyle name="Normal 2 49" xfId="1117"/>
    <cellStyle name="Normal 2 49 2" xfId="1118"/>
    <cellStyle name="Normal 2 49 3" xfId="1119"/>
    <cellStyle name="Normal 2 5" xfId="312"/>
    <cellStyle name="Normal 2 5 2" xfId="313"/>
    <cellStyle name="Normal 2 5 2 2" xfId="3027"/>
    <cellStyle name="Normal 2 5 2 2 2" xfId="3028"/>
    <cellStyle name="Normal 2 5 2 2 2 2" xfId="3029"/>
    <cellStyle name="Normal 2 5 2 2 3" xfId="3030"/>
    <cellStyle name="Normal 2 5 2 2 4" xfId="5244"/>
    <cellStyle name="Normal 2 5 2 3" xfId="3031"/>
    <cellStyle name="Normal 2 5 2 3 2" xfId="3032"/>
    <cellStyle name="Normal 2 5 2 3 2 2" xfId="3033"/>
    <cellStyle name="Normal 2 5 2 3 3" xfId="3034"/>
    <cellStyle name="Normal 2 5 2 4" xfId="3035"/>
    <cellStyle name="Normal 2 5 2 4 2" xfId="3036"/>
    <cellStyle name="Normal 2 5 2 5" xfId="3037"/>
    <cellStyle name="Normal 2 5 2 6" xfId="3038"/>
    <cellStyle name="Normal 2 5 2 6 2" xfId="3039"/>
    <cellStyle name="Normal 2 5 2 7" xfId="3040"/>
    <cellStyle name="Normal 2 5 3" xfId="1120"/>
    <cellStyle name="Normal 2 5 3 2" xfId="3041"/>
    <cellStyle name="Normal 2 5 3 2 2" xfId="3042"/>
    <cellStyle name="Normal 2 5 3 3" xfId="3043"/>
    <cellStyle name="Normal 2 5 3 4" xfId="3044"/>
    <cellStyle name="Normal 2 5 4" xfId="3045"/>
    <cellStyle name="Normal 2 5 4 2" xfId="3046"/>
    <cellStyle name="Normal 2 5 4 2 2" xfId="3047"/>
    <cellStyle name="Normal 2 5 4 3" xfId="3048"/>
    <cellStyle name="Normal 2 5 5" xfId="3049"/>
    <cellStyle name="Normal 2 5 5 2" xfId="3050"/>
    <cellStyle name="Normal 2 5 6" xfId="3051"/>
    <cellStyle name="Normal 2 50" xfId="1121"/>
    <cellStyle name="Normal 2 50 2" xfId="1122"/>
    <cellStyle name="Normal 2 50 3" xfId="1123"/>
    <cellStyle name="Normal 2 51" xfId="1124"/>
    <cellStyle name="Normal 2 51 2" xfId="1125"/>
    <cellStyle name="Normal 2 51 3" xfId="1126"/>
    <cellStyle name="Normal 2 52" xfId="1127"/>
    <cellStyle name="Normal 2 52 2" xfId="1128"/>
    <cellStyle name="Normal 2 52 3" xfId="1129"/>
    <cellStyle name="Normal 2 53" xfId="1130"/>
    <cellStyle name="Normal 2 53 2" xfId="1131"/>
    <cellStyle name="Normal 2 53 3" xfId="1132"/>
    <cellStyle name="Normal 2 54" xfId="1133"/>
    <cellStyle name="Normal 2 54 2" xfId="1134"/>
    <cellStyle name="Normal 2 54 3" xfId="1135"/>
    <cellStyle name="Normal 2 55" xfId="1136"/>
    <cellStyle name="Normal 2 55 10" xfId="1137"/>
    <cellStyle name="Normal 2 55 11" xfId="1138"/>
    <cellStyle name="Normal 2 55 12" xfId="1139"/>
    <cellStyle name="Normal 2 55 13" xfId="1140"/>
    <cellStyle name="Normal 2 55 14" xfId="1141"/>
    <cellStyle name="Normal 2 55 15" xfId="1142"/>
    <cellStyle name="Normal 2 55 16" xfId="1143"/>
    <cellStyle name="Normal 2 55 2" xfId="1144"/>
    <cellStyle name="Normal 2 55 3" xfId="1145"/>
    <cellStyle name="Normal 2 55 4" xfId="1146"/>
    <cellStyle name="Normal 2 55 5" xfId="1147"/>
    <cellStyle name="Normal 2 55 6" xfId="1148"/>
    <cellStyle name="Normal 2 55 7" xfId="1149"/>
    <cellStyle name="Normal 2 55 8" xfId="1150"/>
    <cellStyle name="Normal 2 55 9" xfId="1151"/>
    <cellStyle name="Normal 2 56" xfId="1152"/>
    <cellStyle name="Normal 2 56 2" xfId="1153"/>
    <cellStyle name="Normal 2 56 3" xfId="1154"/>
    <cellStyle name="Normal 2 57" xfId="1155"/>
    <cellStyle name="Normal 2 57 2" xfId="1156"/>
    <cellStyle name="Normal 2 57 3" xfId="1157"/>
    <cellStyle name="Normal 2 58" xfId="1158"/>
    <cellStyle name="Normal 2 58 2" xfId="1159"/>
    <cellStyle name="Normal 2 58 3" xfId="1160"/>
    <cellStyle name="Normal 2 59" xfId="1161"/>
    <cellStyle name="Normal 2 59 2" xfId="1162"/>
    <cellStyle name="Normal 2 59 3" xfId="1163"/>
    <cellStyle name="Normal 2 6" xfId="314"/>
    <cellStyle name="Normal 2 6 2" xfId="1164"/>
    <cellStyle name="Normal 2 6 2 2" xfId="3052"/>
    <cellStyle name="Normal 2 6 2 2 2" xfId="3053"/>
    <cellStyle name="Normal 2 6 2 3" xfId="3054"/>
    <cellStyle name="Normal 2 6 3" xfId="1165"/>
    <cellStyle name="Normal 2 6 3 2" xfId="3055"/>
    <cellStyle name="Normal 2 6 3 2 2" xfId="3056"/>
    <cellStyle name="Normal 2 6 3 3" xfId="3057"/>
    <cellStyle name="Normal 2 6 4" xfId="3058"/>
    <cellStyle name="Normal 2 6 4 2" xfId="3059"/>
    <cellStyle name="Normal 2 6 5" xfId="3060"/>
    <cellStyle name="Normal 2 6 6" xfId="3061"/>
    <cellStyle name="Normal 2 6 7" xfId="3062"/>
    <cellStyle name="Normal 2 60" xfId="1166"/>
    <cellStyle name="Normal 2 60 2" xfId="1167"/>
    <cellStyle name="Normal 2 60 3" xfId="1168"/>
    <cellStyle name="Normal 2 61" xfId="1169"/>
    <cellStyle name="Normal 2 61 10" xfId="1170"/>
    <cellStyle name="Normal 2 61 11" xfId="1171"/>
    <cellStyle name="Normal 2 61 12" xfId="1172"/>
    <cellStyle name="Normal 2 61 13" xfId="1173"/>
    <cellStyle name="Normal 2 61 14" xfId="1174"/>
    <cellStyle name="Normal 2 61 15" xfId="1175"/>
    <cellStyle name="Normal 2 61 16" xfId="1176"/>
    <cellStyle name="Normal 2 61 2" xfId="1177"/>
    <cellStyle name="Normal 2 61 3" xfId="1178"/>
    <cellStyle name="Normal 2 61 4" xfId="1179"/>
    <cellStyle name="Normal 2 61 5" xfId="1180"/>
    <cellStyle name="Normal 2 61 6" xfId="1181"/>
    <cellStyle name="Normal 2 61 7" xfId="1182"/>
    <cellStyle name="Normal 2 61 8" xfId="1183"/>
    <cellStyle name="Normal 2 61 9" xfId="1184"/>
    <cellStyle name="Normal 2 62" xfId="1185"/>
    <cellStyle name="Normal 2 62 10" xfId="1186"/>
    <cellStyle name="Normal 2 62 11" xfId="1187"/>
    <cellStyle name="Normal 2 62 12" xfId="1188"/>
    <cellStyle name="Normal 2 62 13" xfId="1189"/>
    <cellStyle name="Normal 2 62 14" xfId="1190"/>
    <cellStyle name="Normal 2 62 15" xfId="1191"/>
    <cellStyle name="Normal 2 62 16" xfId="1192"/>
    <cellStyle name="Normal 2 62 2" xfId="1193"/>
    <cellStyle name="Normal 2 62 3" xfId="1194"/>
    <cellStyle name="Normal 2 62 4" xfId="1195"/>
    <cellStyle name="Normal 2 62 5" xfId="1196"/>
    <cellStyle name="Normal 2 62 6" xfId="1197"/>
    <cellStyle name="Normal 2 62 7" xfId="1198"/>
    <cellStyle name="Normal 2 62 8" xfId="1199"/>
    <cellStyle name="Normal 2 62 9" xfId="1200"/>
    <cellStyle name="Normal 2 63" xfId="1201"/>
    <cellStyle name="Normal 2 63 2" xfId="1202"/>
    <cellStyle name="Normal 2 63 3" xfId="1203"/>
    <cellStyle name="Normal 2 64" xfId="1204"/>
    <cellStyle name="Normal 2 64 2" xfId="1205"/>
    <cellStyle name="Normal 2 64 3" xfId="1206"/>
    <cellStyle name="Normal 2 65" xfId="1207"/>
    <cellStyle name="Normal 2 65 2" xfId="1208"/>
    <cellStyle name="Normal 2 65 3" xfId="1209"/>
    <cellStyle name="Normal 2 66" xfId="1210"/>
    <cellStyle name="Normal 2 67" xfId="1211"/>
    <cellStyle name="Normal 2 68" xfId="1212"/>
    <cellStyle name="Normal 2 69" xfId="1213"/>
    <cellStyle name="Normal 2 7" xfId="315"/>
    <cellStyle name="Normal 2 7 2" xfId="1214"/>
    <cellStyle name="Normal 2 7 2 2" xfId="3063"/>
    <cellStyle name="Normal 2 7 2 2 2" xfId="3064"/>
    <cellStyle name="Normal 2 7 2 3" xfId="3065"/>
    <cellStyle name="Normal 2 7 3" xfId="1215"/>
    <cellStyle name="Normal 2 7 3 2" xfId="3066"/>
    <cellStyle name="Normal 2 7 3 2 2" xfId="3067"/>
    <cellStyle name="Normal 2 7 3 3" xfId="3068"/>
    <cellStyle name="Normal 2 7 4" xfId="3069"/>
    <cellStyle name="Normal 2 7 4 2" xfId="3070"/>
    <cellStyle name="Normal 2 7 5" xfId="3071"/>
    <cellStyle name="Normal 2 7 6" xfId="3072"/>
    <cellStyle name="Normal 2 7 6 2" xfId="3073"/>
    <cellStyle name="Normal 2 7 7" xfId="3074"/>
    <cellStyle name="Normal 2 70" xfId="1216"/>
    <cellStyle name="Normal 2 71" xfId="1217"/>
    <cellStyle name="Normal 2 72" xfId="3820"/>
    <cellStyle name="Normal 2 72 2" xfId="3821"/>
    <cellStyle name="Normal 2 73" xfId="3822"/>
    <cellStyle name="Normal 2 74" xfId="5150"/>
    <cellStyle name="Normal 2 8" xfId="1218"/>
    <cellStyle name="Normal 2 8 2" xfId="1219"/>
    <cellStyle name="Normal 2 8 2 2" xfId="5245"/>
    <cellStyle name="Normal 2 8 3" xfId="1220"/>
    <cellStyle name="Normal 2 8 3 2" xfId="3075"/>
    <cellStyle name="Normal 2 8 4" xfId="3076"/>
    <cellStyle name="Normal 2 8 5" xfId="5335"/>
    <cellStyle name="Normal 2 9" xfId="1221"/>
    <cellStyle name="Normal 2 9 2" xfId="1222"/>
    <cellStyle name="Normal 2 9 3" xfId="1223"/>
    <cellStyle name="Normal 2 9 4" xfId="5175"/>
    <cellStyle name="Normal 2 9 5" xfId="5246"/>
    <cellStyle name="Normal 20" xfId="316"/>
    <cellStyle name="Normal 20 10" xfId="1224"/>
    <cellStyle name="Normal 20 10 2" xfId="1225"/>
    <cellStyle name="Normal 20 10 3" xfId="1226"/>
    <cellStyle name="Normal 20 11" xfId="1227"/>
    <cellStyle name="Normal 20 11 2" xfId="1228"/>
    <cellStyle name="Normal 20 11 3" xfId="1229"/>
    <cellStyle name="Normal 20 12" xfId="1230"/>
    <cellStyle name="Normal 20 12 2" xfId="1231"/>
    <cellStyle name="Normal 20 12 3" xfId="1232"/>
    <cellStyle name="Normal 20 13" xfId="1233"/>
    <cellStyle name="Normal 20 13 2" xfId="1234"/>
    <cellStyle name="Normal 20 13 3" xfId="1235"/>
    <cellStyle name="Normal 20 14" xfId="1236"/>
    <cellStyle name="Normal 20 14 2" xfId="1237"/>
    <cellStyle name="Normal 20 14 3" xfId="1238"/>
    <cellStyle name="Normal 20 15" xfId="1239"/>
    <cellStyle name="Normal 20 15 2" xfId="1240"/>
    <cellStyle name="Normal 20 15 3" xfId="1241"/>
    <cellStyle name="Normal 20 16" xfId="1242"/>
    <cellStyle name="Normal 20 16 2" xfId="1243"/>
    <cellStyle name="Normal 20 16 3" xfId="1244"/>
    <cellStyle name="Normal 20 17" xfId="1245"/>
    <cellStyle name="Normal 20 18" xfId="1246"/>
    <cellStyle name="Normal 20 19" xfId="1247"/>
    <cellStyle name="Normal 20 2" xfId="1248"/>
    <cellStyle name="Normal 20 2 2" xfId="1249"/>
    <cellStyle name="Normal 20 2 2 2" xfId="3077"/>
    <cellStyle name="Normal 20 2 3" xfId="1250"/>
    <cellStyle name="Normal 20 2 4" xfId="5176"/>
    <cellStyle name="Normal 20 3" xfId="1251"/>
    <cellStyle name="Normal 20 3 2" xfId="1252"/>
    <cellStyle name="Normal 20 3 3" xfId="1253"/>
    <cellStyle name="Normal 20 3 4" xfId="5177"/>
    <cellStyle name="Normal 20 4" xfId="1254"/>
    <cellStyle name="Normal 20 4 2" xfId="1255"/>
    <cellStyle name="Normal 20 4 3" xfId="1256"/>
    <cellStyle name="Normal 20 5" xfId="1257"/>
    <cellStyle name="Normal 20 5 2" xfId="1258"/>
    <cellStyle name="Normal 20 5 3" xfId="1259"/>
    <cellStyle name="Normal 20 6" xfId="1260"/>
    <cellStyle name="Normal 20 6 2" xfId="1261"/>
    <cellStyle name="Normal 20 6 3" xfId="1262"/>
    <cellStyle name="Normal 20 7" xfId="1263"/>
    <cellStyle name="Normal 20 7 2" xfId="1264"/>
    <cellStyle name="Normal 20 7 3" xfId="1265"/>
    <cellStyle name="Normal 20 8" xfId="1266"/>
    <cellStyle name="Normal 20 8 2" xfId="1267"/>
    <cellStyle name="Normal 20 8 3" xfId="1268"/>
    <cellStyle name="Normal 20 9" xfId="1269"/>
    <cellStyle name="Normal 20 9 2" xfId="1270"/>
    <cellStyle name="Normal 20 9 3" xfId="1271"/>
    <cellStyle name="Normal 21" xfId="1272"/>
    <cellStyle name="Normal 21 10" xfId="1273"/>
    <cellStyle name="Normal 21 10 2" xfId="1274"/>
    <cellStyle name="Normal 21 10 3" xfId="1275"/>
    <cellStyle name="Normal 21 10 4" xfId="5178"/>
    <cellStyle name="Normal 21 11" xfId="1276"/>
    <cellStyle name="Normal 21 11 2" xfId="1277"/>
    <cellStyle name="Normal 21 11 3" xfId="1278"/>
    <cellStyle name="Normal 21 12" xfId="1279"/>
    <cellStyle name="Normal 21 12 2" xfId="1280"/>
    <cellStyle name="Normal 21 12 3" xfId="1281"/>
    <cellStyle name="Normal 21 13" xfId="1282"/>
    <cellStyle name="Normal 21 13 2" xfId="1283"/>
    <cellStyle name="Normal 21 13 3" xfId="1284"/>
    <cellStyle name="Normal 21 14" xfId="1285"/>
    <cellStyle name="Normal 21 14 2" xfId="1286"/>
    <cellStyle name="Normal 21 14 3" xfId="1287"/>
    <cellStyle name="Normal 21 15" xfId="1288"/>
    <cellStyle name="Normal 21 15 2" xfId="1289"/>
    <cellStyle name="Normal 21 15 3" xfId="1290"/>
    <cellStyle name="Normal 21 16" xfId="1291"/>
    <cellStyle name="Normal 21 16 2" xfId="1292"/>
    <cellStyle name="Normal 21 16 3" xfId="1293"/>
    <cellStyle name="Normal 21 17" xfId="3823"/>
    <cellStyle name="Normal 21 18" xfId="3824"/>
    <cellStyle name="Normal 21 19" xfId="3825"/>
    <cellStyle name="Normal 21 2" xfId="1294"/>
    <cellStyle name="Normal 21 2 2" xfId="1295"/>
    <cellStyle name="Normal 21 2 2 2" xfId="3078"/>
    <cellStyle name="Normal 21 2 3" xfId="1296"/>
    <cellStyle name="Normal 21 2 4" xfId="5179"/>
    <cellStyle name="Normal 21 20" xfId="3826"/>
    <cellStyle name="Normal 21 21" xfId="5165"/>
    <cellStyle name="Normal 21 22" xfId="5180"/>
    <cellStyle name="Normal 21 3" xfId="1297"/>
    <cellStyle name="Normal 21 3 2" xfId="1298"/>
    <cellStyle name="Normal 21 3 3" xfId="1299"/>
    <cellStyle name="Normal 21 4" xfId="1300"/>
    <cellStyle name="Normal 21 4 2" xfId="1301"/>
    <cellStyle name="Normal 21 4 3" xfId="1302"/>
    <cellStyle name="Normal 21 4 4" xfId="5247"/>
    <cellStyle name="Normal 21 5" xfId="1303"/>
    <cellStyle name="Normal 21 5 2" xfId="1304"/>
    <cellStyle name="Normal 21 5 3" xfId="1305"/>
    <cellStyle name="Normal 21 5 4" xfId="5248"/>
    <cellStyle name="Normal 21 6" xfId="1306"/>
    <cellStyle name="Normal 21 6 2" xfId="1307"/>
    <cellStyle name="Normal 21 6 3" xfId="1308"/>
    <cellStyle name="Normal 21 7" xfId="1309"/>
    <cellStyle name="Normal 21 7 2" xfId="1310"/>
    <cellStyle name="Normal 21 7 3" xfId="1311"/>
    <cellStyle name="Normal 21 8" xfId="1312"/>
    <cellStyle name="Normal 21 8 2" xfId="1313"/>
    <cellStyle name="Normal 21 8 3" xfId="1314"/>
    <cellStyle name="Normal 21 9" xfId="1315"/>
    <cellStyle name="Normal 21 9 2" xfId="1316"/>
    <cellStyle name="Normal 21 9 3" xfId="1317"/>
    <cellStyle name="Normal 22" xfId="1318"/>
    <cellStyle name="Normal 22 10" xfId="1319"/>
    <cellStyle name="Normal 22 10 2" xfId="1320"/>
    <cellStyle name="Normal 22 10 3" xfId="1321"/>
    <cellStyle name="Normal 22 11" xfId="1322"/>
    <cellStyle name="Normal 22 11 2" xfId="1323"/>
    <cellStyle name="Normal 22 11 3" xfId="1324"/>
    <cellStyle name="Normal 22 12" xfId="1325"/>
    <cellStyle name="Normal 22 12 2" xfId="1326"/>
    <cellStyle name="Normal 22 12 3" xfId="1327"/>
    <cellStyle name="Normal 22 13" xfId="1328"/>
    <cellStyle name="Normal 22 13 2" xfId="1329"/>
    <cellStyle name="Normal 22 13 3" xfId="1330"/>
    <cellStyle name="Normal 22 14" xfId="1331"/>
    <cellStyle name="Normal 22 14 2" xfId="1332"/>
    <cellStyle name="Normal 22 14 3" xfId="1333"/>
    <cellStyle name="Normal 22 15" xfId="1334"/>
    <cellStyle name="Normal 22 15 2" xfId="1335"/>
    <cellStyle name="Normal 22 15 3" xfId="1336"/>
    <cellStyle name="Normal 22 16" xfId="1337"/>
    <cellStyle name="Normal 22 16 2" xfId="1338"/>
    <cellStyle name="Normal 22 16 3" xfId="1339"/>
    <cellStyle name="Normal 22 17" xfId="1340"/>
    <cellStyle name="Normal 22 18" xfId="1341"/>
    <cellStyle name="Normal 22 19" xfId="1342"/>
    <cellStyle name="Normal 22 2" xfId="1343"/>
    <cellStyle name="Normal 22 2 2" xfId="1344"/>
    <cellStyle name="Normal 22 2 3" xfId="1345"/>
    <cellStyle name="Normal 22 3" xfId="1346"/>
    <cellStyle name="Normal 22 3 2" xfId="1347"/>
    <cellStyle name="Normal 22 3 3" xfId="1348"/>
    <cellStyle name="Normal 22 4" xfId="1349"/>
    <cellStyle name="Normal 22 4 2" xfId="1350"/>
    <cellStyle name="Normal 22 4 3" xfId="1351"/>
    <cellStyle name="Normal 22 5" xfId="1352"/>
    <cellStyle name="Normal 22 5 2" xfId="1353"/>
    <cellStyle name="Normal 22 5 3" xfId="1354"/>
    <cellStyle name="Normal 22 6" xfId="1355"/>
    <cellStyle name="Normal 22 6 2" xfId="1356"/>
    <cellStyle name="Normal 22 6 3" xfId="1357"/>
    <cellStyle name="Normal 22 7" xfId="1358"/>
    <cellStyle name="Normal 22 7 2" xfId="1359"/>
    <cellStyle name="Normal 22 7 3" xfId="1360"/>
    <cellStyle name="Normal 22 8" xfId="1361"/>
    <cellStyle name="Normal 22 8 2" xfId="1362"/>
    <cellStyle name="Normal 22 8 3" xfId="1363"/>
    <cellStyle name="Normal 22 9" xfId="1364"/>
    <cellStyle name="Normal 22 9 2" xfId="1365"/>
    <cellStyle name="Normal 22 9 3" xfId="1366"/>
    <cellStyle name="Normal 23" xfId="1367"/>
    <cellStyle name="Normal 23 10" xfId="1368"/>
    <cellStyle name="Normal 23 10 2" xfId="1369"/>
    <cellStyle name="Normal 23 10 3" xfId="1370"/>
    <cellStyle name="Normal 23 11" xfId="1371"/>
    <cellStyle name="Normal 23 11 2" xfId="1372"/>
    <cellStyle name="Normal 23 11 3" xfId="1373"/>
    <cellStyle name="Normal 23 12" xfId="1374"/>
    <cellStyle name="Normal 23 12 2" xfId="1375"/>
    <cellStyle name="Normal 23 12 3" xfId="1376"/>
    <cellStyle name="Normal 23 13" xfId="1377"/>
    <cellStyle name="Normal 23 13 2" xfId="1378"/>
    <cellStyle name="Normal 23 13 3" xfId="1379"/>
    <cellStyle name="Normal 23 14" xfId="1380"/>
    <cellStyle name="Normal 23 14 2" xfId="1381"/>
    <cellStyle name="Normal 23 14 3" xfId="1382"/>
    <cellStyle name="Normal 23 15" xfId="1383"/>
    <cellStyle name="Normal 23 15 2" xfId="1384"/>
    <cellStyle name="Normal 23 15 3" xfId="1385"/>
    <cellStyle name="Normal 23 16" xfId="1386"/>
    <cellStyle name="Normal 23 16 2" xfId="1387"/>
    <cellStyle name="Normal 23 16 3" xfId="1388"/>
    <cellStyle name="Normal 23 17" xfId="1389"/>
    <cellStyle name="Normal 23 18" xfId="1390"/>
    <cellStyle name="Normal 23 19" xfId="1391"/>
    <cellStyle name="Normal 23 2" xfId="1392"/>
    <cellStyle name="Normal 23 2 2" xfId="1393"/>
    <cellStyle name="Normal 23 2 3" xfId="1394"/>
    <cellStyle name="Normal 23 2 4" xfId="5249"/>
    <cellStyle name="Normal 23 20" xfId="5250"/>
    <cellStyle name="Normal 23 3" xfId="1395"/>
    <cellStyle name="Normal 23 3 2" xfId="1396"/>
    <cellStyle name="Normal 23 3 3" xfId="1397"/>
    <cellStyle name="Normal 23 4" xfId="1398"/>
    <cellStyle name="Normal 23 4 2" xfId="1399"/>
    <cellStyle name="Normal 23 4 3" xfId="1400"/>
    <cellStyle name="Normal 23 5" xfId="1401"/>
    <cellStyle name="Normal 23 5 2" xfId="1402"/>
    <cellStyle name="Normal 23 5 3" xfId="1403"/>
    <cellStyle name="Normal 23 6" xfId="1404"/>
    <cellStyle name="Normal 23 6 2" xfId="1405"/>
    <cellStyle name="Normal 23 6 3" xfId="1406"/>
    <cellStyle name="Normal 23 7" xfId="1407"/>
    <cellStyle name="Normal 23 7 2" xfId="1408"/>
    <cellStyle name="Normal 23 7 3" xfId="1409"/>
    <cellStyle name="Normal 23 8" xfId="1410"/>
    <cellStyle name="Normal 23 8 2" xfId="1411"/>
    <cellStyle name="Normal 23 8 3" xfId="1412"/>
    <cellStyle name="Normal 23 9" xfId="1413"/>
    <cellStyle name="Normal 23 9 2" xfId="1414"/>
    <cellStyle name="Normal 23 9 3" xfId="1415"/>
    <cellStyle name="Normal 24" xfId="1416"/>
    <cellStyle name="Normal 24 10" xfId="1417"/>
    <cellStyle name="Normal 24 10 2" xfId="1418"/>
    <cellStyle name="Normal 24 10 3" xfId="1419"/>
    <cellStyle name="Normal 24 11" xfId="1420"/>
    <cellStyle name="Normal 24 11 2" xfId="1421"/>
    <cellStyle name="Normal 24 11 3" xfId="1422"/>
    <cellStyle name="Normal 24 12" xfId="1423"/>
    <cellStyle name="Normal 24 12 2" xfId="1424"/>
    <cellStyle name="Normal 24 12 3" xfId="1425"/>
    <cellStyle name="Normal 24 13" xfId="1426"/>
    <cellStyle name="Normal 24 13 2" xfId="1427"/>
    <cellStyle name="Normal 24 13 3" xfId="1428"/>
    <cellStyle name="Normal 24 14" xfId="1429"/>
    <cellStyle name="Normal 24 14 2" xfId="1430"/>
    <cellStyle name="Normal 24 14 3" xfId="1431"/>
    <cellStyle name="Normal 24 15" xfId="1432"/>
    <cellStyle name="Normal 24 15 2" xfId="1433"/>
    <cellStyle name="Normal 24 15 3" xfId="1434"/>
    <cellStyle name="Normal 24 16" xfId="1435"/>
    <cellStyle name="Normal 24 16 2" xfId="1436"/>
    <cellStyle name="Normal 24 16 3" xfId="1437"/>
    <cellStyle name="Normal 24 17" xfId="3827"/>
    <cellStyle name="Normal 24 2" xfId="1438"/>
    <cellStyle name="Normal 24 2 2" xfId="1439"/>
    <cellStyle name="Normal 24 2 3" xfId="1440"/>
    <cellStyle name="Normal 24 3" xfId="1441"/>
    <cellStyle name="Normal 24 3 2" xfId="1442"/>
    <cellStyle name="Normal 24 3 3" xfId="1443"/>
    <cellStyle name="Normal 24 4" xfId="1444"/>
    <cellStyle name="Normal 24 4 2" xfId="1445"/>
    <cellStyle name="Normal 24 4 3" xfId="1446"/>
    <cellStyle name="Normal 24 5" xfId="1447"/>
    <cellStyle name="Normal 24 5 2" xfId="1448"/>
    <cellStyle name="Normal 24 5 3" xfId="1449"/>
    <cellStyle name="Normal 24 6" xfId="1450"/>
    <cellStyle name="Normal 24 6 2" xfId="1451"/>
    <cellStyle name="Normal 24 6 3" xfId="1452"/>
    <cellStyle name="Normal 24 7" xfId="1453"/>
    <cellStyle name="Normal 24 7 2" xfId="1454"/>
    <cellStyle name="Normal 24 7 3" xfId="1455"/>
    <cellStyle name="Normal 24 8" xfId="1456"/>
    <cellStyle name="Normal 24 8 2" xfId="1457"/>
    <cellStyle name="Normal 24 8 3" xfId="1458"/>
    <cellStyle name="Normal 24 9" xfId="1459"/>
    <cellStyle name="Normal 24 9 2" xfId="1460"/>
    <cellStyle name="Normal 24 9 3" xfId="1461"/>
    <cellStyle name="Normal 25" xfId="1462"/>
    <cellStyle name="Normal 25 2" xfId="3079"/>
    <cellStyle name="Normal 26" xfId="1463"/>
    <cellStyle name="Normal 26 10" xfId="1464"/>
    <cellStyle name="Normal 26 10 2" xfId="1465"/>
    <cellStyle name="Normal 26 10 3" xfId="1466"/>
    <cellStyle name="Normal 26 11" xfId="1467"/>
    <cellStyle name="Normal 26 11 2" xfId="1468"/>
    <cellStyle name="Normal 26 11 3" xfId="1469"/>
    <cellStyle name="Normal 26 12" xfId="1470"/>
    <cellStyle name="Normal 26 12 2" xfId="1471"/>
    <cellStyle name="Normal 26 12 3" xfId="1472"/>
    <cellStyle name="Normal 26 13" xfId="1473"/>
    <cellStyle name="Normal 26 13 2" xfId="1474"/>
    <cellStyle name="Normal 26 13 3" xfId="1475"/>
    <cellStyle name="Normal 26 14" xfId="1476"/>
    <cellStyle name="Normal 26 14 2" xfId="1477"/>
    <cellStyle name="Normal 26 14 3" xfId="1478"/>
    <cellStyle name="Normal 26 15" xfId="1479"/>
    <cellStyle name="Normal 26 15 2" xfId="1480"/>
    <cellStyle name="Normal 26 15 3" xfId="1481"/>
    <cellStyle name="Normal 26 16" xfId="1482"/>
    <cellStyle name="Normal 26 16 2" xfId="1483"/>
    <cellStyle name="Normal 26 16 3" xfId="1484"/>
    <cellStyle name="Normal 26 17" xfId="1485"/>
    <cellStyle name="Normal 26 18" xfId="1486"/>
    <cellStyle name="Normal 26 2" xfId="1487"/>
    <cellStyle name="Normal 26 2 2" xfId="1488"/>
    <cellStyle name="Normal 26 2 3" xfId="1489"/>
    <cellStyle name="Normal 26 3" xfId="1490"/>
    <cellStyle name="Normal 26 3 2" xfId="1491"/>
    <cellStyle name="Normal 26 3 3" xfId="1492"/>
    <cellStyle name="Normal 26 4" xfId="1493"/>
    <cellStyle name="Normal 26 4 2" xfId="1494"/>
    <cellStyle name="Normal 26 4 3" xfId="1495"/>
    <cellStyle name="Normal 26 5" xfId="1496"/>
    <cellStyle name="Normal 26 5 2" xfId="1497"/>
    <cellStyle name="Normal 26 5 3" xfId="1498"/>
    <cellStyle name="Normal 26 6" xfId="1499"/>
    <cellStyle name="Normal 26 6 2" xfId="1500"/>
    <cellStyle name="Normal 26 6 3" xfId="1501"/>
    <cellStyle name="Normal 26 7" xfId="1502"/>
    <cellStyle name="Normal 26 7 2" xfId="1503"/>
    <cellStyle name="Normal 26 7 3" xfId="1504"/>
    <cellStyle name="Normal 26 8" xfId="1505"/>
    <cellStyle name="Normal 26 8 2" xfId="1506"/>
    <cellStyle name="Normal 26 8 3" xfId="1507"/>
    <cellStyle name="Normal 26 9" xfId="1508"/>
    <cellStyle name="Normal 26 9 2" xfId="1509"/>
    <cellStyle name="Normal 26 9 3" xfId="1510"/>
    <cellStyle name="Normal 27" xfId="1511"/>
    <cellStyle name="Normal 27 10" xfId="1512"/>
    <cellStyle name="Normal 27 10 2" xfId="1513"/>
    <cellStyle name="Normal 27 10 3" xfId="1514"/>
    <cellStyle name="Normal 27 11" xfId="1515"/>
    <cellStyle name="Normal 27 11 2" xfId="1516"/>
    <cellStyle name="Normal 27 11 3" xfId="1517"/>
    <cellStyle name="Normal 27 12" xfId="1518"/>
    <cellStyle name="Normal 27 12 2" xfId="1519"/>
    <cellStyle name="Normal 27 12 3" xfId="1520"/>
    <cellStyle name="Normal 27 13" xfId="1521"/>
    <cellStyle name="Normal 27 13 2" xfId="1522"/>
    <cellStyle name="Normal 27 13 3" xfId="1523"/>
    <cellStyle name="Normal 27 14" xfId="1524"/>
    <cellStyle name="Normal 27 14 2" xfId="1525"/>
    <cellStyle name="Normal 27 14 3" xfId="1526"/>
    <cellStyle name="Normal 27 15" xfId="1527"/>
    <cellStyle name="Normal 27 15 2" xfId="1528"/>
    <cellStyle name="Normal 27 15 3" xfId="1529"/>
    <cellStyle name="Normal 27 16" xfId="1530"/>
    <cellStyle name="Normal 27 16 2" xfId="1531"/>
    <cellStyle name="Normal 27 16 3" xfId="1532"/>
    <cellStyle name="Normal 27 17" xfId="1533"/>
    <cellStyle name="Normal 27 18" xfId="1534"/>
    <cellStyle name="Normal 27 2" xfId="1535"/>
    <cellStyle name="Normal 27 2 2" xfId="1536"/>
    <cellStyle name="Normal 27 2 3" xfId="1537"/>
    <cellStyle name="Normal 27 3" xfId="1538"/>
    <cellStyle name="Normal 27 3 2" xfId="1539"/>
    <cellStyle name="Normal 27 3 3" xfId="1540"/>
    <cellStyle name="Normal 27 4" xfId="1541"/>
    <cellStyle name="Normal 27 4 2" xfId="1542"/>
    <cellStyle name="Normal 27 4 3" xfId="1543"/>
    <cellStyle name="Normal 27 5" xfId="1544"/>
    <cellStyle name="Normal 27 5 2" xfId="1545"/>
    <cellStyle name="Normal 27 5 3" xfId="1546"/>
    <cellStyle name="Normal 27 6" xfId="1547"/>
    <cellStyle name="Normal 27 6 2" xfId="1548"/>
    <cellStyle name="Normal 27 6 3" xfId="1549"/>
    <cellStyle name="Normal 27 7" xfId="1550"/>
    <cellStyle name="Normal 27 7 2" xfId="1551"/>
    <cellStyle name="Normal 27 7 3" xfId="1552"/>
    <cellStyle name="Normal 27 8" xfId="1553"/>
    <cellStyle name="Normal 27 8 2" xfId="1554"/>
    <cellStyle name="Normal 27 8 3" xfId="1555"/>
    <cellStyle name="Normal 27 9" xfId="1556"/>
    <cellStyle name="Normal 27 9 2" xfId="1557"/>
    <cellStyle name="Normal 27 9 3" xfId="1558"/>
    <cellStyle name="Normal 28" xfId="3080"/>
    <cellStyle name="Normal 28 10" xfId="1559"/>
    <cellStyle name="Normal 28 10 2" xfId="1560"/>
    <cellStyle name="Normal 28 10 3" xfId="1561"/>
    <cellStyle name="Normal 28 11" xfId="1562"/>
    <cellStyle name="Normal 28 11 2" xfId="1563"/>
    <cellStyle name="Normal 28 11 3" xfId="1564"/>
    <cellStyle name="Normal 28 12" xfId="1565"/>
    <cellStyle name="Normal 28 12 2" xfId="1566"/>
    <cellStyle name="Normal 28 12 3" xfId="1567"/>
    <cellStyle name="Normal 28 13" xfId="1568"/>
    <cellStyle name="Normal 28 13 2" xfId="1569"/>
    <cellStyle name="Normal 28 13 3" xfId="1570"/>
    <cellStyle name="Normal 28 14" xfId="1571"/>
    <cellStyle name="Normal 28 14 2" xfId="1572"/>
    <cellStyle name="Normal 28 14 3" xfId="1573"/>
    <cellStyle name="Normal 28 15" xfId="1574"/>
    <cellStyle name="Normal 28 15 2" xfId="1575"/>
    <cellStyle name="Normal 28 15 3" xfId="1576"/>
    <cellStyle name="Normal 28 16" xfId="1577"/>
    <cellStyle name="Normal 28 16 2" xfId="1578"/>
    <cellStyle name="Normal 28 16 3" xfId="1579"/>
    <cellStyle name="Normal 28 2" xfId="1580"/>
    <cellStyle name="Normal 28 2 2" xfId="1581"/>
    <cellStyle name="Normal 28 2 3" xfId="1582"/>
    <cellStyle name="Normal 28 3" xfId="1583"/>
    <cellStyle name="Normal 28 3 2" xfId="1584"/>
    <cellStyle name="Normal 28 3 3" xfId="1585"/>
    <cellStyle name="Normal 28 4" xfId="1586"/>
    <cellStyle name="Normal 28 4 2" xfId="1587"/>
    <cellStyle name="Normal 28 4 3" xfId="1588"/>
    <cellStyle name="Normal 28 5" xfId="1589"/>
    <cellStyle name="Normal 28 5 2" xfId="1590"/>
    <cellStyle name="Normal 28 5 3" xfId="1591"/>
    <cellStyle name="Normal 28 6" xfId="1592"/>
    <cellStyle name="Normal 28 6 2" xfId="1593"/>
    <cellStyle name="Normal 28 6 3" xfId="1594"/>
    <cellStyle name="Normal 28 7" xfId="1595"/>
    <cellStyle name="Normal 28 7 2" xfId="1596"/>
    <cellStyle name="Normal 28 7 3" xfId="1597"/>
    <cellStyle name="Normal 28 8" xfId="1598"/>
    <cellStyle name="Normal 28 8 2" xfId="1599"/>
    <cellStyle name="Normal 28 8 3" xfId="1600"/>
    <cellStyle name="Normal 28 9" xfId="1601"/>
    <cellStyle name="Normal 28 9 2" xfId="1602"/>
    <cellStyle name="Normal 28 9 3" xfId="1603"/>
    <cellStyle name="Normal 29" xfId="1604"/>
    <cellStyle name="Normal 29 10" xfId="1605"/>
    <cellStyle name="Normal 29 11" xfId="1606"/>
    <cellStyle name="Normal 29 12" xfId="1607"/>
    <cellStyle name="Normal 29 13" xfId="1608"/>
    <cellStyle name="Normal 29 14" xfId="1609"/>
    <cellStyle name="Normal 29 15" xfId="1610"/>
    <cellStyle name="Normal 29 16" xfId="1611"/>
    <cellStyle name="Normal 29 2" xfId="1612"/>
    <cellStyle name="Normal 29 3" xfId="1613"/>
    <cellStyle name="Normal 29 4" xfId="1614"/>
    <cellStyle name="Normal 29 5" xfId="1615"/>
    <cellStyle name="Normal 29 6" xfId="1616"/>
    <cellStyle name="Normal 29 7" xfId="1617"/>
    <cellStyle name="Normal 29 8" xfId="1618"/>
    <cellStyle name="Normal 29 9" xfId="1619"/>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10" xfId="3081"/>
    <cellStyle name="Normal 3 16 11" xfId="3082"/>
    <cellStyle name="Normal 3 16 2" xfId="324"/>
    <cellStyle name="Normal 3 16 2 2" xfId="325"/>
    <cellStyle name="Normal 3 16 2 2 2" xfId="3083"/>
    <cellStyle name="Normal 3 16 2 2 2 2" xfId="3084"/>
    <cellStyle name="Normal 3 16 2 2 2 2 2" xfId="3085"/>
    <cellStyle name="Normal 3 16 2 2 2 3" xfId="3086"/>
    <cellStyle name="Normal 3 16 2 2 3" xfId="3087"/>
    <cellStyle name="Normal 3 16 2 2 3 2" xfId="3088"/>
    <cellStyle name="Normal 3 16 2 2 4" xfId="3089"/>
    <cellStyle name="Normal 3 16 2 2 4 2" xfId="3090"/>
    <cellStyle name="Normal 3 16 2 2 5" xfId="3091"/>
    <cellStyle name="Normal 3 16 2 2 5 2" xfId="3092"/>
    <cellStyle name="Normal 3 16 2 2 6" xfId="3093"/>
    <cellStyle name="Normal 3 16 2 2 7" xfId="3094"/>
    <cellStyle name="Normal 3 16 2 3" xfId="3095"/>
    <cellStyle name="Normal 3 16 2 3 2" xfId="3096"/>
    <cellStyle name="Normal 3 16 2 3 2 2" xfId="3097"/>
    <cellStyle name="Normal 3 16 2 3 3" xfId="3098"/>
    <cellStyle name="Normal 3 16 2 4" xfId="3099"/>
    <cellStyle name="Normal 3 16 2 4 2" xfId="3100"/>
    <cellStyle name="Normal 3 16 2 5" xfId="3101"/>
    <cellStyle name="Normal 3 16 2 5 2" xfId="3102"/>
    <cellStyle name="Normal 3 16 2 6" xfId="3103"/>
    <cellStyle name="Normal 3 16 2 6 2" xfId="3104"/>
    <cellStyle name="Normal 3 16 2 7" xfId="3105"/>
    <cellStyle name="Normal 3 16 2 8" xfId="3106"/>
    <cellStyle name="Normal 3 16 3" xfId="326"/>
    <cellStyle name="Normal 3 16 3 2" xfId="3107"/>
    <cellStyle name="Normal 3 16 3 2 2" xfId="3108"/>
    <cellStyle name="Normal 3 16 3 2 2 2" xfId="3109"/>
    <cellStyle name="Normal 3 16 3 2 3" xfId="3110"/>
    <cellStyle name="Normal 3 16 3 3" xfId="3111"/>
    <cellStyle name="Normal 3 16 3 3 2" xfId="3112"/>
    <cellStyle name="Normal 3 16 3 4" xfId="3113"/>
    <cellStyle name="Normal 3 16 3 4 2" xfId="3114"/>
    <cellStyle name="Normal 3 16 3 5" xfId="3115"/>
    <cellStyle name="Normal 3 16 3 5 2" xfId="3116"/>
    <cellStyle name="Normal 3 16 3 6" xfId="3117"/>
    <cellStyle name="Normal 3 16 3 7" xfId="3118"/>
    <cellStyle name="Normal 3 16 4" xfId="327"/>
    <cellStyle name="Normal 3 16 4 2" xfId="3119"/>
    <cellStyle name="Normal 3 16 4 2 2" xfId="3120"/>
    <cellStyle name="Normal 3 16 4 2 2 2" xfId="3121"/>
    <cellStyle name="Normal 3 16 4 2 3" xfId="3122"/>
    <cellStyle name="Normal 3 16 4 3" xfId="3123"/>
    <cellStyle name="Normal 3 16 4 3 2" xfId="3124"/>
    <cellStyle name="Normal 3 16 4 4" xfId="3125"/>
    <cellStyle name="Normal 3 16 4 4 2" xfId="3126"/>
    <cellStyle name="Normal 3 16 4 5" xfId="3127"/>
    <cellStyle name="Normal 3 16 4 5 2" xfId="3128"/>
    <cellStyle name="Normal 3 16 4 6" xfId="3129"/>
    <cellStyle name="Normal 3 16 4 7" xfId="3130"/>
    <cellStyle name="Normal 3 16 5" xfId="3131"/>
    <cellStyle name="Normal 3 16 5 2" xfId="3132"/>
    <cellStyle name="Normal 3 16 5 2 2" xfId="3133"/>
    <cellStyle name="Normal 3 16 5 3" xfId="3134"/>
    <cellStyle name="Normal 3 16 6" xfId="3135"/>
    <cellStyle name="Normal 3 16 6 2" xfId="3136"/>
    <cellStyle name="Normal 3 16 7" xfId="3137"/>
    <cellStyle name="Normal 3 16 7 2" xfId="5251"/>
    <cellStyle name="Normal 3 16 8" xfId="3138"/>
    <cellStyle name="Normal 3 16 8 2" xfId="3139"/>
    <cellStyle name="Normal 3 16 9" xfId="3140"/>
    <cellStyle name="Normal 3 16 9 2" xfId="3141"/>
    <cellStyle name="Normal 3 17" xfId="328"/>
    <cellStyle name="Normal 3 17 2" xfId="5151"/>
    <cellStyle name="Normal 3 18" xfId="329"/>
    <cellStyle name="Normal 3 18 2" xfId="330"/>
    <cellStyle name="Normal 3 18 2 2" xfId="3142"/>
    <cellStyle name="Normal 3 18 2 2 2" xfId="3143"/>
    <cellStyle name="Normal 3 18 2 2 2 2" xfId="3144"/>
    <cellStyle name="Normal 3 18 2 2 3" xfId="3145"/>
    <cellStyle name="Normal 3 18 2 3" xfId="3146"/>
    <cellStyle name="Normal 3 18 2 3 2" xfId="3147"/>
    <cellStyle name="Normal 3 18 2 4" xfId="3148"/>
    <cellStyle name="Normal 3 18 2 4 2" xfId="3149"/>
    <cellStyle name="Normal 3 18 2 5" xfId="3150"/>
    <cellStyle name="Normal 3 18 2 5 2" xfId="3151"/>
    <cellStyle name="Normal 3 18 2 6" xfId="3152"/>
    <cellStyle name="Normal 3 18 2 7" xfId="3153"/>
    <cellStyle name="Normal 3 18 3" xfId="3154"/>
    <cellStyle name="Normal 3 18 3 2" xfId="3155"/>
    <cellStyle name="Normal 3 18 3 2 2" xfId="3156"/>
    <cellStyle name="Normal 3 18 3 3" xfId="3157"/>
    <cellStyle name="Normal 3 18 4" xfId="3158"/>
    <cellStyle name="Normal 3 18 4 2" xfId="3159"/>
    <cellStyle name="Normal 3 18 5" xfId="3160"/>
    <cellStyle name="Normal 3 18 5 2" xfId="3161"/>
    <cellStyle name="Normal 3 18 5 3" xfId="5252"/>
    <cellStyle name="Normal 3 18 6" xfId="3162"/>
    <cellStyle name="Normal 3 18 6 2" xfId="3163"/>
    <cellStyle name="Normal 3 18 7" xfId="3164"/>
    <cellStyle name="Normal 3 18 8" xfId="3165"/>
    <cellStyle name="Normal 3 19" xfId="331"/>
    <cellStyle name="Normal 3 19 2" xfId="332"/>
    <cellStyle name="Normal 3 19 2 2" xfId="3166"/>
    <cellStyle name="Normal 3 19 2 2 2" xfId="3167"/>
    <cellStyle name="Normal 3 19 2 2 2 2" xfId="3168"/>
    <cellStyle name="Normal 3 19 2 2 3" xfId="3169"/>
    <cellStyle name="Normal 3 19 2 3" xfId="3170"/>
    <cellStyle name="Normal 3 19 2 3 2" xfId="3171"/>
    <cellStyle name="Normal 3 19 2 4" xfId="3172"/>
    <cellStyle name="Normal 3 19 2 4 2" xfId="3173"/>
    <cellStyle name="Normal 3 19 2 5" xfId="3174"/>
    <cellStyle name="Normal 3 19 2 5 2" xfId="3175"/>
    <cellStyle name="Normal 3 19 2 6" xfId="3176"/>
    <cellStyle name="Normal 3 19 2 7" xfId="3177"/>
    <cellStyle name="Normal 3 19 3" xfId="3178"/>
    <cellStyle name="Normal 3 19 3 2" xfId="3179"/>
    <cellStyle name="Normal 3 19 3 2 2" xfId="3180"/>
    <cellStyle name="Normal 3 19 3 3" xfId="3181"/>
    <cellStyle name="Normal 3 19 4" xfId="3182"/>
    <cellStyle name="Normal 3 19 4 2" xfId="3183"/>
    <cellStyle name="Normal 3 19 5" xfId="3184"/>
    <cellStyle name="Normal 3 19 5 2" xfId="3185"/>
    <cellStyle name="Normal 3 19 5 3" xfId="5253"/>
    <cellStyle name="Normal 3 19 6" xfId="3186"/>
    <cellStyle name="Normal 3 19 6 2" xfId="3187"/>
    <cellStyle name="Normal 3 19 7" xfId="3188"/>
    <cellStyle name="Normal 3 19 8" xfId="3189"/>
    <cellStyle name="Normal 3 2" xfId="18"/>
    <cellStyle name="Normal 3 2 10" xfId="1620"/>
    <cellStyle name="Normal 3 2 11" xfId="1621"/>
    <cellStyle name="Normal 3 2 12" xfId="1622"/>
    <cellStyle name="Normal 3 2 13" xfId="1623"/>
    <cellStyle name="Normal 3 2 14" xfId="1624"/>
    <cellStyle name="Normal 3 2 15" xfId="1625"/>
    <cellStyle name="Normal 3 2 16" xfId="1626"/>
    <cellStyle name="Normal 3 2 17" xfId="1627"/>
    <cellStyle name="Normal 3 2 18" xfId="1628"/>
    <cellStyle name="Normal 3 2 19" xfId="1629"/>
    <cellStyle name="Normal 3 2 2" xfId="333"/>
    <cellStyle name="Normal 3 2 2 2" xfId="3190"/>
    <cellStyle name="Normal 3 2 2 3" xfId="3191"/>
    <cellStyle name="Normal 3 2 2 3 2" xfId="3192"/>
    <cellStyle name="Normal 3 2 2 3 2 2" xfId="3193"/>
    <cellStyle name="Normal 3 2 2 3 3" xfId="3194"/>
    <cellStyle name="Normal 3 2 2 4" xfId="3195"/>
    <cellStyle name="Normal 3 2 2 4 2" xfId="3196"/>
    <cellStyle name="Normal 3 2 2 5" xfId="3197"/>
    <cellStyle name="Normal 3 2 2 5 2" xfId="3198"/>
    <cellStyle name="Normal 3 2 2 6" xfId="3199"/>
    <cellStyle name="Normal 3 2 20" xfId="1630"/>
    <cellStyle name="Normal 3 2 21" xfId="1631"/>
    <cellStyle name="Normal 3 2 22" xfId="1632"/>
    <cellStyle name="Normal 3 2 3" xfId="1633"/>
    <cellStyle name="Normal 3 2 4" xfId="1634"/>
    <cellStyle name="Normal 3 2 5" xfId="1635"/>
    <cellStyle name="Normal 3 2 6" xfId="1636"/>
    <cellStyle name="Normal 3 2 7" xfId="1637"/>
    <cellStyle name="Normal 3 2 8" xfId="1638"/>
    <cellStyle name="Normal 3 2 9" xfId="1639"/>
    <cellStyle name="Normal 3 20" xfId="1640"/>
    <cellStyle name="Normal 3 20 2" xfId="3200"/>
    <cellStyle name="Normal 3 20 2 2" xfId="5254"/>
    <cellStyle name="Normal 3 20 3" xfId="5255"/>
    <cellStyle name="Normal 3 20 4" xfId="5336"/>
    <cellStyle name="Normal 3 21" xfId="1641"/>
    <cellStyle name="Normal 3 22" xfId="1642"/>
    <cellStyle name="Normal 3 23" xfId="1643"/>
    <cellStyle name="Normal 3 3" xfId="19"/>
    <cellStyle name="Normal 3 3 2" xfId="3201"/>
    <cellStyle name="Normal 3 3 2 2" xfId="3202"/>
    <cellStyle name="Normal 3 3 2 3" xfId="5256"/>
    <cellStyle name="Normal 3 3 3" xfId="3203"/>
    <cellStyle name="Normal 3 3 3 2" xfId="5257"/>
    <cellStyle name="Normal 3 3 4" xfId="3204"/>
    <cellStyle name="Normal 3 4" xfId="334"/>
    <cellStyle name="Normal 3 4 2" xfId="3205"/>
    <cellStyle name="Normal 3 4 2 2" xfId="3206"/>
    <cellStyle name="Normal 3 4 2 2 2" xfId="3207"/>
    <cellStyle name="Normal 3 4 2 3" xfId="5337"/>
    <cellStyle name="Normal 3 4 3" xfId="3208"/>
    <cellStyle name="Normal 3 4 3 2" xfId="3209"/>
    <cellStyle name="Normal 3 4 4" xfId="3210"/>
    <cellStyle name="Normal 3 4 4 2" xfId="3211"/>
    <cellStyle name="Normal 3 4 5" xfId="3212"/>
    <cellStyle name="Normal 3 5" xfId="335"/>
    <cellStyle name="Normal 3 5 2" xfId="3213"/>
    <cellStyle name="Normal 3 5 2 2" xfId="3214"/>
    <cellStyle name="Normal 3 5 2 2 2" xfId="3215"/>
    <cellStyle name="Normal 3 5 2 3" xfId="5258"/>
    <cellStyle name="Normal 3 5 3" xfId="3216"/>
    <cellStyle name="Normal 3 5 3 2" xfId="3217"/>
    <cellStyle name="Normal 3 5 4" xfId="3218"/>
    <cellStyle name="Normal 3 6" xfId="336"/>
    <cellStyle name="Normal 3 6 2" xfId="3219"/>
    <cellStyle name="Normal 3 7" xfId="337"/>
    <cellStyle name="Normal 3 8" xfId="338"/>
    <cellStyle name="Normal 3 9" xfId="339"/>
    <cellStyle name="Normal 30" xfId="5259"/>
    <cellStyle name="Normal 30 10" xfId="1644"/>
    <cellStyle name="Normal 30 11" xfId="1645"/>
    <cellStyle name="Normal 30 12" xfId="1646"/>
    <cellStyle name="Normal 30 13" xfId="1647"/>
    <cellStyle name="Normal 30 14" xfId="1648"/>
    <cellStyle name="Normal 30 15" xfId="1649"/>
    <cellStyle name="Normal 30 16" xfId="1650"/>
    <cellStyle name="Normal 30 2" xfId="1651"/>
    <cellStyle name="Normal 30 3" xfId="1652"/>
    <cellStyle name="Normal 30 4" xfId="1653"/>
    <cellStyle name="Normal 30 5" xfId="1654"/>
    <cellStyle name="Normal 30 6" xfId="1655"/>
    <cellStyle name="Normal 30 7" xfId="1656"/>
    <cellStyle name="Normal 30 8" xfId="1657"/>
    <cellStyle name="Normal 30 9" xfId="1658"/>
    <cellStyle name="Normal 31" xfId="3828"/>
    <cellStyle name="Normal 31 10" xfId="1659"/>
    <cellStyle name="Normal 31 11" xfId="1660"/>
    <cellStyle name="Normal 31 12" xfId="1661"/>
    <cellStyle name="Normal 31 13" xfId="1662"/>
    <cellStyle name="Normal 31 14" xfId="1663"/>
    <cellStyle name="Normal 31 15" xfId="1664"/>
    <cellStyle name="Normal 31 16" xfId="1665"/>
    <cellStyle name="Normal 31 2" xfId="1666"/>
    <cellStyle name="Normal 31 3" xfId="1667"/>
    <cellStyle name="Normal 31 4" xfId="1668"/>
    <cellStyle name="Normal 31 5" xfId="1669"/>
    <cellStyle name="Normal 31 6" xfId="1670"/>
    <cellStyle name="Normal 31 7" xfId="1671"/>
    <cellStyle name="Normal 31 8" xfId="1672"/>
    <cellStyle name="Normal 31 9" xfId="1673"/>
    <cellStyle name="Normal 32 10" xfId="1674"/>
    <cellStyle name="Normal 32 11" xfId="1675"/>
    <cellStyle name="Normal 32 12" xfId="1676"/>
    <cellStyle name="Normal 32 13" xfId="1677"/>
    <cellStyle name="Normal 32 14" xfId="1678"/>
    <cellStyle name="Normal 32 15" xfId="1679"/>
    <cellStyle name="Normal 32 16" xfId="1680"/>
    <cellStyle name="Normal 32 2" xfId="1681"/>
    <cellStyle name="Normal 32 3" xfId="1682"/>
    <cellStyle name="Normal 32 4" xfId="1683"/>
    <cellStyle name="Normal 32 5" xfId="1684"/>
    <cellStyle name="Normal 32 6" xfId="1685"/>
    <cellStyle name="Normal 32 7" xfId="1686"/>
    <cellStyle name="Normal 32 8" xfId="1687"/>
    <cellStyle name="Normal 32 9" xfId="1688"/>
    <cellStyle name="Normal 33 10" xfId="1689"/>
    <cellStyle name="Normal 33 11" xfId="1690"/>
    <cellStyle name="Normal 33 12" xfId="1691"/>
    <cellStyle name="Normal 33 13" xfId="1692"/>
    <cellStyle name="Normal 33 14" xfId="1693"/>
    <cellStyle name="Normal 33 15" xfId="1694"/>
    <cellStyle name="Normal 33 16" xfId="1695"/>
    <cellStyle name="Normal 33 2" xfId="1696"/>
    <cellStyle name="Normal 33 3" xfId="1697"/>
    <cellStyle name="Normal 33 4" xfId="1698"/>
    <cellStyle name="Normal 33 5" xfId="1699"/>
    <cellStyle name="Normal 33 6" xfId="1700"/>
    <cellStyle name="Normal 33 7" xfId="1701"/>
    <cellStyle name="Normal 33 8" xfId="1702"/>
    <cellStyle name="Normal 33 9" xfId="1703"/>
    <cellStyle name="Normal 34 10" xfId="1704"/>
    <cellStyle name="Normal 34 10 2" xfId="1705"/>
    <cellStyle name="Normal 34 10 3" xfId="1706"/>
    <cellStyle name="Normal 34 11" xfId="1707"/>
    <cellStyle name="Normal 34 11 2" xfId="1708"/>
    <cellStyle name="Normal 34 11 3" xfId="1709"/>
    <cellStyle name="Normal 34 12" xfId="1710"/>
    <cellStyle name="Normal 34 12 2" xfId="1711"/>
    <cellStyle name="Normal 34 12 3" xfId="1712"/>
    <cellStyle name="Normal 34 13" xfId="1713"/>
    <cellStyle name="Normal 34 13 2" xfId="1714"/>
    <cellStyle name="Normal 34 13 3" xfId="1715"/>
    <cellStyle name="Normal 34 14" xfId="1716"/>
    <cellStyle name="Normal 34 14 2" xfId="1717"/>
    <cellStyle name="Normal 34 14 3" xfId="1718"/>
    <cellStyle name="Normal 34 15" xfId="1719"/>
    <cellStyle name="Normal 34 15 2" xfId="1720"/>
    <cellStyle name="Normal 34 15 3" xfId="1721"/>
    <cellStyle name="Normal 34 16" xfId="1722"/>
    <cellStyle name="Normal 34 16 2" xfId="1723"/>
    <cellStyle name="Normal 34 16 3" xfId="1724"/>
    <cellStyle name="Normal 34 2" xfId="1725"/>
    <cellStyle name="Normal 34 2 2" xfId="1726"/>
    <cellStyle name="Normal 34 2 3" xfId="1727"/>
    <cellStyle name="Normal 34 3" xfId="1728"/>
    <cellStyle name="Normal 34 3 2" xfId="1729"/>
    <cellStyle name="Normal 34 3 3" xfId="1730"/>
    <cellStyle name="Normal 34 4" xfId="1731"/>
    <cellStyle name="Normal 34 4 2" xfId="1732"/>
    <cellStyle name="Normal 34 4 3" xfId="1733"/>
    <cellStyle name="Normal 34 5" xfId="1734"/>
    <cellStyle name="Normal 34 5 2" xfId="1735"/>
    <cellStyle name="Normal 34 5 3" xfId="1736"/>
    <cellStyle name="Normal 34 6" xfId="1737"/>
    <cellStyle name="Normal 34 6 2" xfId="1738"/>
    <cellStyle name="Normal 34 6 3" xfId="1739"/>
    <cellStyle name="Normal 34 7" xfId="1740"/>
    <cellStyle name="Normal 34 7 2" xfId="1741"/>
    <cellStyle name="Normal 34 7 3" xfId="1742"/>
    <cellStyle name="Normal 34 8" xfId="1743"/>
    <cellStyle name="Normal 34 8 2" xfId="1744"/>
    <cellStyle name="Normal 34 8 3" xfId="1745"/>
    <cellStyle name="Normal 34 9" xfId="1746"/>
    <cellStyle name="Normal 34 9 2" xfId="1747"/>
    <cellStyle name="Normal 34 9 3" xfId="1748"/>
    <cellStyle name="Normal 35" xfId="1749"/>
    <cellStyle name="Normal 35 10" xfId="1750"/>
    <cellStyle name="Normal 35 10 2" xfId="1751"/>
    <cellStyle name="Normal 35 10 3" xfId="1752"/>
    <cellStyle name="Normal 35 11" xfId="1753"/>
    <cellStyle name="Normal 35 11 2" xfId="1754"/>
    <cellStyle name="Normal 35 11 3" xfId="1755"/>
    <cellStyle name="Normal 35 12" xfId="1756"/>
    <cellStyle name="Normal 35 12 2" xfId="1757"/>
    <cellStyle name="Normal 35 12 3" xfId="1758"/>
    <cellStyle name="Normal 35 13" xfId="1759"/>
    <cellStyle name="Normal 35 13 2" xfId="1760"/>
    <cellStyle name="Normal 35 13 3" xfId="1761"/>
    <cellStyle name="Normal 35 14" xfId="1762"/>
    <cellStyle name="Normal 35 14 2" xfId="1763"/>
    <cellStyle name="Normal 35 14 3" xfId="1764"/>
    <cellStyle name="Normal 35 15" xfId="1765"/>
    <cellStyle name="Normal 35 15 2" xfId="1766"/>
    <cellStyle name="Normal 35 15 3" xfId="1767"/>
    <cellStyle name="Normal 35 16" xfId="1768"/>
    <cellStyle name="Normal 35 16 2" xfId="1769"/>
    <cellStyle name="Normal 35 16 3" xfId="1770"/>
    <cellStyle name="Normal 35 17" xfId="1771"/>
    <cellStyle name="Normal 35 18" xfId="1772"/>
    <cellStyle name="Normal 35 19" xfId="1773"/>
    <cellStyle name="Normal 35 2" xfId="1774"/>
    <cellStyle name="Normal 35 2 2" xfId="1775"/>
    <cellStyle name="Normal 35 2 3" xfId="1776"/>
    <cellStyle name="Normal 35 20" xfId="1777"/>
    <cellStyle name="Normal 35 21" xfId="1778"/>
    <cellStyle name="Normal 35 22" xfId="1779"/>
    <cellStyle name="Normal 35 23" xfId="1780"/>
    <cellStyle name="Normal 35 24" xfId="1781"/>
    <cellStyle name="Normal 35 3" xfId="1782"/>
    <cellStyle name="Normal 35 3 2" xfId="1783"/>
    <cellStyle name="Normal 35 3 3" xfId="1784"/>
    <cellStyle name="Normal 35 4" xfId="1785"/>
    <cellStyle name="Normal 35 4 2" xfId="1786"/>
    <cellStyle name="Normal 35 4 3" xfId="1787"/>
    <cellStyle name="Normal 35 5" xfId="1788"/>
    <cellStyle name="Normal 35 5 2" xfId="1789"/>
    <cellStyle name="Normal 35 5 3" xfId="1790"/>
    <cellStyle name="Normal 35 6" xfId="1791"/>
    <cellStyle name="Normal 35 6 2" xfId="1792"/>
    <cellStyle name="Normal 35 6 3" xfId="1793"/>
    <cellStyle name="Normal 35 7" xfId="1794"/>
    <cellStyle name="Normal 35 7 2" xfId="1795"/>
    <cellStyle name="Normal 35 7 3" xfId="1796"/>
    <cellStyle name="Normal 35 8" xfId="1797"/>
    <cellStyle name="Normal 35 8 2" xfId="1798"/>
    <cellStyle name="Normal 35 8 3" xfId="1799"/>
    <cellStyle name="Normal 35 9" xfId="1800"/>
    <cellStyle name="Normal 35 9 2" xfId="1801"/>
    <cellStyle name="Normal 35 9 3" xfId="1802"/>
    <cellStyle name="Normal 36 10" xfId="1803"/>
    <cellStyle name="Normal 36 11" xfId="1804"/>
    <cellStyle name="Normal 36 12" xfId="1805"/>
    <cellStyle name="Normal 36 13" xfId="1806"/>
    <cellStyle name="Normal 36 14" xfId="1807"/>
    <cellStyle name="Normal 36 15" xfId="1808"/>
    <cellStyle name="Normal 36 16" xfId="1809"/>
    <cellStyle name="Normal 36 2" xfId="1810"/>
    <cellStyle name="Normal 36 3" xfId="1811"/>
    <cellStyle name="Normal 36 4" xfId="1812"/>
    <cellStyle name="Normal 36 5" xfId="1813"/>
    <cellStyle name="Normal 36 6" xfId="1814"/>
    <cellStyle name="Normal 36 7" xfId="1815"/>
    <cellStyle name="Normal 36 8" xfId="1816"/>
    <cellStyle name="Normal 36 9" xfId="1817"/>
    <cellStyle name="Normal 37" xfId="1818"/>
    <cellStyle name="Normal 37 2" xfId="1819"/>
    <cellStyle name="Normal 38" xfId="1820"/>
    <cellStyle name="Normal 38 2" xfId="1821"/>
    <cellStyle name="Normal 39" xfId="1822"/>
    <cellStyle name="Normal 39 2" xfId="1823"/>
    <cellStyle name="Normal 39 3" xfId="1824"/>
    <cellStyle name="Normal 4" xfId="20"/>
    <cellStyle name="Normal 4 10" xfId="1825"/>
    <cellStyle name="Normal 4 10 2" xfId="1826"/>
    <cellStyle name="Normal 4 10 3" xfId="1827"/>
    <cellStyle name="Normal 4 11" xfId="1828"/>
    <cellStyle name="Normal 4 11 2" xfId="1829"/>
    <cellStyle name="Normal 4 11 3" xfId="1830"/>
    <cellStyle name="Normal 4 12" xfId="1831"/>
    <cellStyle name="Normal 4 12 2" xfId="1832"/>
    <cellStyle name="Normal 4 12 3" xfId="1833"/>
    <cellStyle name="Normal 4 13" xfId="1834"/>
    <cellStyle name="Normal 4 13 2" xfId="1835"/>
    <cellStyle name="Normal 4 13 3" xfId="1836"/>
    <cellStyle name="Normal 4 14" xfId="1837"/>
    <cellStyle name="Normal 4 14 2" xfId="1838"/>
    <cellStyle name="Normal 4 14 3" xfId="1839"/>
    <cellStyle name="Normal 4 15" xfId="1840"/>
    <cellStyle name="Normal 4 15 2" xfId="1841"/>
    <cellStyle name="Normal 4 15 3" xfId="1842"/>
    <cellStyle name="Normal 4 16" xfId="1843"/>
    <cellStyle name="Normal 4 16 2" xfId="1844"/>
    <cellStyle name="Normal 4 16 3" xfId="1845"/>
    <cellStyle name="Normal 4 17" xfId="1846"/>
    <cellStyle name="Normal 4 17 2" xfId="1847"/>
    <cellStyle name="Normal 4 17 3" xfId="1848"/>
    <cellStyle name="Normal 4 18" xfId="1849"/>
    <cellStyle name="Normal 4 18 2" xfId="1850"/>
    <cellStyle name="Normal 4 18 3" xfId="1851"/>
    <cellStyle name="Normal 4 19" xfId="1852"/>
    <cellStyle name="Normal 4 19 2" xfId="1853"/>
    <cellStyle name="Normal 4 19 3" xfId="1854"/>
    <cellStyle name="Normal 4 2" xfId="21"/>
    <cellStyle name="Normal 4 2 10" xfId="3220"/>
    <cellStyle name="Normal 4 2 10 2" xfId="3221"/>
    <cellStyle name="Normal 4 2 11" xfId="3222"/>
    <cellStyle name="Normal 4 2 2" xfId="340"/>
    <cellStyle name="Normal 4 2 2 2" xfId="341"/>
    <cellStyle name="Normal 4 2 2 2 2" xfId="3223"/>
    <cellStyle name="Normal 4 2 2 2 2 2" xfId="3224"/>
    <cellStyle name="Normal 4 2 2 2 2 2 2" xfId="3225"/>
    <cellStyle name="Normal 4 2 2 2 2 3" xfId="3226"/>
    <cellStyle name="Normal 4 2 2 2 3" xfId="3227"/>
    <cellStyle name="Normal 4 2 2 2 3 2" xfId="3228"/>
    <cellStyle name="Normal 4 2 2 2 4" xfId="3229"/>
    <cellStyle name="Normal 4 2 2 2 4 2" xfId="3230"/>
    <cellStyle name="Normal 4 2 2 2 5" xfId="3231"/>
    <cellStyle name="Normal 4 2 2 2 5 2" xfId="3232"/>
    <cellStyle name="Normal 4 2 2 2 6" xfId="3233"/>
    <cellStyle name="Normal 4 2 2 2 7" xfId="3234"/>
    <cellStyle name="Normal 4 2 2 3" xfId="1855"/>
    <cellStyle name="Normal 4 2 2 3 2" xfId="3235"/>
    <cellStyle name="Normal 4 2 2 3 2 2" xfId="3236"/>
    <cellStyle name="Normal 4 2 2 3 3" xfId="3237"/>
    <cellStyle name="Normal 4 2 2 4" xfId="3238"/>
    <cellStyle name="Normal 4 2 2 4 2" xfId="3239"/>
    <cellStyle name="Normal 4 2 2 5" xfId="3240"/>
    <cellStyle name="Normal 4 2 2 5 2" xfId="3241"/>
    <cellStyle name="Normal 4 2 2 6" xfId="3242"/>
    <cellStyle name="Normal 4 2 2 6 2" xfId="3243"/>
    <cellStyle name="Normal 4 2 2 7" xfId="3244"/>
    <cellStyle name="Normal 4 2 2 8" xfId="3245"/>
    <cellStyle name="Normal 4 2 3" xfId="342"/>
    <cellStyle name="Normal 4 2 3 2" xfId="1856"/>
    <cellStyle name="Normal 4 2 4" xfId="343"/>
    <cellStyle name="Normal 4 2 4 2" xfId="344"/>
    <cellStyle name="Normal 4 2 4 2 2" xfId="3246"/>
    <cellStyle name="Normal 4 2 4 2 2 2" xfId="3247"/>
    <cellStyle name="Normal 4 2 4 2 2 2 2" xfId="3248"/>
    <cellStyle name="Normal 4 2 4 2 2 3" xfId="3249"/>
    <cellStyle name="Normal 4 2 4 2 3" xfId="3250"/>
    <cellStyle name="Normal 4 2 4 2 3 2" xfId="3251"/>
    <cellStyle name="Normal 4 2 4 2 4" xfId="3252"/>
    <cellStyle name="Normal 4 2 4 2 4 2" xfId="3253"/>
    <cellStyle name="Normal 4 2 4 2 5" xfId="3254"/>
    <cellStyle name="Normal 4 2 4 2 5 2" xfId="3255"/>
    <cellStyle name="Normal 4 2 4 2 6" xfId="3256"/>
    <cellStyle name="Normal 4 2 4 2 7" xfId="3257"/>
    <cellStyle name="Normal 4 2 4 3" xfId="3258"/>
    <cellStyle name="Normal 4 2 4 3 2" xfId="3259"/>
    <cellStyle name="Normal 4 2 4 3 2 2" xfId="3260"/>
    <cellStyle name="Normal 4 2 4 3 3" xfId="3261"/>
    <cellStyle name="Normal 4 2 4 4" xfId="3262"/>
    <cellStyle name="Normal 4 2 4 4 2" xfId="3263"/>
    <cellStyle name="Normal 4 2 4 5" xfId="3264"/>
    <cellStyle name="Normal 4 2 4 5 2" xfId="3265"/>
    <cellStyle name="Normal 4 2 4 5 3" xfId="5260"/>
    <cellStyle name="Normal 4 2 4 6" xfId="3266"/>
    <cellStyle name="Normal 4 2 4 6 2" xfId="3267"/>
    <cellStyle name="Normal 4 2 4 7" xfId="3268"/>
    <cellStyle name="Normal 4 2 4 8" xfId="3269"/>
    <cellStyle name="Normal 4 2 5" xfId="345"/>
    <cellStyle name="Normal 4 2 5 2" xfId="346"/>
    <cellStyle name="Normal 4 2 5 2 2" xfId="3270"/>
    <cellStyle name="Normal 4 2 5 2 2 2" xfId="3271"/>
    <cellStyle name="Normal 4 2 5 2 2 2 2" xfId="3272"/>
    <cellStyle name="Normal 4 2 5 2 2 3" xfId="3273"/>
    <cellStyle name="Normal 4 2 5 2 3" xfId="3274"/>
    <cellStyle name="Normal 4 2 5 2 3 2" xfId="3275"/>
    <cellStyle name="Normal 4 2 5 2 4" xfId="3276"/>
    <cellStyle name="Normal 4 2 5 2 4 2" xfId="3277"/>
    <cellStyle name="Normal 4 2 5 2 5" xfId="3278"/>
    <cellStyle name="Normal 4 2 5 2 5 2" xfId="3279"/>
    <cellStyle name="Normal 4 2 5 2 6" xfId="3280"/>
    <cellStyle name="Normal 4 2 5 2 7" xfId="3281"/>
    <cellStyle name="Normal 4 2 5 3" xfId="3282"/>
    <cellStyle name="Normal 4 2 5 3 2" xfId="3283"/>
    <cellStyle name="Normal 4 2 5 3 2 2" xfId="3284"/>
    <cellStyle name="Normal 4 2 5 3 3" xfId="3285"/>
    <cellStyle name="Normal 4 2 5 4" xfId="3286"/>
    <cellStyle name="Normal 4 2 5 4 2" xfId="3287"/>
    <cellStyle name="Normal 4 2 5 5" xfId="3288"/>
    <cellStyle name="Normal 4 2 5 5 2" xfId="3289"/>
    <cellStyle name="Normal 4 2 5 5 3" xfId="5261"/>
    <cellStyle name="Normal 4 2 5 6" xfId="3290"/>
    <cellStyle name="Normal 4 2 5 6 2" xfId="3291"/>
    <cellStyle name="Normal 4 2 5 7" xfId="3292"/>
    <cellStyle name="Normal 4 2 5 8" xfId="3293"/>
    <cellStyle name="Normal 4 2 6" xfId="347"/>
    <cellStyle name="Normal 4 2 6 2" xfId="3294"/>
    <cellStyle name="Normal 4 2 6 2 2" xfId="3295"/>
    <cellStyle name="Normal 4 2 6 2 2 2" xfId="3296"/>
    <cellStyle name="Normal 4 2 6 2 3" xfId="3297"/>
    <cellStyle name="Normal 4 2 6 3" xfId="3298"/>
    <cellStyle name="Normal 4 2 6 3 2" xfId="3299"/>
    <cellStyle name="Normal 4 2 6 4" xfId="3300"/>
    <cellStyle name="Normal 4 2 6 4 2" xfId="3301"/>
    <cellStyle name="Normal 4 2 6 4 3" xfId="5262"/>
    <cellStyle name="Normal 4 2 6 5" xfId="3302"/>
    <cellStyle name="Normal 4 2 6 5 2" xfId="3303"/>
    <cellStyle name="Normal 4 2 6 6" xfId="3304"/>
    <cellStyle name="Normal 4 2 6 7" xfId="3305"/>
    <cellStyle name="Normal 4 2 7" xfId="348"/>
    <cellStyle name="Normal 4 2 7 2" xfId="3306"/>
    <cellStyle name="Normal 4 2 7 2 2" xfId="3307"/>
    <cellStyle name="Normal 4 2 7 2 2 2" xfId="3308"/>
    <cellStyle name="Normal 4 2 7 2 3" xfId="3309"/>
    <cellStyle name="Normal 4 2 7 3" xfId="3310"/>
    <cellStyle name="Normal 4 2 7 3 2" xfId="3311"/>
    <cellStyle name="Normal 4 2 7 4" xfId="3312"/>
    <cellStyle name="Normal 4 2 7 4 2" xfId="3313"/>
    <cellStyle name="Normal 4 2 7 5" xfId="3314"/>
    <cellStyle name="Normal 4 2 7 5 2" xfId="3315"/>
    <cellStyle name="Normal 4 2 7 6" xfId="3316"/>
    <cellStyle name="Normal 4 2 7 7" xfId="3317"/>
    <cellStyle name="Normal 4 2 8" xfId="1857"/>
    <cellStyle name="Normal 4 2 8 2" xfId="5152"/>
    <cellStyle name="Normal 4 2 9" xfId="1858"/>
    <cellStyle name="Normal 4 2 9 2" xfId="5263"/>
    <cellStyle name="Normal 4 20" xfId="1859"/>
    <cellStyle name="Normal 4 20 2" xfId="1860"/>
    <cellStyle name="Normal 4 20 3" xfId="1861"/>
    <cellStyle name="Normal 4 21" xfId="1862"/>
    <cellStyle name="Normal 4 21 2" xfId="1863"/>
    <cellStyle name="Normal 4 21 3" xfId="1864"/>
    <cellStyle name="Normal 4 22" xfId="1865"/>
    <cellStyle name="Normal 4 22 2" xfId="1866"/>
    <cellStyle name="Normal 4 22 3" xfId="1867"/>
    <cellStyle name="Normal 4 23" xfId="1868"/>
    <cellStyle name="Normal 4 23 2" xfId="1869"/>
    <cellStyle name="Normal 4 23 3" xfId="1870"/>
    <cellStyle name="Normal 4 24" xfId="1871"/>
    <cellStyle name="Normal 4 24 2" xfId="1872"/>
    <cellStyle name="Normal 4 24 3" xfId="1873"/>
    <cellStyle name="Normal 4 25" xfId="1874"/>
    <cellStyle name="Normal 4 25 2" xfId="1875"/>
    <cellStyle name="Normal 4 25 3" xfId="1876"/>
    <cellStyle name="Normal 4 26" xfId="1877"/>
    <cellStyle name="Normal 4 27" xfId="1878"/>
    <cellStyle name="Normal 4 28" xfId="1879"/>
    <cellStyle name="Normal 4 29" xfId="1880"/>
    <cellStyle name="Normal 4 3" xfId="22"/>
    <cellStyle name="Normal 4 3 10" xfId="3318"/>
    <cellStyle name="Normal 4 3 11" xfId="3319"/>
    <cellStyle name="Normal 4 3 11 2" xfId="3320"/>
    <cellStyle name="Normal 4 3 12" xfId="3321"/>
    <cellStyle name="Normal 4 3 12 2" xfId="3322"/>
    <cellStyle name="Normal 4 3 13" xfId="3323"/>
    <cellStyle name="Normal 4 3 14" xfId="3324"/>
    <cellStyle name="Normal 4 3 2" xfId="349"/>
    <cellStyle name="Normal 4 3 2 2" xfId="350"/>
    <cellStyle name="Normal 4 3 2 2 2" xfId="3325"/>
    <cellStyle name="Normal 4 3 2 2 2 2" xfId="3326"/>
    <cellStyle name="Normal 4 3 2 2 2 2 2" xfId="3327"/>
    <cellStyle name="Normal 4 3 2 2 2 3" xfId="3328"/>
    <cellStyle name="Normal 4 3 2 2 3" xfId="3329"/>
    <cellStyle name="Normal 4 3 2 2 3 2" xfId="3330"/>
    <cellStyle name="Normal 4 3 2 2 4" xfId="3331"/>
    <cellStyle name="Normal 4 3 2 2 4 2" xfId="3332"/>
    <cellStyle name="Normal 4 3 2 2 5" xfId="3333"/>
    <cellStyle name="Normal 4 3 2 2 5 2" xfId="3334"/>
    <cellStyle name="Normal 4 3 2 2 6" xfId="3335"/>
    <cellStyle name="Normal 4 3 2 2 7" xfId="3336"/>
    <cellStyle name="Normal 4 3 2 3" xfId="3337"/>
    <cellStyle name="Normal 4 3 2 3 2" xfId="3338"/>
    <cellStyle name="Normal 4 3 2 3 2 2" xfId="3339"/>
    <cellStyle name="Normal 4 3 2 3 3" xfId="3340"/>
    <cellStyle name="Normal 4 3 2 4" xfId="3341"/>
    <cellStyle name="Normal 4 3 2 4 2" xfId="3342"/>
    <cellStyle name="Normal 4 3 2 5" xfId="3343"/>
    <cellStyle name="Normal 4 3 2 5 2" xfId="3344"/>
    <cellStyle name="Normal 4 3 2 6" xfId="3345"/>
    <cellStyle name="Normal 4 3 2 6 2" xfId="3346"/>
    <cellStyle name="Normal 4 3 2 7" xfId="3347"/>
    <cellStyle name="Normal 4 3 2 8" xfId="3348"/>
    <cellStyle name="Normal 4 3 3" xfId="351"/>
    <cellStyle name="Normal 4 3 3 2" xfId="352"/>
    <cellStyle name="Normal 4 3 3 2 2" xfId="3349"/>
    <cellStyle name="Normal 4 3 3 2 2 2" xfId="3350"/>
    <cellStyle name="Normal 4 3 3 2 2 2 2" xfId="3351"/>
    <cellStyle name="Normal 4 3 3 2 2 3" xfId="3352"/>
    <cellStyle name="Normal 4 3 3 2 3" xfId="3353"/>
    <cellStyle name="Normal 4 3 3 2 3 2" xfId="3354"/>
    <cellStyle name="Normal 4 3 3 2 4" xfId="3355"/>
    <cellStyle name="Normal 4 3 3 2 4 2" xfId="3356"/>
    <cellStyle name="Normal 4 3 3 2 5" xfId="3357"/>
    <cellStyle name="Normal 4 3 3 2 5 2" xfId="3358"/>
    <cellStyle name="Normal 4 3 3 2 6" xfId="3359"/>
    <cellStyle name="Normal 4 3 3 2 7" xfId="3360"/>
    <cellStyle name="Normal 4 3 3 3" xfId="3361"/>
    <cellStyle name="Normal 4 3 3 3 2" xfId="3362"/>
    <cellStyle name="Normal 4 3 3 3 2 2" xfId="3363"/>
    <cellStyle name="Normal 4 3 3 3 3" xfId="3364"/>
    <cellStyle name="Normal 4 3 3 4" xfId="3365"/>
    <cellStyle name="Normal 4 3 3 4 2" xfId="3366"/>
    <cellStyle name="Normal 4 3 3 5" xfId="3367"/>
    <cellStyle name="Normal 4 3 3 5 2" xfId="3368"/>
    <cellStyle name="Normal 4 3 3 6" xfId="3369"/>
    <cellStyle name="Normal 4 3 3 6 2" xfId="3370"/>
    <cellStyle name="Normal 4 3 3 7" xfId="3371"/>
    <cellStyle name="Normal 4 3 3 8" xfId="3372"/>
    <cellStyle name="Normal 4 3 4" xfId="353"/>
    <cellStyle name="Normal 4 3 4 2" xfId="3373"/>
    <cellStyle name="Normal 4 3 4 2 2" xfId="3374"/>
    <cellStyle name="Normal 4 3 4 2 2 2" xfId="3375"/>
    <cellStyle name="Normal 4 3 4 2 3" xfId="3376"/>
    <cellStyle name="Normal 4 3 4 3" xfId="3377"/>
    <cellStyle name="Normal 4 3 4 3 2" xfId="3378"/>
    <cellStyle name="Normal 4 3 4 4" xfId="3379"/>
    <cellStyle name="Normal 4 3 4 4 2" xfId="3380"/>
    <cellStyle name="Normal 4 3 4 5" xfId="3381"/>
    <cellStyle name="Normal 4 3 4 5 2" xfId="3382"/>
    <cellStyle name="Normal 4 3 4 6" xfId="3383"/>
    <cellStyle name="Normal 4 3 4 7" xfId="3384"/>
    <cellStyle name="Normal 4 3 5" xfId="354"/>
    <cellStyle name="Normal 4 3 5 2" xfId="3385"/>
    <cellStyle name="Normal 4 3 5 2 2" xfId="3386"/>
    <cellStyle name="Normal 4 3 5 2 2 2" xfId="3387"/>
    <cellStyle name="Normal 4 3 5 2 3" xfId="3388"/>
    <cellStyle name="Normal 4 3 5 3" xfId="3389"/>
    <cellStyle name="Normal 4 3 5 3 2" xfId="3390"/>
    <cellStyle name="Normal 4 3 5 4" xfId="3391"/>
    <cellStyle name="Normal 4 3 5 4 2" xfId="3392"/>
    <cellStyle name="Normal 4 3 5 5" xfId="3393"/>
    <cellStyle name="Normal 4 3 5 5 2" xfId="3394"/>
    <cellStyle name="Normal 4 3 5 6" xfId="3395"/>
    <cellStyle name="Normal 4 3 5 7" xfId="3396"/>
    <cellStyle name="Normal 4 3 6" xfId="355"/>
    <cellStyle name="Normal 4 3 6 2" xfId="3397"/>
    <cellStyle name="Normal 4 3 6 2 2" xfId="3398"/>
    <cellStyle name="Normal 4 3 6 2 2 2" xfId="3399"/>
    <cellStyle name="Normal 4 3 6 2 3" xfId="3400"/>
    <cellStyle name="Normal 4 3 6 3" xfId="3401"/>
    <cellStyle name="Normal 4 3 6 3 2" xfId="3402"/>
    <cellStyle name="Normal 4 3 6 4" xfId="3403"/>
    <cellStyle name="Normal 4 3 6 4 2" xfId="3404"/>
    <cellStyle name="Normal 4 3 6 5" xfId="3405"/>
    <cellStyle name="Normal 4 3 6 5 2" xfId="3406"/>
    <cellStyle name="Normal 4 3 6 6" xfId="3407"/>
    <cellStyle name="Normal 4 3 6 7" xfId="3408"/>
    <cellStyle name="Normal 4 3 7" xfId="3409"/>
    <cellStyle name="Normal 4 3 7 2" xfId="3410"/>
    <cellStyle name="Normal 4 3 7 2 2" xfId="3411"/>
    <cellStyle name="Normal 4 3 7 3" xfId="3412"/>
    <cellStyle name="Normal 4 3 8" xfId="3413"/>
    <cellStyle name="Normal 4 3 8 2" xfId="3414"/>
    <cellStyle name="Normal 4 3 8 2 2" xfId="3415"/>
    <cellStyle name="Normal 4 3 8 3" xfId="3416"/>
    <cellStyle name="Normal 4 3 9" xfId="3417"/>
    <cellStyle name="Normal 4 3 9 2" xfId="3418"/>
    <cellStyle name="Normal 4 3 9 3" xfId="5264"/>
    <cellStyle name="Normal 4 30" xfId="1881"/>
    <cellStyle name="Normal 4 31" xfId="1882"/>
    <cellStyle name="Normal 4 32" xfId="1883"/>
    <cellStyle name="Normal 4 33" xfId="1884"/>
    <cellStyle name="Normal 4 34" xfId="1885"/>
    <cellStyle name="Normal 4 35" xfId="1886"/>
    <cellStyle name="Normal 4 36" xfId="1887"/>
    <cellStyle name="Normal 4 37" xfId="1888"/>
    <cellStyle name="Normal 4 38" xfId="1889"/>
    <cellStyle name="Normal 4 39" xfId="1890"/>
    <cellStyle name="Normal 4 4" xfId="356"/>
    <cellStyle name="Normal 4 4 2" xfId="357"/>
    <cellStyle name="Normal 4 4 2 2" xfId="5153"/>
    <cellStyle name="Normal 4 4 3" xfId="1891"/>
    <cellStyle name="Normal 4 4 4" xfId="5154"/>
    <cellStyle name="Normal 4 4 5" xfId="5265"/>
    <cellStyle name="Normal 4 40" xfId="1892"/>
    <cellStyle name="Normal 4 41" xfId="1893"/>
    <cellStyle name="Normal 4 41 2" xfId="1894"/>
    <cellStyle name="Normal 4 41 3" xfId="1895"/>
    <cellStyle name="Normal 4 42" xfId="1896"/>
    <cellStyle name="Normal 4 42 2" xfId="1897"/>
    <cellStyle name="Normal 4 42 3" xfId="1898"/>
    <cellStyle name="Normal 4 43" xfId="1899"/>
    <cellStyle name="Normal 4 44" xfId="1900"/>
    <cellStyle name="Normal 4 45" xfId="1901"/>
    <cellStyle name="Normal 4 46" xfId="1902"/>
    <cellStyle name="Normal 4 47" xfId="5338"/>
    <cellStyle name="Normal 4 5" xfId="358"/>
    <cellStyle name="Normal 4 5 2" xfId="1903"/>
    <cellStyle name="Normal 4 5 3" xfId="1904"/>
    <cellStyle name="Normal 4 5 4" xfId="5155"/>
    <cellStyle name="Normal 4 6" xfId="1905"/>
    <cellStyle name="Normal 4 6 2" xfId="1906"/>
    <cellStyle name="Normal 4 6 3" xfId="1907"/>
    <cellStyle name="Normal 4 6 4" xfId="5156"/>
    <cellStyle name="Normal 4 7" xfId="1908"/>
    <cellStyle name="Normal 4 7 2" xfId="1909"/>
    <cellStyle name="Normal 4 7 3" xfId="1910"/>
    <cellStyle name="Normal 4 7 4" xfId="5266"/>
    <cellStyle name="Normal 4 8" xfId="1911"/>
    <cellStyle name="Normal 4 8 2" xfId="1912"/>
    <cellStyle name="Normal 4 8 3" xfId="1913"/>
    <cellStyle name="Normal 4 8 4" xfId="5267"/>
    <cellStyle name="Normal 4 9" xfId="1914"/>
    <cellStyle name="Normal 4 9 2" xfId="1915"/>
    <cellStyle name="Normal 4 9 3" xfId="1916"/>
    <cellStyle name="Normal 40" xfId="1917"/>
    <cellStyle name="Normal 40 2" xfId="1918"/>
    <cellStyle name="Normal 40 3" xfId="1919"/>
    <cellStyle name="Normal 41" xfId="1920"/>
    <cellStyle name="Normal 41 2" xfId="1921"/>
    <cellStyle name="Normal 41 3" xfId="1922"/>
    <cellStyle name="Normal 42" xfId="1923"/>
    <cellStyle name="Normal 42 2" xfId="1924"/>
    <cellStyle name="Normal 42 3" xfId="1925"/>
    <cellStyle name="Normal 5" xfId="23"/>
    <cellStyle name="Normal 5 10" xfId="1926"/>
    <cellStyle name="Normal 5 10 2" xfId="1927"/>
    <cellStyle name="Normal 5 10 3" xfId="1928"/>
    <cellStyle name="Normal 5 10 4" xfId="1929"/>
    <cellStyle name="Normal 5 11" xfId="1930"/>
    <cellStyle name="Normal 5 11 2" xfId="1931"/>
    <cellStyle name="Normal 5 11 3" xfId="1932"/>
    <cellStyle name="Normal 5 12" xfId="1933"/>
    <cellStyle name="Normal 5 12 2" xfId="1934"/>
    <cellStyle name="Normal 5 12 3" xfId="1935"/>
    <cellStyle name="Normal 5 13" xfId="1936"/>
    <cellStyle name="Normal 5 13 2" xfId="1937"/>
    <cellStyle name="Normal 5 13 3" xfId="1938"/>
    <cellStyle name="Normal 5 14" xfId="1939"/>
    <cellStyle name="Normal 5 14 2" xfId="1940"/>
    <cellStyle name="Normal 5 14 3" xfId="1941"/>
    <cellStyle name="Normal 5 15" xfId="1942"/>
    <cellStyle name="Normal 5 15 2" xfId="1943"/>
    <cellStyle name="Normal 5 15 3" xfId="1944"/>
    <cellStyle name="Normal 5 16" xfId="1945"/>
    <cellStyle name="Normal 5 16 2" xfId="1946"/>
    <cellStyle name="Normal 5 16 3" xfId="1947"/>
    <cellStyle name="Normal 5 17" xfId="1948"/>
    <cellStyle name="Normal 5 17 2" xfId="1949"/>
    <cellStyle name="Normal 5 17 3" xfId="1950"/>
    <cellStyle name="Normal 5 18" xfId="1951"/>
    <cellStyle name="Normal 5 18 2" xfId="1952"/>
    <cellStyle name="Normal 5 18 3" xfId="1953"/>
    <cellStyle name="Normal 5 19" xfId="1954"/>
    <cellStyle name="Normal 5 19 2" xfId="1955"/>
    <cellStyle name="Normal 5 19 3" xfId="1956"/>
    <cellStyle name="Normal 5 2" xfId="359"/>
    <cellStyle name="Normal 5 2 2" xfId="360"/>
    <cellStyle name="Normal 5 2 2 2" xfId="1957"/>
    <cellStyle name="Normal 5 2 2 3" xfId="1958"/>
    <cellStyle name="Normal 5 2 2 4" xfId="5157"/>
    <cellStyle name="Normal 5 2 3" xfId="361"/>
    <cellStyle name="Normal 5 2 3 2" xfId="3419"/>
    <cellStyle name="Normal 5 2 3 2 2" xfId="3420"/>
    <cellStyle name="Normal 5 2 3 2 2 2" xfId="3421"/>
    <cellStyle name="Normal 5 2 3 2 3" xfId="3422"/>
    <cellStyle name="Normal 5 2 3 3" xfId="3423"/>
    <cellStyle name="Normal 5 2 3 3 2" xfId="3424"/>
    <cellStyle name="Normal 5 2 3 4" xfId="3425"/>
    <cellStyle name="Normal 5 2 3 4 2" xfId="3426"/>
    <cellStyle name="Normal 5 2 3 5" xfId="3427"/>
    <cellStyle name="Normal 5 2 3 5 2" xfId="3428"/>
    <cellStyle name="Normal 5 2 3 6" xfId="3429"/>
    <cellStyle name="Normal 5 2 3 7" xfId="3430"/>
    <cellStyle name="Normal 5 2 4" xfId="1959"/>
    <cellStyle name="Normal 5 2 4 2" xfId="5181"/>
    <cellStyle name="Normal 5 2 4 3" xfId="5268"/>
    <cellStyle name="Normal 5 2 5" xfId="3431"/>
    <cellStyle name="Normal 5 2 6" xfId="5269"/>
    <cellStyle name="Normal 5 20" xfId="1960"/>
    <cellStyle name="Normal 5 20 2" xfId="1961"/>
    <cellStyle name="Normal 5 20 3" xfId="1962"/>
    <cellStyle name="Normal 5 21" xfId="1963"/>
    <cellStyle name="Normal 5 21 2" xfId="1964"/>
    <cellStyle name="Normal 5 21 3" xfId="1965"/>
    <cellStyle name="Normal 5 22" xfId="1966"/>
    <cellStyle name="Normal 5 23" xfId="1967"/>
    <cellStyle name="Normal 5 24" xfId="1968"/>
    <cellStyle name="Normal 5 25" xfId="1969"/>
    <cellStyle name="Normal 5 25 2" xfId="1970"/>
    <cellStyle name="Normal 5 25 3" xfId="1971"/>
    <cellStyle name="Normal 5 26" xfId="1972"/>
    <cellStyle name="Normal 5 26 2" xfId="1973"/>
    <cellStyle name="Normal 5 26 3" xfId="1974"/>
    <cellStyle name="Normal 5 27" xfId="1975"/>
    <cellStyle name="Normal 5 27 2" xfId="1976"/>
    <cellStyle name="Normal 5 27 3" xfId="1977"/>
    <cellStyle name="Normal 5 28" xfId="1978"/>
    <cellStyle name="Normal 5 28 2" xfId="1979"/>
    <cellStyle name="Normal 5 28 3" xfId="1980"/>
    <cellStyle name="Normal 5 29" xfId="1981"/>
    <cellStyle name="Normal 5 29 2" xfId="1982"/>
    <cellStyle name="Normal 5 29 3" xfId="1983"/>
    <cellStyle name="Normal 5 3" xfId="362"/>
    <cellStyle name="Normal 5 3 2" xfId="363"/>
    <cellStyle name="Normal 5 3 2 2" xfId="3432"/>
    <cellStyle name="Normal 5 3 2 2 2" xfId="3433"/>
    <cellStyle name="Normal 5 3 2 2 2 2" xfId="3434"/>
    <cellStyle name="Normal 5 3 2 2 3" xfId="3435"/>
    <cellStyle name="Normal 5 3 2 3" xfId="3436"/>
    <cellStyle name="Normal 5 3 2 3 2" xfId="3437"/>
    <cellStyle name="Normal 5 3 2 4" xfId="3438"/>
    <cellStyle name="Normal 5 3 2 4 2" xfId="3439"/>
    <cellStyle name="Normal 5 3 2 5" xfId="3440"/>
    <cellStyle name="Normal 5 3 2 5 2" xfId="3441"/>
    <cellStyle name="Normal 5 3 2 6" xfId="3442"/>
    <cellStyle name="Normal 5 3 2 7" xfId="3443"/>
    <cellStyle name="Normal 5 3 3" xfId="1984"/>
    <cellStyle name="Normal 5 3 3 2" xfId="3444"/>
    <cellStyle name="Normal 5 3 3 2 2" xfId="3445"/>
    <cellStyle name="Normal 5 3 3 3" xfId="3446"/>
    <cellStyle name="Normal 5 3 4" xfId="3447"/>
    <cellStyle name="Normal 5 3 4 2" xfId="3448"/>
    <cellStyle name="Normal 5 3 5" xfId="3449"/>
    <cellStyle name="Normal 5 3 5 2" xfId="5270"/>
    <cellStyle name="Normal 5 3 6" xfId="3450"/>
    <cellStyle name="Normal 5 3 6 2" xfId="3451"/>
    <cellStyle name="Normal 5 3 7" xfId="3452"/>
    <cellStyle name="Normal 5 30" xfId="1985"/>
    <cellStyle name="Normal 5 30 2" xfId="1986"/>
    <cellStyle name="Normal 5 30 3" xfId="1987"/>
    <cellStyle name="Normal 5 31" xfId="1988"/>
    <cellStyle name="Normal 5 31 2" xfId="1989"/>
    <cellStyle name="Normal 5 31 3" xfId="1990"/>
    <cellStyle name="Normal 5 32" xfId="1991"/>
    <cellStyle name="Normal 5 32 2" xfId="1992"/>
    <cellStyle name="Normal 5 32 3" xfId="1993"/>
    <cellStyle name="Normal 5 33" xfId="1994"/>
    <cellStyle name="Normal 5 34" xfId="1995"/>
    <cellStyle name="Normal 5 35" xfId="1996"/>
    <cellStyle name="Normal 5 36" xfId="1997"/>
    <cellStyle name="Normal 5 37" xfId="1998"/>
    <cellStyle name="Normal 5 38" xfId="1999"/>
    <cellStyle name="Normal 5 39" xfId="2000"/>
    <cellStyle name="Normal 5 39 2" xfId="2001"/>
    <cellStyle name="Normal 5 39 3" xfId="2002"/>
    <cellStyle name="Normal 5 4" xfId="364"/>
    <cellStyle name="Normal 5 4 2" xfId="365"/>
    <cellStyle name="Normal 5 4 2 2" xfId="3453"/>
    <cellStyle name="Normal 5 4 2 2 2" xfId="3454"/>
    <cellStyle name="Normal 5 4 2 2 2 2" xfId="3455"/>
    <cellStyle name="Normal 5 4 2 2 3" xfId="3456"/>
    <cellStyle name="Normal 5 4 2 3" xfId="3457"/>
    <cellStyle name="Normal 5 4 2 3 2" xfId="3458"/>
    <cellStyle name="Normal 5 4 2 4" xfId="3459"/>
    <cellStyle name="Normal 5 4 2 4 2" xfId="3460"/>
    <cellStyle name="Normal 5 4 2 5" xfId="3461"/>
    <cellStyle name="Normal 5 4 2 5 2" xfId="3462"/>
    <cellStyle name="Normal 5 4 2 6" xfId="3463"/>
    <cellStyle name="Normal 5 4 2 7" xfId="3464"/>
    <cellStyle name="Normal 5 4 3" xfId="2003"/>
    <cellStyle name="Normal 5 4 3 2" xfId="3465"/>
    <cellStyle name="Normal 5 4 3 2 2" xfId="3466"/>
    <cellStyle name="Normal 5 4 3 3" xfId="3467"/>
    <cellStyle name="Normal 5 4 4" xfId="2004"/>
    <cellStyle name="Normal 5 4 4 2" xfId="3468"/>
    <cellStyle name="Normal 5 4 5" xfId="2005"/>
    <cellStyle name="Normal 5 4 5 2" xfId="3469"/>
    <cellStyle name="Normal 5 4 6" xfId="3470"/>
    <cellStyle name="Normal 5 4 6 2" xfId="3471"/>
    <cellStyle name="Normal 5 4 7" xfId="3472"/>
    <cellStyle name="Normal 5 4 8" xfId="3473"/>
    <cellStyle name="Normal 5 40" xfId="2006"/>
    <cellStyle name="Normal 5 40 2" xfId="2007"/>
    <cellStyle name="Normal 5 40 3" xfId="2008"/>
    <cellStyle name="Normal 5 41" xfId="2009"/>
    <cellStyle name="Normal 5 41 2" xfId="2010"/>
    <cellStyle name="Normal 5 41 3" xfId="2011"/>
    <cellStyle name="Normal 5 42" xfId="2012"/>
    <cellStyle name="Normal 5 42 2" xfId="2013"/>
    <cellStyle name="Normal 5 42 3" xfId="2014"/>
    <cellStyle name="Normal 5 43" xfId="2015"/>
    <cellStyle name="Normal 5 43 2" xfId="2016"/>
    <cellStyle name="Normal 5 43 3" xfId="2017"/>
    <cellStyle name="Normal 5 44" xfId="2018"/>
    <cellStyle name="Normal 5 44 2" xfId="2019"/>
    <cellStyle name="Normal 5 44 3" xfId="2020"/>
    <cellStyle name="Normal 5 45" xfId="2021"/>
    <cellStyle name="Normal 5 45 2" xfId="2022"/>
    <cellStyle name="Normal 5 45 3" xfId="2023"/>
    <cellStyle name="Normal 5 46" xfId="2024"/>
    <cellStyle name="Normal 5 46 2" xfId="2025"/>
    <cellStyle name="Normal 5 46 3" xfId="2026"/>
    <cellStyle name="Normal 5 47" xfId="2027"/>
    <cellStyle name="Normal 5 47 2" xfId="2028"/>
    <cellStyle name="Normal 5 47 3" xfId="2029"/>
    <cellStyle name="Normal 5 48" xfId="2030"/>
    <cellStyle name="Normal 5 48 2" xfId="2031"/>
    <cellStyle name="Normal 5 48 3" xfId="2032"/>
    <cellStyle name="Normal 5 49" xfId="2033"/>
    <cellStyle name="Normal 5 49 2" xfId="2034"/>
    <cellStyle name="Normal 5 49 3" xfId="2035"/>
    <cellStyle name="Normal 5 5" xfId="366"/>
    <cellStyle name="Normal 5 5 2" xfId="2036"/>
    <cellStyle name="Normal 5 5 2 2" xfId="3474"/>
    <cellStyle name="Normal 5 5 2 2 2" xfId="3475"/>
    <cellStyle name="Normal 5 5 2 3" xfId="3476"/>
    <cellStyle name="Normal 5 5 3" xfId="2037"/>
    <cellStyle name="Normal 5 5 3 2" xfId="3477"/>
    <cellStyle name="Normal 5 5 4" xfId="2038"/>
    <cellStyle name="Normal 5 5 4 2" xfId="3478"/>
    <cellStyle name="Normal 5 5 5" xfId="2039"/>
    <cellStyle name="Normal 5 5 5 2" xfId="3479"/>
    <cellStyle name="Normal 5 5 6" xfId="3480"/>
    <cellStyle name="Normal 5 5 7" xfId="3481"/>
    <cellStyle name="Normal 5 50" xfId="2040"/>
    <cellStyle name="Normal 5 50 2" xfId="2041"/>
    <cellStyle name="Normal 5 50 3" xfId="2042"/>
    <cellStyle name="Normal 5 51" xfId="2043"/>
    <cellStyle name="Normal 5 52" xfId="2044"/>
    <cellStyle name="Normal 5 53" xfId="2045"/>
    <cellStyle name="Normal 5 54" xfId="2046"/>
    <cellStyle name="Normal 5 55" xfId="2047"/>
    <cellStyle name="Normal 5 56" xfId="5339"/>
    <cellStyle name="Normal 5 6" xfId="2048"/>
    <cellStyle name="Normal 5 6 2" xfId="2049"/>
    <cellStyle name="Normal 5 6 2 2" xfId="3482"/>
    <cellStyle name="Normal 5 6 3" xfId="2050"/>
    <cellStyle name="Normal 5 6 3 2" xfId="3483"/>
    <cellStyle name="Normal 5 6 4" xfId="2051"/>
    <cellStyle name="Normal 5 6 4 2" xfId="3484"/>
    <cellStyle name="Normal 5 6 5" xfId="3485"/>
    <cellStyle name="Normal 5 6 6" xfId="3486"/>
    <cellStyle name="Normal 5 7" xfId="2052"/>
    <cellStyle name="Normal 5 7 2" xfId="2053"/>
    <cellStyle name="Normal 5 7 2 2" xfId="5271"/>
    <cellStyle name="Normal 5 7 3" xfId="2054"/>
    <cellStyle name="Normal 5 7 4" xfId="2055"/>
    <cellStyle name="Normal 5 8" xfId="2056"/>
    <cellStyle name="Normal 5 8 2" xfId="2057"/>
    <cellStyle name="Normal 5 8 3" xfId="2058"/>
    <cellStyle name="Normal 5 8 4" xfId="2059"/>
    <cellStyle name="Normal 5 9" xfId="2060"/>
    <cellStyle name="Normal 5 9 2" xfId="2061"/>
    <cellStyle name="Normal 5 9 3" xfId="2062"/>
    <cellStyle name="Normal 5 9 4" xfId="2063"/>
    <cellStyle name="Normal 6" xfId="24"/>
    <cellStyle name="Normal 6 10" xfId="2064"/>
    <cellStyle name="Normal 6 10 2" xfId="2065"/>
    <cellStyle name="Normal 6 10 3" xfId="2066"/>
    <cellStyle name="Normal 6 10 4" xfId="2067"/>
    <cellStyle name="Normal 6 11" xfId="2068"/>
    <cellStyle name="Normal 6 11 2" xfId="2069"/>
    <cellStyle name="Normal 6 11 3" xfId="2070"/>
    <cellStyle name="Normal 6 11 4" xfId="2071"/>
    <cellStyle name="Normal 6 12" xfId="2072"/>
    <cellStyle name="Normal 6 12 2" xfId="2073"/>
    <cellStyle name="Normal 6 12 3" xfId="2074"/>
    <cellStyle name="Normal 6 13" xfId="2075"/>
    <cellStyle name="Normal 6 13 2" xfId="2076"/>
    <cellStyle name="Normal 6 13 3" xfId="2077"/>
    <cellStyle name="Normal 6 14" xfId="2078"/>
    <cellStyle name="Normal 6 14 2" xfId="2079"/>
    <cellStyle name="Normal 6 14 3" xfId="2080"/>
    <cellStyle name="Normal 6 15" xfId="2081"/>
    <cellStyle name="Normal 6 15 2" xfId="2082"/>
    <cellStyle name="Normal 6 15 3" xfId="2083"/>
    <cellStyle name="Normal 6 16" xfId="2084"/>
    <cellStyle name="Normal 6 16 2" xfId="2085"/>
    <cellStyle name="Normal 6 16 3" xfId="2086"/>
    <cellStyle name="Normal 6 17" xfId="2087"/>
    <cellStyle name="Normal 6 17 2" xfId="2088"/>
    <cellStyle name="Normal 6 17 3" xfId="2089"/>
    <cellStyle name="Normal 6 18" xfId="2090"/>
    <cellStyle name="Normal 6 18 2" xfId="2091"/>
    <cellStyle name="Normal 6 18 3" xfId="2092"/>
    <cellStyle name="Normal 6 19" xfId="2093"/>
    <cellStyle name="Normal 6 19 2" xfId="2094"/>
    <cellStyle name="Normal 6 19 3" xfId="2095"/>
    <cellStyle name="Normal 6 2" xfId="367"/>
    <cellStyle name="Normal 6 2 10" xfId="2096"/>
    <cellStyle name="Normal 6 2 11" xfId="2097"/>
    <cellStyle name="Normal 6 2 12" xfId="2098"/>
    <cellStyle name="Normal 6 2 13" xfId="2099"/>
    <cellStyle name="Normal 6 2 14" xfId="2100"/>
    <cellStyle name="Normal 6 2 15" xfId="2101"/>
    <cellStyle name="Normal 6 2 16" xfId="2102"/>
    <cellStyle name="Normal 6 2 17" xfId="2103"/>
    <cellStyle name="Normal 6 2 2" xfId="368"/>
    <cellStyle name="Normal 6 2 2 2" xfId="3487"/>
    <cellStyle name="Normal 6 2 2 2 2" xfId="5272"/>
    <cellStyle name="Normal 6 2 2 3" xfId="3488"/>
    <cellStyle name="Normal 6 2 2 3 2" xfId="5273"/>
    <cellStyle name="Normal 6 2 2 4" xfId="5274"/>
    <cellStyle name="Normal 6 2 3" xfId="369"/>
    <cellStyle name="Normal 6 2 3 2" xfId="3489"/>
    <cellStyle name="Normal 6 2 3 2 2" xfId="3490"/>
    <cellStyle name="Normal 6 2 3 2 2 2" xfId="3491"/>
    <cellStyle name="Normal 6 2 3 2 3" xfId="3492"/>
    <cellStyle name="Normal 6 2 3 3" xfId="3493"/>
    <cellStyle name="Normal 6 2 3 3 2" xfId="3494"/>
    <cellStyle name="Normal 6 2 3 4" xfId="3495"/>
    <cellStyle name="Normal 6 2 3 4 2" xfId="3496"/>
    <cellStyle name="Normal 6 2 3 4 3" xfId="5275"/>
    <cellStyle name="Normal 6 2 3 5" xfId="3497"/>
    <cellStyle name="Normal 6 2 3 5 2" xfId="3498"/>
    <cellStyle name="Normal 6 2 3 6" xfId="3499"/>
    <cellStyle name="Normal 6 2 3 7" xfId="3500"/>
    <cellStyle name="Normal 6 2 4" xfId="2104"/>
    <cellStyle name="Normal 6 2 4 2" xfId="3501"/>
    <cellStyle name="Normal 6 2 4 2 2" xfId="3502"/>
    <cellStyle name="Normal 6 2 4 3" xfId="3503"/>
    <cellStyle name="Normal 6 2 4 3 2" xfId="3504"/>
    <cellStyle name="Normal 6 2 4 4" xfId="3505"/>
    <cellStyle name="Normal 6 2 4 4 2" xfId="3506"/>
    <cellStyle name="Normal 6 2 4 4 3" xfId="5276"/>
    <cellStyle name="Normal 6 2 4 5" xfId="3507"/>
    <cellStyle name="Normal 6 2 4 6" xfId="3508"/>
    <cellStyle name="Normal 6 2 5" xfId="2105"/>
    <cellStyle name="Normal 6 2 6" xfId="2106"/>
    <cellStyle name="Normal 6 2 6 2" xfId="3509"/>
    <cellStyle name="Normal 6 2 6 2 2" xfId="3510"/>
    <cellStyle name="Normal 6 2 6 3" xfId="3511"/>
    <cellStyle name="Normal 6 2 6 4" xfId="5277"/>
    <cellStyle name="Normal 6 2 7" xfId="2107"/>
    <cellStyle name="Normal 6 2 7 2" xfId="5278"/>
    <cellStyle name="Normal 6 2 8" xfId="2108"/>
    <cellStyle name="Normal 6 2 9" xfId="2109"/>
    <cellStyle name="Normal 6 20" xfId="2110"/>
    <cellStyle name="Normal 6 20 2" xfId="2111"/>
    <cellStyle name="Normal 6 20 3" xfId="2112"/>
    <cellStyle name="Normal 6 21" xfId="2113"/>
    <cellStyle name="Normal 6 21 2" xfId="2114"/>
    <cellStyle name="Normal 6 21 3" xfId="2115"/>
    <cellStyle name="Normal 6 22" xfId="2116"/>
    <cellStyle name="Normal 6 22 2" xfId="2117"/>
    <cellStyle name="Normal 6 22 3" xfId="2118"/>
    <cellStyle name="Normal 6 23" xfId="2119"/>
    <cellStyle name="Normal 6 24" xfId="2120"/>
    <cellStyle name="Normal 6 25" xfId="2121"/>
    <cellStyle name="Normal 6 26" xfId="2122"/>
    <cellStyle name="Normal 6 27" xfId="2123"/>
    <cellStyle name="Normal 6 28" xfId="2124"/>
    <cellStyle name="Normal 6 29" xfId="2125"/>
    <cellStyle name="Normal 6 3" xfId="370"/>
    <cellStyle name="Normal 6 3 10" xfId="2126"/>
    <cellStyle name="Normal 6 3 11" xfId="2127"/>
    <cellStyle name="Normal 6 3 12" xfId="2128"/>
    <cellStyle name="Normal 6 3 13" xfId="2129"/>
    <cellStyle name="Normal 6 3 14" xfId="2130"/>
    <cellStyle name="Normal 6 3 15" xfId="2131"/>
    <cellStyle name="Normal 6 3 16" xfId="2132"/>
    <cellStyle name="Normal 6 3 17" xfId="2133"/>
    <cellStyle name="Normal 6 3 2" xfId="371"/>
    <cellStyle name="Normal 6 3 2 2" xfId="3512"/>
    <cellStyle name="Normal 6 3 2 2 2" xfId="3513"/>
    <cellStyle name="Normal 6 3 2 2 2 2" xfId="3514"/>
    <cellStyle name="Normal 6 3 2 2 3" xfId="3515"/>
    <cellStyle name="Normal 6 3 2 3" xfId="3516"/>
    <cellStyle name="Normal 6 3 2 3 2" xfId="3517"/>
    <cellStyle name="Normal 6 3 2 4" xfId="3518"/>
    <cellStyle name="Normal 6 3 2 4 2" xfId="3519"/>
    <cellStyle name="Normal 6 3 2 4 3" xfId="5279"/>
    <cellStyle name="Normal 6 3 2 5" xfId="3520"/>
    <cellStyle name="Normal 6 3 2 5 2" xfId="3521"/>
    <cellStyle name="Normal 6 3 2 6" xfId="3522"/>
    <cellStyle name="Normal 6 3 2 7" xfId="3523"/>
    <cellStyle name="Normal 6 3 3" xfId="2134"/>
    <cellStyle name="Normal 6 3 3 2" xfId="3524"/>
    <cellStyle name="Normal 6 3 3 2 2" xfId="3525"/>
    <cellStyle name="Normal 6 3 3 3" xfId="3526"/>
    <cellStyle name="Normal 6 3 3 3 2" xfId="3527"/>
    <cellStyle name="Normal 6 3 3 4" xfId="3528"/>
    <cellStyle name="Normal 6 3 3 4 2" xfId="3529"/>
    <cellStyle name="Normal 6 3 3 4 3" xfId="5280"/>
    <cellStyle name="Normal 6 3 3 5" xfId="3530"/>
    <cellStyle name="Normal 6 3 3 6" xfId="3531"/>
    <cellStyle name="Normal 6 3 4" xfId="2135"/>
    <cellStyle name="Normal 6 3 4 2" xfId="5281"/>
    <cellStyle name="Normal 6 3 5" xfId="2136"/>
    <cellStyle name="Normal 6 3 6" xfId="2137"/>
    <cellStyle name="Normal 6 3 7" xfId="2138"/>
    <cellStyle name="Normal 6 3 8" xfId="2139"/>
    <cellStyle name="Normal 6 3 9" xfId="2140"/>
    <cellStyle name="Normal 6 30" xfId="2141"/>
    <cellStyle name="Normal 6 31" xfId="5158"/>
    <cellStyle name="Normal 6 32" xfId="5182"/>
    <cellStyle name="Normal 6 33" xfId="5340"/>
    <cellStyle name="Normal 6 4" xfId="372"/>
    <cellStyle name="Normal 6 4 10" xfId="2142"/>
    <cellStyle name="Normal 6 4 11" xfId="2143"/>
    <cellStyle name="Normal 6 4 12" xfId="2144"/>
    <cellStyle name="Normal 6 4 13" xfId="2145"/>
    <cellStyle name="Normal 6 4 14" xfId="2146"/>
    <cellStyle name="Normal 6 4 15" xfId="2147"/>
    <cellStyle name="Normal 6 4 16" xfId="2148"/>
    <cellStyle name="Normal 6 4 17" xfId="2149"/>
    <cellStyle name="Normal 6 4 2" xfId="373"/>
    <cellStyle name="Normal 6 4 2 2" xfId="3532"/>
    <cellStyle name="Normal 6 4 2 2 2" xfId="3533"/>
    <cellStyle name="Normal 6 4 2 2 2 2" xfId="3534"/>
    <cellStyle name="Normal 6 4 2 2 3" xfId="3535"/>
    <cellStyle name="Normal 6 4 2 3" xfId="3536"/>
    <cellStyle name="Normal 6 4 2 3 2" xfId="3537"/>
    <cellStyle name="Normal 6 4 2 4" xfId="3538"/>
    <cellStyle name="Normal 6 4 2 4 2" xfId="3539"/>
    <cellStyle name="Normal 6 4 2 4 3" xfId="5282"/>
    <cellStyle name="Normal 6 4 2 5" xfId="3540"/>
    <cellStyle name="Normal 6 4 2 5 2" xfId="3541"/>
    <cellStyle name="Normal 6 4 2 6" xfId="3542"/>
    <cellStyle name="Normal 6 4 2 7" xfId="3543"/>
    <cellStyle name="Normal 6 4 3" xfId="2150"/>
    <cellStyle name="Normal 6 4 3 2" xfId="3544"/>
    <cellStyle name="Normal 6 4 3 2 2" xfId="3545"/>
    <cellStyle name="Normal 6 4 3 2 3" xfId="5283"/>
    <cellStyle name="Normal 6 4 3 3" xfId="3546"/>
    <cellStyle name="Normal 6 4 4" xfId="2151"/>
    <cellStyle name="Normal 6 4 4 2" xfId="3547"/>
    <cellStyle name="Normal 6 4 4 2 2" xfId="5284"/>
    <cellStyle name="Normal 6 4 5" xfId="2152"/>
    <cellStyle name="Normal 6 4 5 2" xfId="3548"/>
    <cellStyle name="Normal 6 4 5 3" xfId="5285"/>
    <cellStyle name="Normal 6 4 6" xfId="2153"/>
    <cellStyle name="Normal 6 4 6 2" xfId="3549"/>
    <cellStyle name="Normal 6 4 6 3" xfId="5286"/>
    <cellStyle name="Normal 6 4 7" xfId="2154"/>
    <cellStyle name="Normal 6 4 7 2" xfId="5287"/>
    <cellStyle name="Normal 6 4 8" xfId="2155"/>
    <cellStyle name="Normal 6 4 8 2" xfId="5288"/>
    <cellStyle name="Normal 6 4 9" xfId="2156"/>
    <cellStyle name="Normal 6 5" xfId="374"/>
    <cellStyle name="Normal 6 5 10" xfId="2157"/>
    <cellStyle name="Normal 6 5 11" xfId="2158"/>
    <cellStyle name="Normal 6 5 12" xfId="2159"/>
    <cellStyle name="Normal 6 5 13" xfId="2160"/>
    <cellStyle name="Normal 6 5 14" xfId="2161"/>
    <cellStyle name="Normal 6 5 15" xfId="2162"/>
    <cellStyle name="Normal 6 5 16" xfId="2163"/>
    <cellStyle name="Normal 6 5 17" xfId="2164"/>
    <cellStyle name="Normal 6 5 2" xfId="375"/>
    <cellStyle name="Normal 6 5 2 2" xfId="3550"/>
    <cellStyle name="Normal 6 5 2 2 2" xfId="3551"/>
    <cellStyle name="Normal 6 5 2 2 2 2" xfId="3552"/>
    <cellStyle name="Normal 6 5 2 2 3" xfId="3553"/>
    <cellStyle name="Normal 6 5 2 3" xfId="3554"/>
    <cellStyle name="Normal 6 5 2 3 2" xfId="3555"/>
    <cellStyle name="Normal 6 5 2 4" xfId="3556"/>
    <cellStyle name="Normal 6 5 2 4 2" xfId="3557"/>
    <cellStyle name="Normal 6 5 2 4 3" xfId="5289"/>
    <cellStyle name="Normal 6 5 2 5" xfId="3558"/>
    <cellStyle name="Normal 6 5 2 5 2" xfId="3559"/>
    <cellStyle name="Normal 6 5 2 6" xfId="3560"/>
    <cellStyle name="Normal 6 5 2 7" xfId="3561"/>
    <cellStyle name="Normal 6 5 3" xfId="2165"/>
    <cellStyle name="Normal 6 5 3 2" xfId="3562"/>
    <cellStyle name="Normal 6 5 3 2 2" xfId="3563"/>
    <cellStyle name="Normal 6 5 3 2 3" xfId="5290"/>
    <cellStyle name="Normal 6 5 3 3" xfId="3564"/>
    <cellStyle name="Normal 6 5 4" xfId="2166"/>
    <cellStyle name="Normal 6 5 4 2" xfId="3565"/>
    <cellStyle name="Normal 6 5 4 2 2" xfId="5291"/>
    <cellStyle name="Normal 6 5 5" xfId="2167"/>
    <cellStyle name="Normal 6 5 5 2" xfId="3566"/>
    <cellStyle name="Normal 6 5 5 3" xfId="5292"/>
    <cellStyle name="Normal 6 5 6" xfId="2168"/>
    <cellStyle name="Normal 6 5 6 2" xfId="3567"/>
    <cellStyle name="Normal 6 5 6 3" xfId="5293"/>
    <cellStyle name="Normal 6 5 7" xfId="2169"/>
    <cellStyle name="Normal 6 5 7 2" xfId="5294"/>
    <cellStyle name="Normal 6 5 8" xfId="2170"/>
    <cellStyle name="Normal 6 5 8 2" xfId="5295"/>
    <cellStyle name="Normal 6 5 9" xfId="2171"/>
    <cellStyle name="Normal 6 6" xfId="376"/>
    <cellStyle name="Normal 6 6 10" xfId="2172"/>
    <cellStyle name="Normal 6 6 11" xfId="2173"/>
    <cellStyle name="Normal 6 6 12" xfId="2174"/>
    <cellStyle name="Normal 6 6 13" xfId="2175"/>
    <cellStyle name="Normal 6 6 14" xfId="2176"/>
    <cellStyle name="Normal 6 6 15" xfId="2177"/>
    <cellStyle name="Normal 6 6 16" xfId="2178"/>
    <cellStyle name="Normal 6 6 17" xfId="2179"/>
    <cellStyle name="Normal 6 6 2" xfId="377"/>
    <cellStyle name="Normal 6 6 2 2" xfId="3568"/>
    <cellStyle name="Normal 6 6 2 2 2" xfId="3569"/>
    <cellStyle name="Normal 6 6 2 2 2 2" xfId="3570"/>
    <cellStyle name="Normal 6 6 2 2 3" xfId="3571"/>
    <cellStyle name="Normal 6 6 2 3" xfId="3572"/>
    <cellStyle name="Normal 6 6 2 3 2" xfId="3573"/>
    <cellStyle name="Normal 6 6 2 4" xfId="3574"/>
    <cellStyle name="Normal 6 6 2 4 2" xfId="3575"/>
    <cellStyle name="Normal 6 6 2 4 3" xfId="5296"/>
    <cellStyle name="Normal 6 6 2 5" xfId="3576"/>
    <cellStyle name="Normal 6 6 2 5 2" xfId="3577"/>
    <cellStyle name="Normal 6 6 2 6" xfId="3578"/>
    <cellStyle name="Normal 6 6 2 7" xfId="3579"/>
    <cellStyle name="Normal 6 6 3" xfId="2180"/>
    <cellStyle name="Normal 6 6 3 2" xfId="3580"/>
    <cellStyle name="Normal 6 6 3 2 2" xfId="3581"/>
    <cellStyle name="Normal 6 6 3 2 3" xfId="5297"/>
    <cellStyle name="Normal 6 6 3 3" xfId="3582"/>
    <cellStyle name="Normal 6 6 4" xfId="2181"/>
    <cellStyle name="Normal 6 6 4 2" xfId="3583"/>
    <cellStyle name="Normal 6 6 4 2 2" xfId="5298"/>
    <cellStyle name="Normal 6 6 5" xfId="2182"/>
    <cellStyle name="Normal 6 6 5 2" xfId="3584"/>
    <cellStyle name="Normal 6 6 5 3" xfId="5299"/>
    <cellStyle name="Normal 6 6 6" xfId="2183"/>
    <cellStyle name="Normal 6 6 6 2" xfId="3585"/>
    <cellStyle name="Normal 6 6 6 3" xfId="5300"/>
    <cellStyle name="Normal 6 6 7" xfId="2184"/>
    <cellStyle name="Normal 6 6 7 2" xfId="5301"/>
    <cellStyle name="Normal 6 6 8" xfId="2185"/>
    <cellStyle name="Normal 6 6 8 2" xfId="5302"/>
    <cellStyle name="Normal 6 6 9" xfId="2186"/>
    <cellStyle name="Normal 6 7" xfId="378"/>
    <cellStyle name="Normal 6 7 10" xfId="2187"/>
    <cellStyle name="Normal 6 7 11" xfId="2188"/>
    <cellStyle name="Normal 6 7 12" xfId="2189"/>
    <cellStyle name="Normal 6 7 13" xfId="2190"/>
    <cellStyle name="Normal 6 7 14" xfId="2191"/>
    <cellStyle name="Normal 6 7 15" xfId="2192"/>
    <cellStyle name="Normal 6 7 16" xfId="2193"/>
    <cellStyle name="Normal 6 7 17" xfId="2194"/>
    <cellStyle name="Normal 6 7 2" xfId="2195"/>
    <cellStyle name="Normal 6 7 2 2" xfId="3586"/>
    <cellStyle name="Normal 6 7 2 2 2" xfId="3587"/>
    <cellStyle name="Normal 6 7 2 2 3" xfId="5303"/>
    <cellStyle name="Normal 6 7 2 3" xfId="3588"/>
    <cellStyle name="Normal 6 7 3" xfId="2196"/>
    <cellStyle name="Normal 6 7 3 2" xfId="3589"/>
    <cellStyle name="Normal 6 7 3 2 2" xfId="5304"/>
    <cellStyle name="Normal 6 7 4" xfId="2197"/>
    <cellStyle name="Normal 6 7 4 2" xfId="3590"/>
    <cellStyle name="Normal 6 7 4 3" xfId="5305"/>
    <cellStyle name="Normal 6 7 5" xfId="2198"/>
    <cellStyle name="Normal 6 7 5 2" xfId="3591"/>
    <cellStyle name="Normal 6 7 5 3" xfId="5306"/>
    <cellStyle name="Normal 6 7 6" xfId="2199"/>
    <cellStyle name="Normal 6 7 6 2" xfId="5307"/>
    <cellStyle name="Normal 6 7 7" xfId="2200"/>
    <cellStyle name="Normal 6 7 7 2" xfId="5308"/>
    <cellStyle name="Normal 6 7 8" xfId="2201"/>
    <cellStyle name="Normal 6 7 9" xfId="2202"/>
    <cellStyle name="Normal 6 8" xfId="379"/>
    <cellStyle name="Normal 6 8 2" xfId="2203"/>
    <cellStyle name="Normal 6 8 2 2" xfId="3592"/>
    <cellStyle name="Normal 6 8 2 2 2" xfId="3593"/>
    <cellStyle name="Normal 6 8 2 3" xfId="3594"/>
    <cellStyle name="Normal 6 8 3" xfId="2204"/>
    <cellStyle name="Normal 6 8 3 2" xfId="3595"/>
    <cellStyle name="Normal 6 8 4" xfId="2205"/>
    <cellStyle name="Normal 6 8 4 2" xfId="3596"/>
    <cellStyle name="Normal 6 8 5" xfId="3597"/>
    <cellStyle name="Normal 6 8 5 2" xfId="3598"/>
    <cellStyle name="Normal 6 8 6" xfId="3599"/>
    <cellStyle name="Normal 6 8 7" xfId="3600"/>
    <cellStyle name="Normal 6 9" xfId="2206"/>
    <cellStyle name="Normal 6 9 2" xfId="2207"/>
    <cellStyle name="Normal 6 9 3" xfId="2208"/>
    <cellStyle name="Normal 6 9 4" xfId="2209"/>
    <cellStyle name="Normal 6 9 5" xfId="5309"/>
    <cellStyle name="Normal 7" xfId="25"/>
    <cellStyle name="Normal 7 10" xfId="2210"/>
    <cellStyle name="Normal 7 10 2" xfId="2211"/>
    <cellStyle name="Normal 7 10 2 2" xfId="3601"/>
    <cellStyle name="Normal 7 10 3" xfId="2212"/>
    <cellStyle name="Normal 7 10 3 2" xfId="3602"/>
    <cellStyle name="Normal 7 10 4" xfId="3603"/>
    <cellStyle name="Normal 7 10 4 2" xfId="3604"/>
    <cellStyle name="Normal 7 10 5" xfId="3605"/>
    <cellStyle name="Normal 7 10 6" xfId="3606"/>
    <cellStyle name="Normal 7 11" xfId="2213"/>
    <cellStyle name="Normal 7 11 2" xfId="2214"/>
    <cellStyle name="Normal 7 11 3" xfId="2215"/>
    <cellStyle name="Normal 7 11 4" xfId="5166"/>
    <cellStyle name="Normal 7 11 5" xfId="5183"/>
    <cellStyle name="Normal 7 12" xfId="2216"/>
    <cellStyle name="Normal 7 12 2" xfId="2217"/>
    <cellStyle name="Normal 7 12 2 2" xfId="3607"/>
    <cellStyle name="Normal 7 12 3" xfId="2218"/>
    <cellStyle name="Normal 7 13" xfId="2219"/>
    <cellStyle name="Normal 7 13 2" xfId="2220"/>
    <cellStyle name="Normal 7 13 2 2" xfId="5310"/>
    <cellStyle name="Normal 7 13 3" xfId="2221"/>
    <cellStyle name="Normal 7 13 4" xfId="5311"/>
    <cellStyle name="Normal 7 14" xfId="2222"/>
    <cellStyle name="Normal 7 14 2" xfId="2223"/>
    <cellStyle name="Normal 7 14 3" xfId="2224"/>
    <cellStyle name="Normal 7 15" xfId="2225"/>
    <cellStyle name="Normal 7 15 2" xfId="2226"/>
    <cellStyle name="Normal 7 15 3" xfId="2227"/>
    <cellStyle name="Normal 7 16" xfId="2228"/>
    <cellStyle name="Normal 7 16 2" xfId="2229"/>
    <cellStyle name="Normal 7 16 3" xfId="2230"/>
    <cellStyle name="Normal 7 17" xfId="2231"/>
    <cellStyle name="Normal 7 17 2" xfId="5312"/>
    <cellStyle name="Normal 7 18" xfId="2232"/>
    <cellStyle name="Normal 7 19" xfId="2233"/>
    <cellStyle name="Normal 7 2" xfId="380"/>
    <cellStyle name="Normal 7 2 2" xfId="2234"/>
    <cellStyle name="Normal 7 2 2 2" xfId="5341"/>
    <cellStyle name="Normal 7 2 3" xfId="2235"/>
    <cellStyle name="Normal 7 2 3 2" xfId="5313"/>
    <cellStyle name="Normal 7 2 4" xfId="5159"/>
    <cellStyle name="Normal 7 20" xfId="2236"/>
    <cellStyle name="Normal 7 21" xfId="2237"/>
    <cellStyle name="Normal 7 22" xfId="2238"/>
    <cellStyle name="Normal 7 23" xfId="2239"/>
    <cellStyle name="Normal 7 24" xfId="5160"/>
    <cellStyle name="Normal 7 3" xfId="381"/>
    <cellStyle name="Normal 7 3 2" xfId="382"/>
    <cellStyle name="Normal 7 3 2 2" xfId="3608"/>
    <cellStyle name="Normal 7 3 2 2 2" xfId="3609"/>
    <cellStyle name="Normal 7 3 2 2 2 2" xfId="3610"/>
    <cellStyle name="Normal 7 3 2 2 3" xfId="3611"/>
    <cellStyle name="Normal 7 3 2 3" xfId="3612"/>
    <cellStyle name="Normal 7 3 2 3 2" xfId="3613"/>
    <cellStyle name="Normal 7 3 2 4" xfId="3614"/>
    <cellStyle name="Normal 7 3 2 4 2" xfId="3615"/>
    <cellStyle name="Normal 7 3 2 5" xfId="3616"/>
    <cellStyle name="Normal 7 3 2 5 2" xfId="3617"/>
    <cellStyle name="Normal 7 3 2 6" xfId="3618"/>
    <cellStyle name="Normal 7 3 2 7" xfId="3619"/>
    <cellStyle name="Normal 7 3 3" xfId="2240"/>
    <cellStyle name="Normal 7 3 3 2" xfId="3620"/>
    <cellStyle name="Normal 7 3 3 2 2" xfId="3621"/>
    <cellStyle name="Normal 7 3 3 3" xfId="3622"/>
    <cellStyle name="Normal 7 3 4" xfId="3623"/>
    <cellStyle name="Normal 7 3 4 2" xfId="3624"/>
    <cellStyle name="Normal 7 3 4 2 2" xfId="3625"/>
    <cellStyle name="Normal 7 3 4 3" xfId="3626"/>
    <cellStyle name="Normal 7 3 5" xfId="3627"/>
    <cellStyle name="Normal 7 3 5 2" xfId="3628"/>
    <cellStyle name="Normal 7 3 6" xfId="3629"/>
    <cellStyle name="Normal 7 4" xfId="383"/>
    <cellStyle name="Normal 7 4 2" xfId="384"/>
    <cellStyle name="Normal 7 4 2 2" xfId="3630"/>
    <cellStyle name="Normal 7 4 2 2 2" xfId="3631"/>
    <cellStyle name="Normal 7 4 2 2 2 2" xfId="3632"/>
    <cellStyle name="Normal 7 4 2 2 3" xfId="3633"/>
    <cellStyle name="Normal 7 4 2 3" xfId="3634"/>
    <cellStyle name="Normal 7 4 2 3 2" xfId="3635"/>
    <cellStyle name="Normal 7 4 2 4" xfId="3636"/>
    <cellStyle name="Normal 7 4 2 4 2" xfId="3637"/>
    <cellStyle name="Normal 7 4 2 5" xfId="3638"/>
    <cellStyle name="Normal 7 4 2 5 2" xfId="3639"/>
    <cellStyle name="Normal 7 4 2 6" xfId="3640"/>
    <cellStyle name="Normal 7 4 2 7" xfId="3641"/>
    <cellStyle name="Normal 7 4 3" xfId="2241"/>
    <cellStyle name="Normal 7 4 3 2" xfId="3642"/>
    <cellStyle name="Normal 7 4 3 2 2" xfId="3643"/>
    <cellStyle name="Normal 7 4 3 3" xfId="3644"/>
    <cellStyle name="Normal 7 4 4" xfId="3645"/>
    <cellStyle name="Normal 7 4 4 2" xfId="3646"/>
    <cellStyle name="Normal 7 4 5" xfId="3647"/>
    <cellStyle name="Normal 7 4 5 2" xfId="3648"/>
    <cellStyle name="Normal 7 4 6" xfId="3649"/>
    <cellStyle name="Normal 7 4 6 2" xfId="3650"/>
    <cellStyle name="Normal 7 4 7" xfId="3651"/>
    <cellStyle name="Normal 7 4 8" xfId="3652"/>
    <cellStyle name="Normal 7 5" xfId="385"/>
    <cellStyle name="Normal 7 5 2" xfId="386"/>
    <cellStyle name="Normal 7 5 2 2" xfId="3653"/>
    <cellStyle name="Normal 7 5 2 2 2" xfId="3654"/>
    <cellStyle name="Normal 7 5 2 2 2 2" xfId="3655"/>
    <cellStyle name="Normal 7 5 2 2 3" xfId="3656"/>
    <cellStyle name="Normal 7 5 2 3" xfId="3657"/>
    <cellStyle name="Normal 7 5 2 3 2" xfId="3658"/>
    <cellStyle name="Normal 7 5 2 4" xfId="3659"/>
    <cellStyle name="Normal 7 5 2 4 2" xfId="3660"/>
    <cellStyle name="Normal 7 5 2 5" xfId="3661"/>
    <cellStyle name="Normal 7 5 2 5 2" xfId="3662"/>
    <cellStyle name="Normal 7 5 2 6" xfId="3663"/>
    <cellStyle name="Normal 7 5 2 7" xfId="3664"/>
    <cellStyle name="Normal 7 5 3" xfId="2242"/>
    <cellStyle name="Normal 7 5 3 2" xfId="3665"/>
    <cellStyle name="Normal 7 5 3 2 2" xfId="3666"/>
    <cellStyle name="Normal 7 5 3 3" xfId="3667"/>
    <cellStyle name="Normal 7 5 4" xfId="3668"/>
    <cellStyle name="Normal 7 5 4 2" xfId="3669"/>
    <cellStyle name="Normal 7 5 5" xfId="3670"/>
    <cellStyle name="Normal 7 5 5 2" xfId="3671"/>
    <cellStyle name="Normal 7 5 6" xfId="3672"/>
    <cellStyle name="Normal 7 5 6 2" xfId="3673"/>
    <cellStyle name="Normal 7 5 7" xfId="3674"/>
    <cellStyle name="Normal 7 5 8" xfId="3675"/>
    <cellStyle name="Normal 7 6" xfId="387"/>
    <cellStyle name="Normal 7 6 2" xfId="388"/>
    <cellStyle name="Normal 7 6 2 2" xfId="3676"/>
    <cellStyle name="Normal 7 6 2 2 2" xfId="3677"/>
    <cellStyle name="Normal 7 6 2 2 2 2" xfId="3678"/>
    <cellStyle name="Normal 7 6 2 2 3" xfId="3679"/>
    <cellStyle name="Normal 7 6 2 3" xfId="3680"/>
    <cellStyle name="Normal 7 6 2 3 2" xfId="3681"/>
    <cellStyle name="Normal 7 6 2 4" xfId="3682"/>
    <cellStyle name="Normal 7 6 2 4 2" xfId="3683"/>
    <cellStyle name="Normal 7 6 2 5" xfId="3684"/>
    <cellStyle name="Normal 7 6 2 5 2" xfId="3685"/>
    <cellStyle name="Normal 7 6 2 6" xfId="3686"/>
    <cellStyle name="Normal 7 6 2 7" xfId="3687"/>
    <cellStyle name="Normal 7 6 3" xfId="2243"/>
    <cellStyle name="Normal 7 6 3 2" xfId="3688"/>
    <cellStyle name="Normal 7 6 3 2 2" xfId="3689"/>
    <cellStyle name="Normal 7 6 3 3" xfId="3690"/>
    <cellStyle name="Normal 7 6 4" xfId="3691"/>
    <cellStyle name="Normal 7 6 4 2" xfId="3692"/>
    <cellStyle name="Normal 7 6 5" xfId="3693"/>
    <cellStyle name="Normal 7 6 5 2" xfId="3694"/>
    <cellStyle name="Normal 7 6 6" xfId="3695"/>
    <cellStyle name="Normal 7 6 6 2" xfId="3696"/>
    <cellStyle name="Normal 7 6 7" xfId="3697"/>
    <cellStyle name="Normal 7 6 8" xfId="3698"/>
    <cellStyle name="Normal 7 7" xfId="389"/>
    <cellStyle name="Normal 7 7 2" xfId="2244"/>
    <cellStyle name="Normal 7 7 2 2" xfId="3699"/>
    <cellStyle name="Normal 7 7 2 2 2" xfId="3700"/>
    <cellStyle name="Normal 7 7 2 3" xfId="3701"/>
    <cellStyle name="Normal 7 7 3" xfId="2245"/>
    <cellStyle name="Normal 7 7 3 2" xfId="3702"/>
    <cellStyle name="Normal 7 7 4" xfId="3703"/>
    <cellStyle name="Normal 7 7 4 2" xfId="3704"/>
    <cellStyle name="Normal 7 7 5" xfId="3705"/>
    <cellStyle name="Normal 7 7 5 2" xfId="3706"/>
    <cellStyle name="Normal 7 7 6" xfId="3707"/>
    <cellStyle name="Normal 7 7 7" xfId="3708"/>
    <cellStyle name="Normal 7 8" xfId="390"/>
    <cellStyle name="Normal 7 8 2" xfId="2246"/>
    <cellStyle name="Normal 7 8 2 2" xfId="3709"/>
    <cellStyle name="Normal 7 8 2 2 2" xfId="3710"/>
    <cellStyle name="Normal 7 8 2 3" xfId="3711"/>
    <cellStyle name="Normal 7 8 3" xfId="2247"/>
    <cellStyle name="Normal 7 8 3 2" xfId="3712"/>
    <cellStyle name="Normal 7 8 4" xfId="3713"/>
    <cellStyle name="Normal 7 8 4 2" xfId="3714"/>
    <cellStyle name="Normal 7 8 5" xfId="3715"/>
    <cellStyle name="Normal 7 8 5 2" xfId="3716"/>
    <cellStyle name="Normal 7 8 6" xfId="3717"/>
    <cellStyle name="Normal 7 8 7" xfId="3718"/>
    <cellStyle name="Normal 7 9" xfId="391"/>
    <cellStyle name="Normal 7 9 2" xfId="2248"/>
    <cellStyle name="Normal 7 9 2 2" xfId="3719"/>
    <cellStyle name="Normal 7 9 2 2 2" xfId="3720"/>
    <cellStyle name="Normal 7 9 2 3" xfId="3721"/>
    <cellStyle name="Normal 7 9 3" xfId="2249"/>
    <cellStyle name="Normal 7 9 3 2" xfId="3722"/>
    <cellStyle name="Normal 7 9 4" xfId="3723"/>
    <cellStyle name="Normal 7 9 4 2" xfId="3724"/>
    <cellStyle name="Normal 7 9 5" xfId="3725"/>
    <cellStyle name="Normal 7 9 5 2" xfId="3726"/>
    <cellStyle name="Normal 7 9 6" xfId="3727"/>
    <cellStyle name="Normal 7 9 7" xfId="3728"/>
    <cellStyle name="Normal 8" xfId="26"/>
    <cellStyle name="Normal 8 2" xfId="2250"/>
    <cellStyle name="Normal 8 2 2" xfId="3729"/>
    <cellStyle name="Normal 8 2 2 2" xfId="5314"/>
    <cellStyle name="Normal 8 2 3" xfId="3730"/>
    <cellStyle name="Normal 8 2 3 2" xfId="3731"/>
    <cellStyle name="Normal 8 3" xfId="2251"/>
    <cellStyle name="Normal 8 3 2" xfId="3732"/>
    <cellStyle name="Normal 8 3 2 2" xfId="3733"/>
    <cellStyle name="Normal 8 3 3" xfId="5315"/>
    <cellStyle name="Normal 8 4" xfId="2252"/>
    <cellStyle name="Normal 8 4 2" xfId="3734"/>
    <cellStyle name="Normal 8 4 3" xfId="5342"/>
    <cellStyle name="Normal 8 5" xfId="3735"/>
    <cellStyle name="Normal 9" xfId="27"/>
    <cellStyle name="Normal 9 10" xfId="2253"/>
    <cellStyle name="Normal 9 10 2" xfId="2254"/>
    <cellStyle name="Normal 9 10 3" xfId="2255"/>
    <cellStyle name="Normal 9 11" xfId="2256"/>
    <cellStyle name="Normal 9 11 2" xfId="2257"/>
    <cellStyle name="Normal 9 11 3" xfId="2258"/>
    <cellStyle name="Normal 9 12" xfId="2259"/>
    <cellStyle name="Normal 9 12 2" xfId="2260"/>
    <cellStyle name="Normal 9 12 3" xfId="2261"/>
    <cellStyle name="Normal 9 13" xfId="2262"/>
    <cellStyle name="Normal 9 13 2" xfId="2263"/>
    <cellStyle name="Normal 9 13 3" xfId="2264"/>
    <cellStyle name="Normal 9 14" xfId="2265"/>
    <cellStyle name="Normal 9 14 2" xfId="2266"/>
    <cellStyle name="Normal 9 14 3" xfId="2267"/>
    <cellStyle name="Normal 9 15" xfId="2268"/>
    <cellStyle name="Normal 9 15 2" xfId="2269"/>
    <cellStyle name="Normal 9 15 3" xfId="2270"/>
    <cellStyle name="Normal 9 16" xfId="2271"/>
    <cellStyle name="Normal 9 16 2" xfId="2272"/>
    <cellStyle name="Normal 9 16 3" xfId="2273"/>
    <cellStyle name="Normal 9 17" xfId="2274"/>
    <cellStyle name="Normal 9 18" xfId="2275"/>
    <cellStyle name="Normal 9 19" xfId="2276"/>
    <cellStyle name="Normal 9 2" xfId="2277"/>
    <cellStyle name="Normal 9 2 2" xfId="2278"/>
    <cellStyle name="Normal 9 2 3" xfId="2279"/>
    <cellStyle name="Normal 9 2 4" xfId="5161"/>
    <cellStyle name="Normal 9 20" xfId="5162"/>
    <cellStyle name="Normal 9 21" xfId="5343"/>
    <cellStyle name="Normal 9 3" xfId="2280"/>
    <cellStyle name="Normal 9 3 2" xfId="2281"/>
    <cellStyle name="Normal 9 3 3" xfId="2282"/>
    <cellStyle name="Normal 9 3 4" xfId="5316"/>
    <cellStyle name="Normal 9 4" xfId="2283"/>
    <cellStyle name="Normal 9 4 2" xfId="2284"/>
    <cellStyle name="Normal 9 4 3" xfId="2285"/>
    <cellStyle name="Normal 9 4 4" xfId="5317"/>
    <cellStyle name="Normal 9 5" xfId="2286"/>
    <cellStyle name="Normal 9 5 2" xfId="2287"/>
    <cellStyle name="Normal 9 5 3" xfId="2288"/>
    <cellStyle name="Normal 9 5 4" xfId="5318"/>
    <cellStyle name="Normal 9 6" xfId="2289"/>
    <cellStyle name="Normal 9 6 2" xfId="2290"/>
    <cellStyle name="Normal 9 6 3" xfId="2291"/>
    <cellStyle name="Normal 9 7" xfId="2292"/>
    <cellStyle name="Normal 9 7 2" xfId="2293"/>
    <cellStyle name="Normal 9 7 3" xfId="2294"/>
    <cellStyle name="Normal 9 8" xfId="2295"/>
    <cellStyle name="Normal 9 8 2" xfId="2296"/>
    <cellStyle name="Normal 9 8 3" xfId="2297"/>
    <cellStyle name="Normal 9 9" xfId="2298"/>
    <cellStyle name="Normal 9 9 2" xfId="2299"/>
    <cellStyle name="Normal 9 9 3" xfId="2300"/>
    <cellStyle name="Note 2" xfId="2301"/>
    <cellStyle name="Note 2 10" xfId="2302"/>
    <cellStyle name="Note 2 10 10" xfId="3829"/>
    <cellStyle name="Note 2 10 2" xfId="3830"/>
    <cellStyle name="Note 2 10 2 2" xfId="3831"/>
    <cellStyle name="Note 2 10 2 2 2" xfId="3832"/>
    <cellStyle name="Note 2 10 2 3" xfId="3833"/>
    <cellStyle name="Note 2 10 2 3 2" xfId="3834"/>
    <cellStyle name="Note 2 10 2 4" xfId="3835"/>
    <cellStyle name="Note 2 10 2 4 2" xfId="3836"/>
    <cellStyle name="Note 2 10 2 5" xfId="3837"/>
    <cellStyle name="Note 2 10 2 5 2" xfId="3838"/>
    <cellStyle name="Note 2 10 2 6" xfId="3839"/>
    <cellStyle name="Note 2 10 3" xfId="3840"/>
    <cellStyle name="Note 2 10 3 2" xfId="3841"/>
    <cellStyle name="Note 2 10 4" xfId="3842"/>
    <cellStyle name="Note 2 10 4 2" xfId="3843"/>
    <cellStyle name="Note 2 10 5" xfId="3844"/>
    <cellStyle name="Note 2 10 5 2" xfId="3845"/>
    <cellStyle name="Note 2 10 6" xfId="3846"/>
    <cellStyle name="Note 2 10 6 2" xfId="3847"/>
    <cellStyle name="Note 2 10 7" xfId="3848"/>
    <cellStyle name="Note 2 10 7 2" xfId="3849"/>
    <cellStyle name="Note 2 10 8" xfId="3850"/>
    <cellStyle name="Note 2 10 8 2" xfId="3851"/>
    <cellStyle name="Note 2 10 9" xfId="3852"/>
    <cellStyle name="Note 2 11" xfId="2303"/>
    <cellStyle name="Note 2 11 10" xfId="3853"/>
    <cellStyle name="Note 2 11 2" xfId="3854"/>
    <cellStyle name="Note 2 11 2 2" xfId="3855"/>
    <cellStyle name="Note 2 11 2 2 2" xfId="3856"/>
    <cellStyle name="Note 2 11 2 3" xfId="3857"/>
    <cellStyle name="Note 2 11 2 3 2" xfId="3858"/>
    <cellStyle name="Note 2 11 2 4" xfId="3859"/>
    <cellStyle name="Note 2 11 2 4 2" xfId="3860"/>
    <cellStyle name="Note 2 11 2 5" xfId="3861"/>
    <cellStyle name="Note 2 11 2 5 2" xfId="3862"/>
    <cellStyle name="Note 2 11 2 6" xfId="3863"/>
    <cellStyle name="Note 2 11 3" xfId="3864"/>
    <cellStyle name="Note 2 11 3 2" xfId="3865"/>
    <cellStyle name="Note 2 11 4" xfId="3866"/>
    <cellStyle name="Note 2 11 4 2" xfId="3867"/>
    <cellStyle name="Note 2 11 5" xfId="3868"/>
    <cellStyle name="Note 2 11 5 2" xfId="3869"/>
    <cellStyle name="Note 2 11 6" xfId="3870"/>
    <cellStyle name="Note 2 11 6 2" xfId="3871"/>
    <cellStyle name="Note 2 11 7" xfId="3872"/>
    <cellStyle name="Note 2 11 7 2" xfId="3873"/>
    <cellStyle name="Note 2 11 8" xfId="3874"/>
    <cellStyle name="Note 2 11 8 2" xfId="3875"/>
    <cellStyle name="Note 2 11 9" xfId="3876"/>
    <cellStyle name="Note 2 12" xfId="2304"/>
    <cellStyle name="Note 2 12 10" xfId="3877"/>
    <cellStyle name="Note 2 12 2" xfId="3878"/>
    <cellStyle name="Note 2 12 2 2" xfId="3879"/>
    <cellStyle name="Note 2 12 2 2 2" xfId="3880"/>
    <cellStyle name="Note 2 12 2 3" xfId="3881"/>
    <cellStyle name="Note 2 12 2 3 2" xfId="3882"/>
    <cellStyle name="Note 2 12 2 4" xfId="3883"/>
    <cellStyle name="Note 2 12 2 4 2" xfId="3884"/>
    <cellStyle name="Note 2 12 2 5" xfId="3885"/>
    <cellStyle name="Note 2 12 2 5 2" xfId="3886"/>
    <cellStyle name="Note 2 12 2 6" xfId="3887"/>
    <cellStyle name="Note 2 12 3" xfId="3888"/>
    <cellStyle name="Note 2 12 3 2" xfId="3889"/>
    <cellStyle name="Note 2 12 4" xfId="3890"/>
    <cellStyle name="Note 2 12 4 2" xfId="3891"/>
    <cellStyle name="Note 2 12 5" xfId="3892"/>
    <cellStyle name="Note 2 12 5 2" xfId="3893"/>
    <cellStyle name="Note 2 12 6" xfId="3894"/>
    <cellStyle name="Note 2 12 6 2" xfId="3895"/>
    <cellStyle name="Note 2 12 7" xfId="3896"/>
    <cellStyle name="Note 2 12 7 2" xfId="3897"/>
    <cellStyle name="Note 2 12 8" xfId="3898"/>
    <cellStyle name="Note 2 12 8 2" xfId="3899"/>
    <cellStyle name="Note 2 12 9" xfId="3900"/>
    <cellStyle name="Note 2 13" xfId="2305"/>
    <cellStyle name="Note 2 13 10" xfId="3901"/>
    <cellStyle name="Note 2 13 2" xfId="3902"/>
    <cellStyle name="Note 2 13 2 2" xfId="3903"/>
    <cellStyle name="Note 2 13 2 2 2" xfId="3904"/>
    <cellStyle name="Note 2 13 2 3" xfId="3905"/>
    <cellStyle name="Note 2 13 2 3 2" xfId="3906"/>
    <cellStyle name="Note 2 13 2 4" xfId="3907"/>
    <cellStyle name="Note 2 13 2 4 2" xfId="3908"/>
    <cellStyle name="Note 2 13 2 5" xfId="3909"/>
    <cellStyle name="Note 2 13 2 5 2" xfId="3910"/>
    <cellStyle name="Note 2 13 2 6" xfId="3911"/>
    <cellStyle name="Note 2 13 3" xfId="3912"/>
    <cellStyle name="Note 2 13 3 2" xfId="3913"/>
    <cellStyle name="Note 2 13 4" xfId="3914"/>
    <cellStyle name="Note 2 13 4 2" xfId="3915"/>
    <cellStyle name="Note 2 13 5" xfId="3916"/>
    <cellStyle name="Note 2 13 5 2" xfId="3917"/>
    <cellStyle name="Note 2 13 6" xfId="3918"/>
    <cellStyle name="Note 2 13 6 2" xfId="3919"/>
    <cellStyle name="Note 2 13 7" xfId="3920"/>
    <cellStyle name="Note 2 13 7 2" xfId="3921"/>
    <cellStyle name="Note 2 13 8" xfId="3922"/>
    <cellStyle name="Note 2 13 8 2" xfId="3923"/>
    <cellStyle name="Note 2 13 9" xfId="3924"/>
    <cellStyle name="Note 2 14" xfId="2306"/>
    <cellStyle name="Note 2 14 10" xfId="3925"/>
    <cellStyle name="Note 2 14 2" xfId="3926"/>
    <cellStyle name="Note 2 14 2 2" xfId="3927"/>
    <cellStyle name="Note 2 14 2 2 2" xfId="3928"/>
    <cellStyle name="Note 2 14 2 3" xfId="3929"/>
    <cellStyle name="Note 2 14 2 3 2" xfId="3930"/>
    <cellStyle name="Note 2 14 2 4" xfId="3931"/>
    <cellStyle name="Note 2 14 2 4 2" xfId="3932"/>
    <cellStyle name="Note 2 14 2 5" xfId="3933"/>
    <cellStyle name="Note 2 14 2 5 2" xfId="3934"/>
    <cellStyle name="Note 2 14 2 6" xfId="3935"/>
    <cellStyle name="Note 2 14 3" xfId="3936"/>
    <cellStyle name="Note 2 14 3 2" xfId="3937"/>
    <cellStyle name="Note 2 14 4" xfId="3938"/>
    <cellStyle name="Note 2 14 4 2" xfId="3939"/>
    <cellStyle name="Note 2 14 5" xfId="3940"/>
    <cellStyle name="Note 2 14 5 2" xfId="3941"/>
    <cellStyle name="Note 2 14 6" xfId="3942"/>
    <cellStyle name="Note 2 14 6 2" xfId="3943"/>
    <cellStyle name="Note 2 14 7" xfId="3944"/>
    <cellStyle name="Note 2 14 7 2" xfId="3945"/>
    <cellStyle name="Note 2 14 8" xfId="3946"/>
    <cellStyle name="Note 2 14 8 2" xfId="3947"/>
    <cellStyle name="Note 2 14 9" xfId="3948"/>
    <cellStyle name="Note 2 15" xfId="2307"/>
    <cellStyle name="Note 2 15 10" xfId="3949"/>
    <cellStyle name="Note 2 15 2" xfId="3950"/>
    <cellStyle name="Note 2 15 2 2" xfId="3951"/>
    <cellStyle name="Note 2 15 2 2 2" xfId="3952"/>
    <cellStyle name="Note 2 15 2 3" xfId="3953"/>
    <cellStyle name="Note 2 15 2 3 2" xfId="3954"/>
    <cellStyle name="Note 2 15 2 4" xfId="3955"/>
    <cellStyle name="Note 2 15 2 4 2" xfId="3956"/>
    <cellStyle name="Note 2 15 2 5" xfId="3957"/>
    <cellStyle name="Note 2 15 2 5 2" xfId="3958"/>
    <cellStyle name="Note 2 15 2 6" xfId="3959"/>
    <cellStyle name="Note 2 15 3" xfId="3960"/>
    <cellStyle name="Note 2 15 3 2" xfId="3961"/>
    <cellStyle name="Note 2 15 4" xfId="3962"/>
    <cellStyle name="Note 2 15 4 2" xfId="3963"/>
    <cellStyle name="Note 2 15 5" xfId="3964"/>
    <cellStyle name="Note 2 15 5 2" xfId="3965"/>
    <cellStyle name="Note 2 15 6" xfId="3966"/>
    <cellStyle name="Note 2 15 6 2" xfId="3967"/>
    <cellStyle name="Note 2 15 7" xfId="3968"/>
    <cellStyle name="Note 2 15 7 2" xfId="3969"/>
    <cellStyle name="Note 2 15 8" xfId="3970"/>
    <cellStyle name="Note 2 15 8 2" xfId="3971"/>
    <cellStyle name="Note 2 15 9" xfId="3972"/>
    <cellStyle name="Note 2 16" xfId="2308"/>
    <cellStyle name="Note 2 16 10" xfId="3973"/>
    <cellStyle name="Note 2 16 2" xfId="3974"/>
    <cellStyle name="Note 2 16 2 2" xfId="3975"/>
    <cellStyle name="Note 2 16 2 2 2" xfId="3976"/>
    <cellStyle name="Note 2 16 2 3" xfId="3977"/>
    <cellStyle name="Note 2 16 2 3 2" xfId="3978"/>
    <cellStyle name="Note 2 16 2 4" xfId="3979"/>
    <cellStyle name="Note 2 16 2 4 2" xfId="3980"/>
    <cellStyle name="Note 2 16 2 5" xfId="3981"/>
    <cellStyle name="Note 2 16 2 5 2" xfId="3982"/>
    <cellStyle name="Note 2 16 2 6" xfId="3983"/>
    <cellStyle name="Note 2 16 3" xfId="3984"/>
    <cellStyle name="Note 2 16 3 2" xfId="3985"/>
    <cellStyle name="Note 2 16 4" xfId="3986"/>
    <cellStyle name="Note 2 16 4 2" xfId="3987"/>
    <cellStyle name="Note 2 16 5" xfId="3988"/>
    <cellStyle name="Note 2 16 5 2" xfId="3989"/>
    <cellStyle name="Note 2 16 6" xfId="3990"/>
    <cellStyle name="Note 2 16 6 2" xfId="3991"/>
    <cellStyle name="Note 2 16 7" xfId="3992"/>
    <cellStyle name="Note 2 16 7 2" xfId="3993"/>
    <cellStyle name="Note 2 16 8" xfId="3994"/>
    <cellStyle name="Note 2 16 8 2" xfId="3995"/>
    <cellStyle name="Note 2 16 9" xfId="3996"/>
    <cellStyle name="Note 2 17" xfId="2309"/>
    <cellStyle name="Note 2 17 10" xfId="3997"/>
    <cellStyle name="Note 2 17 2" xfId="3998"/>
    <cellStyle name="Note 2 17 2 2" xfId="3999"/>
    <cellStyle name="Note 2 17 2 2 2" xfId="4000"/>
    <cellStyle name="Note 2 17 2 3" xfId="4001"/>
    <cellStyle name="Note 2 17 2 3 2" xfId="4002"/>
    <cellStyle name="Note 2 17 2 4" xfId="4003"/>
    <cellStyle name="Note 2 17 2 4 2" xfId="4004"/>
    <cellStyle name="Note 2 17 2 5" xfId="4005"/>
    <cellStyle name="Note 2 17 2 5 2" xfId="4006"/>
    <cellStyle name="Note 2 17 2 6" xfId="4007"/>
    <cellStyle name="Note 2 17 3" xfId="4008"/>
    <cellStyle name="Note 2 17 3 2" xfId="4009"/>
    <cellStyle name="Note 2 17 4" xfId="4010"/>
    <cellStyle name="Note 2 17 4 2" xfId="4011"/>
    <cellStyle name="Note 2 17 5" xfId="4012"/>
    <cellStyle name="Note 2 17 5 2" xfId="4013"/>
    <cellStyle name="Note 2 17 6" xfId="4014"/>
    <cellStyle name="Note 2 17 6 2" xfId="4015"/>
    <cellStyle name="Note 2 17 7" xfId="4016"/>
    <cellStyle name="Note 2 17 7 2" xfId="4017"/>
    <cellStyle name="Note 2 17 8" xfId="4018"/>
    <cellStyle name="Note 2 17 8 2" xfId="4019"/>
    <cellStyle name="Note 2 17 9" xfId="4020"/>
    <cellStyle name="Note 2 18" xfId="2310"/>
    <cellStyle name="Note 2 18 10" xfId="4021"/>
    <cellStyle name="Note 2 18 2" xfId="4022"/>
    <cellStyle name="Note 2 18 2 2" xfId="4023"/>
    <cellStyle name="Note 2 18 2 2 2" xfId="4024"/>
    <cellStyle name="Note 2 18 2 3" xfId="4025"/>
    <cellStyle name="Note 2 18 2 3 2" xfId="4026"/>
    <cellStyle name="Note 2 18 2 4" xfId="4027"/>
    <cellStyle name="Note 2 18 2 4 2" xfId="4028"/>
    <cellStyle name="Note 2 18 2 5" xfId="4029"/>
    <cellStyle name="Note 2 18 2 5 2" xfId="4030"/>
    <cellStyle name="Note 2 18 2 6" xfId="4031"/>
    <cellStyle name="Note 2 18 3" xfId="4032"/>
    <cellStyle name="Note 2 18 3 2" xfId="4033"/>
    <cellStyle name="Note 2 18 4" xfId="4034"/>
    <cellStyle name="Note 2 18 4 2" xfId="4035"/>
    <cellStyle name="Note 2 18 5" xfId="4036"/>
    <cellStyle name="Note 2 18 5 2" xfId="4037"/>
    <cellStyle name="Note 2 18 6" xfId="4038"/>
    <cellStyle name="Note 2 18 6 2" xfId="4039"/>
    <cellStyle name="Note 2 18 7" xfId="4040"/>
    <cellStyle name="Note 2 18 7 2" xfId="4041"/>
    <cellStyle name="Note 2 18 8" xfId="4042"/>
    <cellStyle name="Note 2 18 8 2" xfId="4043"/>
    <cellStyle name="Note 2 18 9" xfId="4044"/>
    <cellStyle name="Note 2 19" xfId="2311"/>
    <cellStyle name="Note 2 19 10" xfId="4045"/>
    <cellStyle name="Note 2 19 2" xfId="4046"/>
    <cellStyle name="Note 2 19 2 2" xfId="4047"/>
    <cellStyle name="Note 2 19 2 2 2" xfId="4048"/>
    <cellStyle name="Note 2 19 2 3" xfId="4049"/>
    <cellStyle name="Note 2 19 2 3 2" xfId="4050"/>
    <cellStyle name="Note 2 19 2 4" xfId="4051"/>
    <cellStyle name="Note 2 19 2 4 2" xfId="4052"/>
    <cellStyle name="Note 2 19 2 5" xfId="4053"/>
    <cellStyle name="Note 2 19 2 5 2" xfId="4054"/>
    <cellStyle name="Note 2 19 2 6" xfId="4055"/>
    <cellStyle name="Note 2 19 3" xfId="4056"/>
    <cellStyle name="Note 2 19 3 2" xfId="4057"/>
    <cellStyle name="Note 2 19 4" xfId="4058"/>
    <cellStyle name="Note 2 19 4 2" xfId="4059"/>
    <cellStyle name="Note 2 19 5" xfId="4060"/>
    <cellStyle name="Note 2 19 5 2" xfId="4061"/>
    <cellStyle name="Note 2 19 6" xfId="4062"/>
    <cellStyle name="Note 2 19 6 2" xfId="4063"/>
    <cellStyle name="Note 2 19 7" xfId="4064"/>
    <cellStyle name="Note 2 19 7 2" xfId="4065"/>
    <cellStyle name="Note 2 19 8" xfId="4066"/>
    <cellStyle name="Note 2 19 8 2" xfId="4067"/>
    <cellStyle name="Note 2 19 9" xfId="4068"/>
    <cellStyle name="Note 2 2" xfId="2312"/>
    <cellStyle name="Note 2 2 10" xfId="4069"/>
    <cellStyle name="Note 2 2 11" xfId="5184"/>
    <cellStyle name="Note 2 2 2" xfId="3736"/>
    <cellStyle name="Note 2 2 2 2" xfId="3737"/>
    <cellStyle name="Note 2 2 2 2 2" xfId="4070"/>
    <cellStyle name="Note 2 2 2 2 3" xfId="5319"/>
    <cellStyle name="Note 2 2 2 3" xfId="4071"/>
    <cellStyle name="Note 2 2 2 3 2" xfId="4072"/>
    <cellStyle name="Note 2 2 2 4" xfId="4073"/>
    <cellStyle name="Note 2 2 2 4 2" xfId="4074"/>
    <cellStyle name="Note 2 2 2 5" xfId="4075"/>
    <cellStyle name="Note 2 2 2 5 2" xfId="4076"/>
    <cellStyle name="Note 2 2 2 6" xfId="4077"/>
    <cellStyle name="Note 2 2 2 7" xfId="5320"/>
    <cellStyle name="Note 2 2 3" xfId="3738"/>
    <cellStyle name="Note 2 2 3 2" xfId="4078"/>
    <cellStyle name="Note 2 2 3 3" xfId="5321"/>
    <cellStyle name="Note 2 2 4" xfId="4079"/>
    <cellStyle name="Note 2 2 4 2" xfId="4080"/>
    <cellStyle name="Note 2 2 5" xfId="4081"/>
    <cellStyle name="Note 2 2 5 2" xfId="4082"/>
    <cellStyle name="Note 2 2 6" xfId="4083"/>
    <cellStyle name="Note 2 2 6 2" xfId="4084"/>
    <cellStyle name="Note 2 2 7" xfId="4085"/>
    <cellStyle name="Note 2 2 7 2" xfId="4086"/>
    <cellStyle name="Note 2 2 8" xfId="4087"/>
    <cellStyle name="Note 2 2 8 2" xfId="4088"/>
    <cellStyle name="Note 2 2 9" xfId="4089"/>
    <cellStyle name="Note 2 20" xfId="2313"/>
    <cellStyle name="Note 2 20 10" xfId="4090"/>
    <cellStyle name="Note 2 20 2" xfId="4091"/>
    <cellStyle name="Note 2 20 2 2" xfId="4092"/>
    <cellStyle name="Note 2 20 2 2 2" xfId="4093"/>
    <cellStyle name="Note 2 20 2 3" xfId="4094"/>
    <cellStyle name="Note 2 20 2 3 2" xfId="4095"/>
    <cellStyle name="Note 2 20 2 4" xfId="4096"/>
    <cellStyle name="Note 2 20 2 4 2" xfId="4097"/>
    <cellStyle name="Note 2 20 2 5" xfId="4098"/>
    <cellStyle name="Note 2 20 2 5 2" xfId="4099"/>
    <cellStyle name="Note 2 20 2 6" xfId="4100"/>
    <cellStyle name="Note 2 20 3" xfId="4101"/>
    <cellStyle name="Note 2 20 3 2" xfId="4102"/>
    <cellStyle name="Note 2 20 4" xfId="4103"/>
    <cellStyle name="Note 2 20 4 2" xfId="4104"/>
    <cellStyle name="Note 2 20 5" xfId="4105"/>
    <cellStyle name="Note 2 20 5 2" xfId="4106"/>
    <cellStyle name="Note 2 20 6" xfId="4107"/>
    <cellStyle name="Note 2 20 6 2" xfId="4108"/>
    <cellStyle name="Note 2 20 7" xfId="4109"/>
    <cellStyle name="Note 2 20 7 2" xfId="4110"/>
    <cellStyle name="Note 2 20 8" xfId="4111"/>
    <cellStyle name="Note 2 20 8 2" xfId="4112"/>
    <cellStyle name="Note 2 20 9" xfId="4113"/>
    <cellStyle name="Note 2 21" xfId="4114"/>
    <cellStyle name="Note 2 21 2" xfId="4115"/>
    <cellStyle name="Note 2 21 2 2" xfId="4116"/>
    <cellStyle name="Note 2 21 3" xfId="4117"/>
    <cellStyle name="Note 2 21 3 2" xfId="4118"/>
    <cellStyle name="Note 2 21 4" xfId="4119"/>
    <cellStyle name="Note 2 21 4 2" xfId="4120"/>
    <cellStyle name="Note 2 21 5" xfId="4121"/>
    <cellStyle name="Note 2 21 5 2" xfId="4122"/>
    <cellStyle name="Note 2 21 6" xfId="4123"/>
    <cellStyle name="Note 2 22" xfId="4124"/>
    <cellStyle name="Note 2 22 2" xfId="4125"/>
    <cellStyle name="Note 2 23" xfId="4126"/>
    <cellStyle name="Note 2 23 2" xfId="4127"/>
    <cellStyle name="Note 2 24" xfId="4128"/>
    <cellStyle name="Note 2 24 2" xfId="4129"/>
    <cellStyle name="Note 2 25" xfId="4130"/>
    <cellStyle name="Note 2 25 2" xfId="4131"/>
    <cellStyle name="Note 2 26" xfId="4132"/>
    <cellStyle name="Note 2 26 2" xfId="4133"/>
    <cellStyle name="Note 2 27" xfId="4134"/>
    <cellStyle name="Note 2 27 2" xfId="4135"/>
    <cellStyle name="Note 2 28" xfId="4136"/>
    <cellStyle name="Note 2 29" xfId="4137"/>
    <cellStyle name="Note 2 3" xfId="2314"/>
    <cellStyle name="Note 2 3 10" xfId="4138"/>
    <cellStyle name="Note 2 3 11" xfId="5185"/>
    <cellStyle name="Note 2 3 2" xfId="3739"/>
    <cellStyle name="Note 2 3 2 2" xfId="4139"/>
    <cellStyle name="Note 2 3 2 2 2" xfId="4140"/>
    <cellStyle name="Note 2 3 2 3" xfId="4141"/>
    <cellStyle name="Note 2 3 2 3 2" xfId="4142"/>
    <cellStyle name="Note 2 3 2 4" xfId="4143"/>
    <cellStyle name="Note 2 3 2 4 2" xfId="4144"/>
    <cellStyle name="Note 2 3 2 5" xfId="4145"/>
    <cellStyle name="Note 2 3 2 5 2" xfId="4146"/>
    <cellStyle name="Note 2 3 2 6" xfId="4147"/>
    <cellStyle name="Note 2 3 2 7" xfId="5322"/>
    <cellStyle name="Note 2 3 3" xfId="4148"/>
    <cellStyle name="Note 2 3 3 2" xfId="4149"/>
    <cellStyle name="Note 2 3 4" xfId="4150"/>
    <cellStyle name="Note 2 3 4 2" xfId="4151"/>
    <cellStyle name="Note 2 3 5" xfId="4152"/>
    <cellStyle name="Note 2 3 5 2" xfId="4153"/>
    <cellStyle name="Note 2 3 6" xfId="4154"/>
    <cellStyle name="Note 2 3 6 2" xfId="4155"/>
    <cellStyle name="Note 2 3 7" xfId="4156"/>
    <cellStyle name="Note 2 3 7 2" xfId="4157"/>
    <cellStyle name="Note 2 3 8" xfId="4158"/>
    <cellStyle name="Note 2 3 8 2" xfId="4159"/>
    <cellStyle name="Note 2 3 9" xfId="4160"/>
    <cellStyle name="Note 2 30" xfId="5163"/>
    <cellStyle name="Note 2 4" xfId="2315"/>
    <cellStyle name="Note 2 4 10" xfId="4161"/>
    <cellStyle name="Note 2 4 11" xfId="5323"/>
    <cellStyle name="Note 2 4 2" xfId="3740"/>
    <cellStyle name="Note 2 4 2 2" xfId="4162"/>
    <cellStyle name="Note 2 4 2 2 2" xfId="4163"/>
    <cellStyle name="Note 2 4 2 3" xfId="4164"/>
    <cellStyle name="Note 2 4 2 3 2" xfId="4165"/>
    <cellStyle name="Note 2 4 2 4" xfId="4166"/>
    <cellStyle name="Note 2 4 2 4 2" xfId="4167"/>
    <cellStyle name="Note 2 4 2 5" xfId="4168"/>
    <cellStyle name="Note 2 4 2 5 2" xfId="4169"/>
    <cellStyle name="Note 2 4 2 6" xfId="4170"/>
    <cellStyle name="Note 2 4 2 7" xfId="5324"/>
    <cellStyle name="Note 2 4 3" xfId="4171"/>
    <cellStyle name="Note 2 4 3 2" xfId="4172"/>
    <cellStyle name="Note 2 4 4" xfId="4173"/>
    <cellStyle name="Note 2 4 4 2" xfId="4174"/>
    <cellStyle name="Note 2 4 5" xfId="4175"/>
    <cellStyle name="Note 2 4 5 2" xfId="4176"/>
    <cellStyle name="Note 2 4 6" xfId="4177"/>
    <cellStyle name="Note 2 4 6 2" xfId="4178"/>
    <cellStyle name="Note 2 4 7" xfId="4179"/>
    <cellStyle name="Note 2 4 7 2" xfId="4180"/>
    <cellStyle name="Note 2 4 8" xfId="4181"/>
    <cellStyle name="Note 2 4 8 2" xfId="4182"/>
    <cellStyle name="Note 2 4 9" xfId="4183"/>
    <cellStyle name="Note 2 5" xfId="2316"/>
    <cellStyle name="Note 2 5 10" xfId="4184"/>
    <cellStyle name="Note 2 5 11" xfId="5325"/>
    <cellStyle name="Note 2 5 2" xfId="3741"/>
    <cellStyle name="Note 2 5 2 2" xfId="4185"/>
    <cellStyle name="Note 2 5 2 2 2" xfId="4186"/>
    <cellStyle name="Note 2 5 2 3" xfId="4187"/>
    <cellStyle name="Note 2 5 2 3 2" xfId="4188"/>
    <cellStyle name="Note 2 5 2 4" xfId="4189"/>
    <cellStyle name="Note 2 5 2 4 2" xfId="4190"/>
    <cellStyle name="Note 2 5 2 5" xfId="4191"/>
    <cellStyle name="Note 2 5 2 5 2" xfId="4192"/>
    <cellStyle name="Note 2 5 2 6" xfId="4193"/>
    <cellStyle name="Note 2 5 2 7" xfId="5326"/>
    <cellStyle name="Note 2 5 3" xfId="4194"/>
    <cellStyle name="Note 2 5 3 2" xfId="4195"/>
    <cellStyle name="Note 2 5 4" xfId="4196"/>
    <cellStyle name="Note 2 5 4 2" xfId="4197"/>
    <cellStyle name="Note 2 5 5" xfId="4198"/>
    <cellStyle name="Note 2 5 5 2" xfId="4199"/>
    <cellStyle name="Note 2 5 6" xfId="4200"/>
    <cellStyle name="Note 2 5 6 2" xfId="4201"/>
    <cellStyle name="Note 2 5 7" xfId="4202"/>
    <cellStyle name="Note 2 5 7 2" xfId="4203"/>
    <cellStyle name="Note 2 5 8" xfId="4204"/>
    <cellStyle name="Note 2 5 8 2" xfId="4205"/>
    <cellStyle name="Note 2 5 9" xfId="4206"/>
    <cellStyle name="Note 2 6" xfId="2317"/>
    <cellStyle name="Note 2 6 10" xfId="4207"/>
    <cellStyle name="Note 2 6 11" xfId="5327"/>
    <cellStyle name="Note 2 6 2" xfId="4208"/>
    <cellStyle name="Note 2 6 2 2" xfId="4209"/>
    <cellStyle name="Note 2 6 2 2 2" xfId="4210"/>
    <cellStyle name="Note 2 6 2 3" xfId="4211"/>
    <cellStyle name="Note 2 6 2 3 2" xfId="4212"/>
    <cellStyle name="Note 2 6 2 4" xfId="4213"/>
    <cellStyle name="Note 2 6 2 4 2" xfId="4214"/>
    <cellStyle name="Note 2 6 2 5" xfId="4215"/>
    <cellStyle name="Note 2 6 2 5 2" xfId="4216"/>
    <cellStyle name="Note 2 6 2 6" xfId="4217"/>
    <cellStyle name="Note 2 6 3" xfId="4218"/>
    <cellStyle name="Note 2 6 3 2" xfId="4219"/>
    <cellStyle name="Note 2 6 4" xfId="4220"/>
    <cellStyle name="Note 2 6 4 2" xfId="4221"/>
    <cellStyle name="Note 2 6 5" xfId="4222"/>
    <cellStyle name="Note 2 6 5 2" xfId="4223"/>
    <cellStyle name="Note 2 6 6" xfId="4224"/>
    <cellStyle name="Note 2 6 6 2" xfId="4225"/>
    <cellStyle name="Note 2 6 7" xfId="4226"/>
    <cellStyle name="Note 2 6 7 2" xfId="4227"/>
    <cellStyle name="Note 2 6 8" xfId="4228"/>
    <cellStyle name="Note 2 6 8 2" xfId="4229"/>
    <cellStyle name="Note 2 6 9" xfId="4230"/>
    <cellStyle name="Note 2 7" xfId="2318"/>
    <cellStyle name="Note 2 7 10" xfId="4231"/>
    <cellStyle name="Note 2 7 11" xfId="5328"/>
    <cellStyle name="Note 2 7 2" xfId="4232"/>
    <cellStyle name="Note 2 7 2 2" xfId="4233"/>
    <cellStyle name="Note 2 7 2 2 2" xfId="4234"/>
    <cellStyle name="Note 2 7 2 3" xfId="4235"/>
    <cellStyle name="Note 2 7 2 3 2" xfId="4236"/>
    <cellStyle name="Note 2 7 2 4" xfId="4237"/>
    <cellStyle name="Note 2 7 2 4 2" xfId="4238"/>
    <cellStyle name="Note 2 7 2 5" xfId="4239"/>
    <cellStyle name="Note 2 7 2 5 2" xfId="4240"/>
    <cellStyle name="Note 2 7 2 6" xfId="4241"/>
    <cellStyle name="Note 2 7 3" xfId="4242"/>
    <cellStyle name="Note 2 7 3 2" xfId="4243"/>
    <cellStyle name="Note 2 7 4" xfId="4244"/>
    <cellStyle name="Note 2 7 4 2" xfId="4245"/>
    <cellStyle name="Note 2 7 5" xfId="4246"/>
    <cellStyle name="Note 2 7 5 2" xfId="4247"/>
    <cellStyle name="Note 2 7 6" xfId="4248"/>
    <cellStyle name="Note 2 7 6 2" xfId="4249"/>
    <cellStyle name="Note 2 7 7" xfId="4250"/>
    <cellStyle name="Note 2 7 7 2" xfId="4251"/>
    <cellStyle name="Note 2 7 8" xfId="4252"/>
    <cellStyle name="Note 2 7 8 2" xfId="4253"/>
    <cellStyle name="Note 2 7 9" xfId="4254"/>
    <cellStyle name="Note 2 8" xfId="2319"/>
    <cellStyle name="Note 2 8 10" xfId="4255"/>
    <cellStyle name="Note 2 8 2" xfId="4256"/>
    <cellStyle name="Note 2 8 2 2" xfId="4257"/>
    <cellStyle name="Note 2 8 2 2 2" xfId="4258"/>
    <cellStyle name="Note 2 8 2 3" xfId="4259"/>
    <cellStyle name="Note 2 8 2 3 2" xfId="4260"/>
    <cellStyle name="Note 2 8 2 4" xfId="4261"/>
    <cellStyle name="Note 2 8 2 4 2" xfId="4262"/>
    <cellStyle name="Note 2 8 2 5" xfId="4263"/>
    <cellStyle name="Note 2 8 2 5 2" xfId="4264"/>
    <cellStyle name="Note 2 8 2 6" xfId="4265"/>
    <cellStyle name="Note 2 8 3" xfId="4266"/>
    <cellStyle name="Note 2 8 3 2" xfId="4267"/>
    <cellStyle name="Note 2 8 4" xfId="4268"/>
    <cellStyle name="Note 2 8 4 2" xfId="4269"/>
    <cellStyle name="Note 2 8 5" xfId="4270"/>
    <cellStyle name="Note 2 8 5 2" xfId="4271"/>
    <cellStyle name="Note 2 8 6" xfId="4272"/>
    <cellStyle name="Note 2 8 6 2" xfId="4273"/>
    <cellStyle name="Note 2 8 7" xfId="4274"/>
    <cellStyle name="Note 2 8 7 2" xfId="4275"/>
    <cellStyle name="Note 2 8 8" xfId="4276"/>
    <cellStyle name="Note 2 8 8 2" xfId="4277"/>
    <cellStyle name="Note 2 8 9" xfId="4278"/>
    <cellStyle name="Note 2 9" xfId="2320"/>
    <cellStyle name="Note 2 9 10" xfId="4279"/>
    <cellStyle name="Note 2 9 2" xfId="4280"/>
    <cellStyle name="Note 2 9 2 2" xfId="4281"/>
    <cellStyle name="Note 2 9 2 2 2" xfId="4282"/>
    <cellStyle name="Note 2 9 2 3" xfId="4283"/>
    <cellStyle name="Note 2 9 2 3 2" xfId="4284"/>
    <cellStyle name="Note 2 9 2 4" xfId="4285"/>
    <cellStyle name="Note 2 9 2 4 2" xfId="4286"/>
    <cellStyle name="Note 2 9 2 5" xfId="4287"/>
    <cellStyle name="Note 2 9 2 5 2" xfId="4288"/>
    <cellStyle name="Note 2 9 2 6" xfId="4289"/>
    <cellStyle name="Note 2 9 3" xfId="4290"/>
    <cellStyle name="Note 2 9 3 2" xfId="4291"/>
    <cellStyle name="Note 2 9 4" xfId="4292"/>
    <cellStyle name="Note 2 9 4 2" xfId="4293"/>
    <cellStyle name="Note 2 9 5" xfId="4294"/>
    <cellStyle name="Note 2 9 5 2" xfId="4295"/>
    <cellStyle name="Note 2 9 6" xfId="4296"/>
    <cellStyle name="Note 2 9 6 2" xfId="4297"/>
    <cellStyle name="Note 2 9 7" xfId="4298"/>
    <cellStyle name="Note 2 9 7 2" xfId="4299"/>
    <cellStyle name="Note 2 9 8" xfId="4300"/>
    <cellStyle name="Note 2 9 8 2" xfId="4301"/>
    <cellStyle name="Note 2 9 9" xfId="4302"/>
    <cellStyle name="Note 3" xfId="2321"/>
    <cellStyle name="Note 3 2" xfId="2322"/>
    <cellStyle name="Note 4" xfId="2323"/>
    <cellStyle name="Output 2" xfId="2324"/>
    <cellStyle name="Output 2 10" xfId="4303"/>
    <cellStyle name="Output 2 2" xfId="2325"/>
    <cellStyle name="Output 2 2 2" xfId="4304"/>
    <cellStyle name="Output 2 2 2 2" xfId="4305"/>
    <cellStyle name="Output 2 2 3" xfId="4306"/>
    <cellStyle name="Output 2 2 3 2" xfId="4307"/>
    <cellStyle name="Output 2 2 4" xfId="4308"/>
    <cellStyle name="Output 2 2 4 2" xfId="4309"/>
    <cellStyle name="Output 2 2 5" xfId="4310"/>
    <cellStyle name="Output 2 2 5 2" xfId="4311"/>
    <cellStyle name="Output 2 2 6" xfId="4312"/>
    <cellStyle name="Output 2 3" xfId="2326"/>
    <cellStyle name="Output 2 3 2" xfId="4313"/>
    <cellStyle name="Output 2 4" xfId="2327"/>
    <cellStyle name="Output 2 4 2" xfId="4314"/>
    <cellStyle name="Output 2 5" xfId="2328"/>
    <cellStyle name="Output 2 5 2" xfId="4315"/>
    <cellStyle name="Output 2 6" xfId="2329"/>
    <cellStyle name="Output 2 6 2" xfId="4316"/>
    <cellStyle name="Output 2 7" xfId="2330"/>
    <cellStyle name="Output 2 7 2" xfId="4317"/>
    <cellStyle name="Output 2 8" xfId="4318"/>
    <cellStyle name="Output 2 8 2" xfId="4319"/>
    <cellStyle name="Output 2 9" xfId="4320"/>
    <cellStyle name="Percent 2" xfId="28"/>
    <cellStyle name="Percent 2 10" xfId="2331"/>
    <cellStyle name="Percent 2 11" xfId="2332"/>
    <cellStyle name="Percent 2 12" xfId="2333"/>
    <cellStyle name="Percent 2 13" xfId="2334"/>
    <cellStyle name="Percent 2 14" xfId="2335"/>
    <cellStyle name="Percent 2 15" xfId="2336"/>
    <cellStyle name="Percent 2 16" xfId="2337"/>
    <cellStyle name="Percent 2 17" xfId="2338"/>
    <cellStyle name="Percent 2 18" xfId="2339"/>
    <cellStyle name="Percent 2 19" xfId="2340"/>
    <cellStyle name="Percent 2 2" xfId="2341"/>
    <cellStyle name="Percent 2 20" xfId="2342"/>
    <cellStyle name="Percent 2 21" xfId="2343"/>
    <cellStyle name="Percent 2 22" xfId="2344"/>
    <cellStyle name="Percent 2 23" xfId="2345"/>
    <cellStyle name="Percent 2 3" xfId="2346"/>
    <cellStyle name="Percent 2 4" xfId="2347"/>
    <cellStyle name="Percent 2 5" xfId="2348"/>
    <cellStyle name="Percent 2 6" xfId="2349"/>
    <cellStyle name="Percent 2 7" xfId="2350"/>
    <cellStyle name="Percent 2 8" xfId="2351"/>
    <cellStyle name="Percent 2 9" xfId="2352"/>
    <cellStyle name="Percent 3" xfId="29"/>
    <cellStyle name="Percent 3 2" xfId="392"/>
    <cellStyle name="Percent 3 3" xfId="5164"/>
    <cellStyle name="Percent 4" xfId="393"/>
    <cellStyle name="Percent 5" xfId="394"/>
    <cellStyle name="Percent 5 2" xfId="395"/>
    <cellStyle name="Percent 5 2 2" xfId="3742"/>
    <cellStyle name="Percent 5 2 2 2" xfId="3743"/>
    <cellStyle name="Percent 5 2 2 2 2" xfId="3744"/>
    <cellStyle name="Percent 5 2 2 3" xfId="3745"/>
    <cellStyle name="Percent 5 2 3" xfId="3746"/>
    <cellStyle name="Percent 5 2 3 2" xfId="3747"/>
    <cellStyle name="Percent 5 2 4" xfId="3748"/>
    <cellStyle name="Percent 5 2 4 2" xfId="3749"/>
    <cellStyle name="Percent 5 2 5" xfId="3750"/>
    <cellStyle name="Percent 5 2 5 2" xfId="3751"/>
    <cellStyle name="Percent 5 2 6" xfId="3752"/>
    <cellStyle name="Percent 5 2 7" xfId="3753"/>
    <cellStyle name="Percent 5 3" xfId="3754"/>
    <cellStyle name="Percent 5 3 2" xfId="3755"/>
    <cellStyle name="Percent 5 3 2 2" xfId="3756"/>
    <cellStyle name="Percent 5 3 3" xfId="3757"/>
    <cellStyle name="Percent 5 4" xfId="3758"/>
    <cellStyle name="Percent 5 4 2" xfId="3759"/>
    <cellStyle name="Percent 5 5" xfId="3760"/>
    <cellStyle name="Percent 5 5 2" xfId="3761"/>
    <cellStyle name="Percent 5 6" xfId="3762"/>
    <cellStyle name="Percent 5 6 2" xfId="3763"/>
    <cellStyle name="Percent 5 7" xfId="3764"/>
    <cellStyle name="Percent 5 8" xfId="3765"/>
    <cellStyle name="Percent 6" xfId="396"/>
    <cellStyle name="Percent 7" xfId="5167"/>
    <cellStyle name="Percentage of" xfId="4321"/>
    <cellStyle name="Row_CategoryHeadings" xfId="4322"/>
    <cellStyle name="Source" xfId="4323"/>
    <cellStyle name="Style1" xfId="3766"/>
    <cellStyle name="style1422275069766" xfId="4324"/>
    <cellStyle name="style1422275069891" xfId="4325"/>
    <cellStyle name="style1422275070016" xfId="4326"/>
    <cellStyle name="style1422275070109" xfId="4327"/>
    <cellStyle name="style1422275070219" xfId="4328"/>
    <cellStyle name="style1422275070328" xfId="4329"/>
    <cellStyle name="style1422275070437" xfId="4330"/>
    <cellStyle name="style1422275070546" xfId="4331"/>
    <cellStyle name="style1422275070640" xfId="4332"/>
    <cellStyle name="style1422275070733" xfId="4333"/>
    <cellStyle name="style1422275070843" xfId="4334"/>
    <cellStyle name="style1422275070952" xfId="4335"/>
    <cellStyle name="style1422275071045" xfId="4336"/>
    <cellStyle name="style1422275071139" xfId="4337"/>
    <cellStyle name="style1422275071248" xfId="4338"/>
    <cellStyle name="style1422275071342" xfId="4339"/>
    <cellStyle name="style1422275071451" xfId="4340"/>
    <cellStyle name="style1422275071529" xfId="4341"/>
    <cellStyle name="style1422275071810" xfId="4342"/>
    <cellStyle name="style1422275071919" xfId="4343"/>
    <cellStyle name="style1422275072013" xfId="4344"/>
    <cellStyle name="style1422275072106" xfId="4345"/>
    <cellStyle name="style1422275072200" xfId="4346"/>
    <cellStyle name="style1422275072278" xfId="4347"/>
    <cellStyle name="style1422275072465" xfId="4348"/>
    <cellStyle name="style1422275072543" xfId="4349"/>
    <cellStyle name="style1422275072621" xfId="4350"/>
    <cellStyle name="style1422275072699" xfId="4351"/>
    <cellStyle name="style1422275072777" xfId="4352"/>
    <cellStyle name="style1422275072964" xfId="4353"/>
    <cellStyle name="style1422275073027" xfId="4354"/>
    <cellStyle name="style1422275073120" xfId="4355"/>
    <cellStyle name="style1422275073214" xfId="4356"/>
    <cellStyle name="style1422275073323" xfId="4357"/>
    <cellStyle name="style1422275073417" xfId="4358"/>
    <cellStyle name="style1422275073510" xfId="4359"/>
    <cellStyle name="style1422275073604" xfId="4360"/>
    <cellStyle name="style1422275073713" xfId="4361"/>
    <cellStyle name="style1422275073807" xfId="4362"/>
    <cellStyle name="style1422275073900" xfId="4363"/>
    <cellStyle name="style1422275073994" xfId="4364"/>
    <cellStyle name="style1422275074087" xfId="4365"/>
    <cellStyle name="style1422275074165" xfId="4366"/>
    <cellStyle name="style1422275074259" xfId="4367"/>
    <cellStyle name="style1422275074337" xfId="4368"/>
    <cellStyle name="style1422275074431" xfId="4369"/>
    <cellStyle name="style1422275074509" xfId="4370"/>
    <cellStyle name="style1422275074571" xfId="4371"/>
    <cellStyle name="style1422275074680" xfId="4372"/>
    <cellStyle name="style1422275074821" xfId="4373"/>
    <cellStyle name="style1422275074899" xfId="4374"/>
    <cellStyle name="style1422275074977" xfId="4375"/>
    <cellStyle name="style1422275075211" xfId="4376"/>
    <cellStyle name="style1422275075289" xfId="4377"/>
    <cellStyle name="style1430406288654" xfId="4378"/>
    <cellStyle name="style1430406288701" xfId="4379"/>
    <cellStyle name="style1430406289247" xfId="4380"/>
    <cellStyle name="style1430406289403" xfId="4381"/>
    <cellStyle name="style1430406289652" xfId="4382"/>
    <cellStyle name="style1430406290120" xfId="4383"/>
    <cellStyle name="style1430921790512" xfId="4384"/>
    <cellStyle name="style1432902430825" xfId="4385"/>
    <cellStyle name="style1432902430919" xfId="4386"/>
    <cellStyle name="style1432902430997" xfId="4387"/>
    <cellStyle name="style1432902431075" xfId="4388"/>
    <cellStyle name="style1432902431153" xfId="4389"/>
    <cellStyle name="style1432902431216" xfId="4390"/>
    <cellStyle name="style1432902431294" xfId="4391"/>
    <cellStyle name="style1432902431372" xfId="4392"/>
    <cellStyle name="style1432902431450" xfId="4393"/>
    <cellStyle name="style1432902431590" xfId="4394"/>
    <cellStyle name="style1432902431637" xfId="4395"/>
    <cellStyle name="style1432902431699" xfId="4396"/>
    <cellStyle name="style1432902431762" xfId="4397"/>
    <cellStyle name="style1432902431840" xfId="4398"/>
    <cellStyle name="style1432902431902" xfId="4399"/>
    <cellStyle name="style1432902431949" xfId="4400"/>
    <cellStyle name="style1432902432027" xfId="4401"/>
    <cellStyle name="style1432902432089" xfId="4402"/>
    <cellStyle name="style1432902432167" xfId="4403"/>
    <cellStyle name="style1432902432230" xfId="4404"/>
    <cellStyle name="style1432902432308" xfId="4405"/>
    <cellStyle name="style1432902432386" xfId="4406"/>
    <cellStyle name="style1432902432448" xfId="4407"/>
    <cellStyle name="style1432902432510" xfId="4408"/>
    <cellStyle name="style1432902432588" xfId="4409"/>
    <cellStyle name="style1432902432729" xfId="4410"/>
    <cellStyle name="style1432902432791" xfId="4411"/>
    <cellStyle name="style1432902432869" xfId="4412"/>
    <cellStyle name="style1432902432947" xfId="4413"/>
    <cellStyle name="style1432902433041" xfId="4414"/>
    <cellStyle name="style1432902433103" xfId="4415"/>
    <cellStyle name="style1432902433166" xfId="4416"/>
    <cellStyle name="style1432902433228" xfId="4417"/>
    <cellStyle name="style1432902433306" xfId="4418"/>
    <cellStyle name="style1432902433368" xfId="4419"/>
    <cellStyle name="style1432902433446" xfId="4420"/>
    <cellStyle name="style1432902433493" xfId="4421"/>
    <cellStyle name="style1432902433571" xfId="4422"/>
    <cellStyle name="style1432902433649" xfId="4423"/>
    <cellStyle name="style1432902433758" xfId="4424"/>
    <cellStyle name="style1432902433852" xfId="4425"/>
    <cellStyle name="style1432902433914" xfId="4426"/>
    <cellStyle name="style1432902433977" xfId="4427"/>
    <cellStyle name="style1432911370486" xfId="4428"/>
    <cellStyle name="style1432911370580" xfId="4429"/>
    <cellStyle name="style1432911370658" xfId="4430"/>
    <cellStyle name="style1432911370720" xfId="4431"/>
    <cellStyle name="style1432911370798" xfId="4432"/>
    <cellStyle name="style1432911370876" xfId="4433"/>
    <cellStyle name="style1432911370954" xfId="4434"/>
    <cellStyle name="style1432911371016" xfId="4435"/>
    <cellStyle name="style1432911371094" xfId="4436"/>
    <cellStyle name="style1432911371157" xfId="4437"/>
    <cellStyle name="style1432911371219" xfId="4438"/>
    <cellStyle name="style1432911371282" xfId="4439"/>
    <cellStyle name="style1432911371422" xfId="4440"/>
    <cellStyle name="style1432911371500" xfId="4441"/>
    <cellStyle name="style1432911371562" xfId="4442"/>
    <cellStyle name="style1432911371625" xfId="4443"/>
    <cellStyle name="style1432911371703" xfId="4444"/>
    <cellStyle name="style1432911371781" xfId="4445"/>
    <cellStyle name="style1432911371859" xfId="4446"/>
    <cellStyle name="style1432911371937" xfId="4447"/>
    <cellStyle name="style1432911372015" xfId="4448"/>
    <cellStyle name="style1432911372093" xfId="4449"/>
    <cellStyle name="style1432911372155" xfId="4450"/>
    <cellStyle name="style1432911372218" xfId="4451"/>
    <cellStyle name="style1432911372296" xfId="4452"/>
    <cellStyle name="style1432911372374" xfId="4453"/>
    <cellStyle name="style1432911372514" xfId="4454"/>
    <cellStyle name="style1432911372592" xfId="4455"/>
    <cellStyle name="style1432911372670" xfId="4456"/>
    <cellStyle name="style1432911372795" xfId="4457"/>
    <cellStyle name="style1432911372920" xfId="4458"/>
    <cellStyle name="style1432911372982" xfId="4459"/>
    <cellStyle name="style1432911373060" xfId="4460"/>
    <cellStyle name="style1432911373138" xfId="4461"/>
    <cellStyle name="style1432911373200" xfId="4462"/>
    <cellStyle name="style1432911373278" xfId="4463"/>
    <cellStyle name="style1432911373419" xfId="4464"/>
    <cellStyle name="style1432911373481" xfId="4465"/>
    <cellStyle name="style1432911373559" xfId="4466"/>
    <cellStyle name="style1432911373622" xfId="4467"/>
    <cellStyle name="style1432911373684" xfId="4468"/>
    <cellStyle name="style1432913713496" xfId="4469"/>
    <cellStyle name="style1432913713574" xfId="4470"/>
    <cellStyle name="style1432913713636" xfId="4471"/>
    <cellStyle name="style1432913713699" xfId="4472"/>
    <cellStyle name="style1432913713777" xfId="4473"/>
    <cellStyle name="style1432913713839" xfId="4474"/>
    <cellStyle name="style1432913713902" xfId="4475"/>
    <cellStyle name="style1432913713964" xfId="4476"/>
    <cellStyle name="style1432913714042" xfId="4477"/>
    <cellStyle name="style1432913714104" xfId="4478"/>
    <cellStyle name="style1432913714151" xfId="4479"/>
    <cellStyle name="style1432913714198" xfId="4480"/>
    <cellStyle name="style1432913714276" xfId="4481"/>
    <cellStyle name="style1432913714338" xfId="4482"/>
    <cellStyle name="style1432913714385" xfId="4483"/>
    <cellStyle name="style1432913714432" xfId="4484"/>
    <cellStyle name="style1432913714494" xfId="4485"/>
    <cellStyle name="style1432913714557" xfId="4486"/>
    <cellStyle name="style1432913714635" xfId="4487"/>
    <cellStyle name="style1432913714697" xfId="4488"/>
    <cellStyle name="style1432913714760" xfId="4489"/>
    <cellStyle name="style1432913714900" xfId="4490"/>
    <cellStyle name="style1432913714947" xfId="4491"/>
    <cellStyle name="style1432913714994" xfId="4492"/>
    <cellStyle name="style1432913715056" xfId="4493"/>
    <cellStyle name="style1432913715134" xfId="4494"/>
    <cellStyle name="style1432913715196" xfId="4495"/>
    <cellStyle name="style1432913715259" xfId="4496"/>
    <cellStyle name="style1432913715321" xfId="4497"/>
    <cellStyle name="style1432913715415" xfId="4498"/>
    <cellStyle name="style1432913715508" xfId="4499"/>
    <cellStyle name="style1432913715586" xfId="4500"/>
    <cellStyle name="style1432913715649" xfId="4501"/>
    <cellStyle name="style1432913715727" xfId="4502"/>
    <cellStyle name="style1432913715789" xfId="4503"/>
    <cellStyle name="style1432913715836" xfId="4504"/>
    <cellStyle name="style1432913715898" xfId="4505"/>
    <cellStyle name="style1432913715945" xfId="4506"/>
    <cellStyle name="style1432913716023" xfId="4507"/>
    <cellStyle name="style1432913716070" xfId="4508"/>
    <cellStyle name="style1432913716132" xfId="4509"/>
    <cellStyle name="style1433928107386" xfId="4510"/>
    <cellStyle name="style1433928107448" xfId="4511"/>
    <cellStyle name="style1433928107510" xfId="4512"/>
    <cellStyle name="style1433928107573" xfId="4513"/>
    <cellStyle name="style1433928107635" xfId="4514"/>
    <cellStyle name="style1433928107698" xfId="4515"/>
    <cellStyle name="style1433928107776" xfId="4516"/>
    <cellStyle name="style1433928107838" xfId="4517"/>
    <cellStyle name="style1433928107900" xfId="4518"/>
    <cellStyle name="style1433928107963" xfId="4519"/>
    <cellStyle name="style1433928108010" xfId="4520"/>
    <cellStyle name="style1433928108072" xfId="4521"/>
    <cellStyle name="style1433928108150" xfId="4522"/>
    <cellStyle name="style1433928108197" xfId="4523"/>
    <cellStyle name="style1433928108337" xfId="4524"/>
    <cellStyle name="style1433928108384" xfId="4525"/>
    <cellStyle name="style1433928108446" xfId="4526"/>
    <cellStyle name="style1433928108493" xfId="4527"/>
    <cellStyle name="style1433928108540" xfId="4528"/>
    <cellStyle name="style1433928108602" xfId="4529"/>
    <cellStyle name="style1433928108665" xfId="4530"/>
    <cellStyle name="style1433928108727" xfId="4531"/>
    <cellStyle name="style1433928108790" xfId="4532"/>
    <cellStyle name="style1433928108852" xfId="4533"/>
    <cellStyle name="style1433928108914" xfId="4534"/>
    <cellStyle name="style1433928108977" xfId="4535"/>
    <cellStyle name="style1433928109039" xfId="4536"/>
    <cellStyle name="style1433928109102" xfId="4537"/>
    <cellStyle name="style1433928109164" xfId="4538"/>
    <cellStyle name="style1433928109226" xfId="4539"/>
    <cellStyle name="style1433928109289" xfId="4540"/>
    <cellStyle name="style1433928109351" xfId="4541"/>
    <cellStyle name="style1433928109414" xfId="4542"/>
    <cellStyle name="style1433928109554" xfId="4543"/>
    <cellStyle name="style1433928109616" xfId="4544"/>
    <cellStyle name="style1433928109679" xfId="4545"/>
    <cellStyle name="style1433928109772" xfId="4546"/>
    <cellStyle name="style1433928109866" xfId="4547"/>
    <cellStyle name="style1433928109928" xfId="4548"/>
    <cellStyle name="style1433931989364" xfId="4549"/>
    <cellStyle name="style1433931989426" xfId="4550"/>
    <cellStyle name="style1433931989489" xfId="4551"/>
    <cellStyle name="style1433931989551" xfId="4552"/>
    <cellStyle name="style1433931989613" xfId="4553"/>
    <cellStyle name="style1433931989676" xfId="4554"/>
    <cellStyle name="style1433931989925" xfId="4555"/>
    <cellStyle name="style1433931989972" xfId="4556"/>
    <cellStyle name="style1433931990035" xfId="4557"/>
    <cellStyle name="style1433931990081" xfId="4558"/>
    <cellStyle name="style1433931990128" xfId="4559"/>
    <cellStyle name="style1433931990175" xfId="4560"/>
    <cellStyle name="style1433931990222" xfId="4561"/>
    <cellStyle name="style1433931990362" xfId="4562"/>
    <cellStyle name="style1433931990425" xfId="4563"/>
    <cellStyle name="style1433931990487" xfId="4564"/>
    <cellStyle name="style1433931990549" xfId="4565"/>
    <cellStyle name="style1433931990612" xfId="4566"/>
    <cellStyle name="style1433931990674" xfId="4567"/>
    <cellStyle name="style1433931990737" xfId="4568"/>
    <cellStyle name="style1433931990799" xfId="4569"/>
    <cellStyle name="style1433931990861" xfId="4570"/>
    <cellStyle name="style1433931990924" xfId="4571"/>
    <cellStyle name="style1433931990986" xfId="4572"/>
    <cellStyle name="style1433931991049" xfId="4573"/>
    <cellStyle name="style1433931991127" xfId="4574"/>
    <cellStyle name="style1433931991189" xfId="4575"/>
    <cellStyle name="style1433931991251" xfId="4576"/>
    <cellStyle name="style1433931991314" xfId="4577"/>
    <cellStyle name="style1433931991376" xfId="4578"/>
    <cellStyle name="style1433949064727" xfId="4579"/>
    <cellStyle name="style1433949064789" xfId="4580"/>
    <cellStyle name="style1433949064867" xfId="4581"/>
    <cellStyle name="style1433949064945" xfId="4582"/>
    <cellStyle name="style1433949065008" xfId="4583"/>
    <cellStyle name="style1433949065070" xfId="4584"/>
    <cellStyle name="style1433949065148" xfId="4585"/>
    <cellStyle name="style1433949065320" xfId="4586"/>
    <cellStyle name="style1433949065398" xfId="4587"/>
    <cellStyle name="style1433949065460" xfId="4588"/>
    <cellStyle name="style1433949065523" xfId="4589"/>
    <cellStyle name="style1433949065585" xfId="4590"/>
    <cellStyle name="style1433949065663" xfId="4591"/>
    <cellStyle name="style1433949065725" xfId="4592"/>
    <cellStyle name="style1433949065788" xfId="4593"/>
    <cellStyle name="style1433949065835" xfId="4594"/>
    <cellStyle name="style1433949065897" xfId="4595"/>
    <cellStyle name="style1433949065959" xfId="4596"/>
    <cellStyle name="style1433949066022" xfId="4597"/>
    <cellStyle name="style1433949066100" xfId="4598"/>
    <cellStyle name="style1433949066162" xfId="4599"/>
    <cellStyle name="style1433949066225" xfId="4600"/>
    <cellStyle name="style1433949066365" xfId="4601"/>
    <cellStyle name="style1433949066427" xfId="4602"/>
    <cellStyle name="style1433949066490" xfId="4603"/>
    <cellStyle name="style1433949066552" xfId="4604"/>
    <cellStyle name="style1433949066630" xfId="4605"/>
    <cellStyle name="style1433949066708" xfId="4606"/>
    <cellStyle name="style1433949066771" xfId="4607"/>
    <cellStyle name="style1433949066849" xfId="4608"/>
    <cellStyle name="style1433949066927" xfId="4609"/>
    <cellStyle name="style1433949067005" xfId="4610"/>
    <cellStyle name="style1433949067067" xfId="4611"/>
    <cellStyle name="style1433949067129" xfId="4612"/>
    <cellStyle name="style1433951172117" xfId="4613"/>
    <cellStyle name="style1433951172210" xfId="4614"/>
    <cellStyle name="style1433951172288" xfId="4615"/>
    <cellStyle name="style1433951172366" xfId="4616"/>
    <cellStyle name="style1433951172429" xfId="4617"/>
    <cellStyle name="style1433951172507" xfId="4618"/>
    <cellStyle name="style1433951172678" xfId="4619"/>
    <cellStyle name="style1433951172772" xfId="4620"/>
    <cellStyle name="style1433951172865" xfId="4621"/>
    <cellStyle name="style1433951172943" xfId="4622"/>
    <cellStyle name="style1433951173006" xfId="4623"/>
    <cellStyle name="style1433951173068" xfId="4624"/>
    <cellStyle name="style1433951173146" xfId="4625"/>
    <cellStyle name="style1433951173224" xfId="4626"/>
    <cellStyle name="style1433951173287" xfId="4627"/>
    <cellStyle name="style1433951173349" xfId="4628"/>
    <cellStyle name="style1433951173427" xfId="4629"/>
    <cellStyle name="style1433951173505" xfId="4630"/>
    <cellStyle name="style1433951173583" xfId="4631"/>
    <cellStyle name="style1433951173645" xfId="4632"/>
    <cellStyle name="style1433951173723" xfId="4633"/>
    <cellStyle name="style1433951173801" xfId="4634"/>
    <cellStyle name="style1433951173848" xfId="4635"/>
    <cellStyle name="style1433951173911" xfId="4636"/>
    <cellStyle name="style1433951173989" xfId="4637"/>
    <cellStyle name="style1433951174067" xfId="4638"/>
    <cellStyle name="style1433951174129" xfId="4639"/>
    <cellStyle name="style1433951174269" xfId="4640"/>
    <cellStyle name="style1433951174347" xfId="4641"/>
    <cellStyle name="style1433951174425" xfId="4642"/>
    <cellStyle name="style1433951174503" xfId="4643"/>
    <cellStyle name="style1433951174581" xfId="4644"/>
    <cellStyle name="style1433951174644" xfId="4645"/>
    <cellStyle name="style1433951174722" xfId="4646"/>
    <cellStyle name="style1433951174784" xfId="4647"/>
    <cellStyle name="style1433951174862" xfId="4648"/>
    <cellStyle name="style1433951174971" xfId="4649"/>
    <cellStyle name="style1433951175049" xfId="4650"/>
    <cellStyle name="style1434019968934" xfId="4651"/>
    <cellStyle name="style1434019969028" xfId="4652"/>
    <cellStyle name="style1434019969121" xfId="4653"/>
    <cellStyle name="style1434019969199" xfId="4654"/>
    <cellStyle name="style1434019969277" xfId="4655"/>
    <cellStyle name="style1434019969371" xfId="4656"/>
    <cellStyle name="style1434019969449" xfId="4657"/>
    <cellStyle name="style1434019969527" xfId="4658"/>
    <cellStyle name="style1434019969620" xfId="4659"/>
    <cellStyle name="style1434019969714" xfId="4660"/>
    <cellStyle name="style1434019969901" xfId="4661"/>
    <cellStyle name="style1434019969995" xfId="4662"/>
    <cellStyle name="style1434019970089" xfId="4663"/>
    <cellStyle name="style1434019970167" xfId="4664"/>
    <cellStyle name="style1434019970245" xfId="4665"/>
    <cellStyle name="style1434019970323" xfId="4666"/>
    <cellStyle name="style1434019970385" xfId="4667"/>
    <cellStyle name="style1434019970463" xfId="4668"/>
    <cellStyle name="style1434019970541" xfId="4669"/>
    <cellStyle name="style1434019970635" xfId="4670"/>
    <cellStyle name="style1434019970728" xfId="4671"/>
    <cellStyle name="style1434019970806" xfId="4672"/>
    <cellStyle name="style1434019970900" xfId="4673"/>
    <cellStyle name="style1434019970993" xfId="4674"/>
    <cellStyle name="style1434019971196" xfId="4675"/>
    <cellStyle name="style1434019971290" xfId="4676"/>
    <cellStyle name="style1434019971383" xfId="4677"/>
    <cellStyle name="style1434019971493" xfId="4678"/>
    <cellStyle name="style1434019971586" xfId="4679"/>
    <cellStyle name="style1434019971664" xfId="4680"/>
    <cellStyle name="style1434019971758" xfId="4681"/>
    <cellStyle name="style1434019971851" xfId="4682"/>
    <cellStyle name="style1434019971929" xfId="4683"/>
    <cellStyle name="style1434019972007" xfId="4684"/>
    <cellStyle name="style1434019972132" xfId="4685"/>
    <cellStyle name="style1434019972210" xfId="4686"/>
    <cellStyle name="style1434019972366" xfId="4687"/>
    <cellStyle name="style1434376120413" xfId="4688"/>
    <cellStyle name="style1434376120506" xfId="4689"/>
    <cellStyle name="style1434376120584" xfId="4690"/>
    <cellStyle name="style1434376120662" xfId="4691"/>
    <cellStyle name="style1434376120740" xfId="4692"/>
    <cellStyle name="style1434376120818" xfId="4693"/>
    <cellStyle name="style1434376120912" xfId="4694"/>
    <cellStyle name="style1434376120990" xfId="4695"/>
    <cellStyle name="style1434376121068" xfId="4696"/>
    <cellStyle name="style1434376121146" xfId="4697"/>
    <cellStyle name="style1434376121208" xfId="4698"/>
    <cellStyle name="style1434376121286" xfId="4699"/>
    <cellStyle name="style1434376121364" xfId="4700"/>
    <cellStyle name="style1434376121598" xfId="4701"/>
    <cellStyle name="style1434376121676" xfId="4702"/>
    <cellStyle name="style1434376121754" xfId="4703"/>
    <cellStyle name="style1434376121848" xfId="4704"/>
    <cellStyle name="style1434376121941" xfId="4705"/>
    <cellStyle name="style1434376122035" xfId="4706"/>
    <cellStyle name="style1434376122129" xfId="4707"/>
    <cellStyle name="style1434376122222" xfId="4708"/>
    <cellStyle name="style1434376122316" xfId="4709"/>
    <cellStyle name="style1434376122394" xfId="4710"/>
    <cellStyle name="style1434376122487" xfId="4711"/>
    <cellStyle name="style1434376122581" xfId="4712"/>
    <cellStyle name="style1434376122675" xfId="4713"/>
    <cellStyle name="style1434376122753" xfId="4714"/>
    <cellStyle name="style1434376122846" xfId="4715"/>
    <cellStyle name="style1434376122940" xfId="4716"/>
    <cellStyle name="style1434376123018" xfId="4717"/>
    <cellStyle name="style1434376123127" xfId="4718"/>
    <cellStyle name="style1434376123205" xfId="4719"/>
    <cellStyle name="style1434376123283" xfId="4720"/>
    <cellStyle name="style1434376123361" xfId="4721"/>
    <cellStyle name="style1434376123642" xfId="4722"/>
    <cellStyle name="style1434376123735" xfId="4723"/>
    <cellStyle name="style1434376123813" xfId="4724"/>
    <cellStyle name="style1434376123876" xfId="4725"/>
    <cellStyle name="style1434462100530" xfId="4726"/>
    <cellStyle name="style1434462100608" xfId="4727"/>
    <cellStyle name="style1434462100670" xfId="4728"/>
    <cellStyle name="style1434462100748" xfId="4729"/>
    <cellStyle name="style1434462100810" xfId="4730"/>
    <cellStyle name="style1434462100873" xfId="4731"/>
    <cellStyle name="style1434462100935" xfId="4732"/>
    <cellStyle name="style1434462100998" xfId="4733"/>
    <cellStyle name="style1434462101076" xfId="4734"/>
    <cellStyle name="style1434462101138" xfId="4735"/>
    <cellStyle name="style1434462101185" xfId="4736"/>
    <cellStyle name="style1434462101247" xfId="4737"/>
    <cellStyle name="style1434462101310" xfId="4738"/>
    <cellStyle name="style1434462101372" xfId="4739"/>
    <cellStyle name="style1434462101512" xfId="4740"/>
    <cellStyle name="style1434462101575" xfId="4741"/>
    <cellStyle name="style1434462101637" xfId="4742"/>
    <cellStyle name="style1434462101700" xfId="4743"/>
    <cellStyle name="style1434462101778" xfId="4744"/>
    <cellStyle name="style1434462101840" xfId="4745"/>
    <cellStyle name="style1434462101902" xfId="4746"/>
    <cellStyle name="style1434462101965" xfId="4747"/>
    <cellStyle name="style1434462102012" xfId="4748"/>
    <cellStyle name="style1434462102074" xfId="4749"/>
    <cellStyle name="style1434462102152" xfId="4750"/>
    <cellStyle name="style1434462102215" xfId="4751"/>
    <cellStyle name="style1434462102277" xfId="4752"/>
    <cellStyle name="style1434462102355" xfId="4753"/>
    <cellStyle name="style1434462102433" xfId="4754"/>
    <cellStyle name="style1434462102589" xfId="4755"/>
    <cellStyle name="style1434462102667" xfId="4756"/>
    <cellStyle name="style1434462102729" xfId="4757"/>
    <cellStyle name="style1434462102807" xfId="4758"/>
    <cellStyle name="style1434462102870" xfId="4759"/>
    <cellStyle name="style1434462102963" xfId="4760"/>
    <cellStyle name="style1434462103041" xfId="4761"/>
    <cellStyle name="style1434462103166" xfId="4762"/>
    <cellStyle name="style1434462103213" xfId="4763"/>
    <cellStyle name="style1434462542129" xfId="4764"/>
    <cellStyle name="style1434462542207" xfId="4765"/>
    <cellStyle name="style1434462542269" xfId="4766"/>
    <cellStyle name="style1434462542332" xfId="4767"/>
    <cellStyle name="style1434462542394" xfId="4768"/>
    <cellStyle name="style1434462542456" xfId="4769"/>
    <cellStyle name="style1434462542519" xfId="4770"/>
    <cellStyle name="style1434462542597" xfId="4771"/>
    <cellStyle name="style1434462542659" xfId="4772"/>
    <cellStyle name="style1434462542722" xfId="4773"/>
    <cellStyle name="style1434462542784" xfId="4774"/>
    <cellStyle name="style1434462542846" xfId="4775"/>
    <cellStyle name="style1434462542909" xfId="4776"/>
    <cellStyle name="style1434462542956" xfId="4777"/>
    <cellStyle name="style1434462543018" xfId="4778"/>
    <cellStyle name="style1434462543065" xfId="4779"/>
    <cellStyle name="style1434462543112" xfId="4780"/>
    <cellStyle name="style1434462543158" xfId="4781"/>
    <cellStyle name="style1434462543221" xfId="4782"/>
    <cellStyle name="style1434462543283" xfId="4783"/>
    <cellStyle name="style1434462543346" xfId="4784"/>
    <cellStyle name="style1434462543502" xfId="4785"/>
    <cellStyle name="style1434462543564" xfId="4786"/>
    <cellStyle name="style1434462543626" xfId="4787"/>
    <cellStyle name="style1434462543689" xfId="4788"/>
    <cellStyle name="style1434462543751" xfId="4789"/>
    <cellStyle name="style1434462543829" xfId="4790"/>
    <cellStyle name="style1434462543892" xfId="4791"/>
    <cellStyle name="style1434462543970" xfId="4792"/>
    <cellStyle name="style1434462544032" xfId="4793"/>
    <cellStyle name="style1434462544094" xfId="4794"/>
    <cellStyle name="style1434462544157" xfId="4795"/>
    <cellStyle name="style1434462544219" xfId="4796"/>
    <cellStyle name="style1434462544282" xfId="4797"/>
    <cellStyle name="style1434462544344" xfId="4798"/>
    <cellStyle name="style1434462544406" xfId="4799"/>
    <cellStyle name="style1434464224292" xfId="4800"/>
    <cellStyle name="style1434464224370" xfId="4801"/>
    <cellStyle name="style1434464224432" xfId="4802"/>
    <cellStyle name="style1434464224510" xfId="4803"/>
    <cellStyle name="style1434464224572" xfId="4804"/>
    <cellStyle name="style1434464224635" xfId="4805"/>
    <cellStyle name="style1434464224713" xfId="4806"/>
    <cellStyle name="style1434464224775" xfId="4807"/>
    <cellStyle name="style1434464224853" xfId="4808"/>
    <cellStyle name="style1434464225025" xfId="4809"/>
    <cellStyle name="style1434464225087" xfId="4810"/>
    <cellStyle name="style1434464225150" xfId="4811"/>
    <cellStyle name="style1434464225228" xfId="4812"/>
    <cellStyle name="style1434464225274" xfId="4813"/>
    <cellStyle name="style1434464225321" xfId="4814"/>
    <cellStyle name="style1434464225384" xfId="4815"/>
    <cellStyle name="style1434464225430" xfId="4816"/>
    <cellStyle name="style1434464225493" xfId="4817"/>
    <cellStyle name="style1434464225555" xfId="4818"/>
    <cellStyle name="style1434464225633" xfId="4819"/>
    <cellStyle name="style1434464225694" xfId="4820"/>
    <cellStyle name="style1434464225761" xfId="4821"/>
    <cellStyle name="style1434464225847" xfId="4822"/>
    <cellStyle name="style1434464225936" xfId="4823"/>
    <cellStyle name="style1434464226006" xfId="4824"/>
    <cellStyle name="style1434464226064" xfId="4825"/>
    <cellStyle name="style1434464226147" xfId="4826"/>
    <cellStyle name="style1434464226361" xfId="4827"/>
    <cellStyle name="style1434464226439" xfId="4828"/>
    <cellStyle name="style1434464226520" xfId="4829"/>
    <cellStyle name="style1434464226590" xfId="4830"/>
    <cellStyle name="style1434464226650" xfId="4831"/>
    <cellStyle name="style1434464226722" xfId="4832"/>
    <cellStyle name="style1434464226812" xfId="4833"/>
    <cellStyle name="style1434464226872" xfId="4834"/>
    <cellStyle name="style1434464226942" xfId="4835"/>
    <cellStyle name="style1434466136357" xfId="4836"/>
    <cellStyle name="style1434466136419" xfId="4837"/>
    <cellStyle name="style1434466136482" xfId="4838"/>
    <cellStyle name="style1434466136544" xfId="4839"/>
    <cellStyle name="style1434466136606" xfId="4840"/>
    <cellStyle name="style1434466136669" xfId="4841"/>
    <cellStyle name="style1434466136731" xfId="4842"/>
    <cellStyle name="style1434466136793" xfId="4843"/>
    <cellStyle name="style1434466136871" xfId="4844"/>
    <cellStyle name="style1434466136934" xfId="4845"/>
    <cellStyle name="style1434466136996" xfId="4846"/>
    <cellStyle name="style1434466137059" xfId="4847"/>
    <cellStyle name="style1434466137137" xfId="4848"/>
    <cellStyle name="style1434466137183" xfId="4849"/>
    <cellStyle name="style1434466137230" xfId="4850"/>
    <cellStyle name="style1434466137277" xfId="4851"/>
    <cellStyle name="style1434466137324" xfId="4852"/>
    <cellStyle name="style1434466137370" xfId="4853"/>
    <cellStyle name="style1434466137433" xfId="4854"/>
    <cellStyle name="style1434466137589" xfId="4855"/>
    <cellStyle name="style1434466137667" xfId="4856"/>
    <cellStyle name="style1434466137745" xfId="4857"/>
    <cellStyle name="style1434466137807" xfId="4858"/>
    <cellStyle name="style1434466137870" xfId="4859"/>
    <cellStyle name="style1434466137932" xfId="4860"/>
    <cellStyle name="style1434466137994" xfId="4861"/>
    <cellStyle name="style1434466138057" xfId="4862"/>
    <cellStyle name="style1434466138135" xfId="4863"/>
    <cellStyle name="style1434466138197" xfId="4864"/>
    <cellStyle name="style1434466138275" xfId="4865"/>
    <cellStyle name="style1434466138337" xfId="4866"/>
    <cellStyle name="style1434466138400" xfId="4867"/>
    <cellStyle name="style1434466138462" xfId="4868"/>
    <cellStyle name="style1434466138540" xfId="4869"/>
    <cellStyle name="style1434466138603" xfId="4870"/>
    <cellStyle name="style1434466138665" xfId="4871"/>
    <cellStyle name="style1434466477493" xfId="4872"/>
    <cellStyle name="style1434466477571" xfId="4873"/>
    <cellStyle name="style1434466477634" xfId="4874"/>
    <cellStyle name="style1434466477712" xfId="4875"/>
    <cellStyle name="style1434466477790" xfId="4876"/>
    <cellStyle name="style1434466477868" xfId="4877"/>
    <cellStyle name="style1434466477930" xfId="4878"/>
    <cellStyle name="style1434466477977" xfId="4879"/>
    <cellStyle name="style1434466478039" xfId="4880"/>
    <cellStyle name="style1434466478101" xfId="4881"/>
    <cellStyle name="style1434466478179" xfId="4882"/>
    <cellStyle name="style1434466478242" xfId="4883"/>
    <cellStyle name="style1434466478398" xfId="4884"/>
    <cellStyle name="style1434466478476" xfId="4885"/>
    <cellStyle name="style1434466478554" xfId="4886"/>
    <cellStyle name="style1434466478616" xfId="4887"/>
    <cellStyle name="style1434466478694" xfId="4888"/>
    <cellStyle name="style1434466478741" xfId="4889"/>
    <cellStyle name="style1434466478788" xfId="4890"/>
    <cellStyle name="style1434466478850" xfId="4891"/>
    <cellStyle name="style1434466478913" xfId="4892"/>
    <cellStyle name="style1434466478959" xfId="4893"/>
    <cellStyle name="style1434466479022" xfId="4894"/>
    <cellStyle name="style1434466479069" xfId="4895"/>
    <cellStyle name="style1434466479147" xfId="4896"/>
    <cellStyle name="style1434471929169" xfId="4897"/>
    <cellStyle name="style1434471929278" xfId="4898"/>
    <cellStyle name="style1434471929356" xfId="4899"/>
    <cellStyle name="style1434471929434" xfId="4900"/>
    <cellStyle name="style1434471929512" xfId="4901"/>
    <cellStyle name="style1434471929590" xfId="4902"/>
    <cellStyle name="style1434471929684" xfId="4903"/>
    <cellStyle name="style1434471929762" xfId="4904"/>
    <cellStyle name="style1434471929824" xfId="4905"/>
    <cellStyle name="style1434471929902" xfId="4906"/>
    <cellStyle name="style1434471929965" xfId="4907"/>
    <cellStyle name="style1434471930027" xfId="4908"/>
    <cellStyle name="style1434471930105" xfId="4909"/>
    <cellStyle name="style1434471930183" xfId="4910"/>
    <cellStyle name="style1434471930246" xfId="4911"/>
    <cellStyle name="style1434471930308" xfId="4912"/>
    <cellStyle name="style1434471930386" xfId="4913"/>
    <cellStyle name="style1434471930558" xfId="4914"/>
    <cellStyle name="style1434471930620" xfId="4915"/>
    <cellStyle name="style1434471930698" xfId="4916"/>
    <cellStyle name="style1434471930776" xfId="4917"/>
    <cellStyle name="style1434471930854" xfId="4918"/>
    <cellStyle name="style1434471930916" xfId="4919"/>
    <cellStyle name="style1434471930979" xfId="4920"/>
    <cellStyle name="style1434471931057" xfId="4921"/>
    <cellStyle name="style1434471931135" xfId="4922"/>
    <cellStyle name="style1434471931213" xfId="4923"/>
    <cellStyle name="style1434471931291" xfId="4924"/>
    <cellStyle name="style1434471931369" xfId="4925"/>
    <cellStyle name="style1434471931509" xfId="4926"/>
    <cellStyle name="style1434471931587" xfId="4927"/>
    <cellStyle name="style1434471931665" xfId="4928"/>
    <cellStyle name="style1434471931743" xfId="4929"/>
    <cellStyle name="style1434471931821" xfId="4930"/>
    <cellStyle name="style1434471931899" xfId="4931"/>
    <cellStyle name="style1434471932055" xfId="4932"/>
    <cellStyle name="style1434471932180" xfId="4933"/>
    <cellStyle name="style1434471932258" xfId="4934"/>
    <cellStyle name="style1434535558348" xfId="4935"/>
    <cellStyle name="style1434535558426" xfId="4936"/>
    <cellStyle name="style1434535558488" xfId="4937"/>
    <cellStyle name="style1434535558535" xfId="4938"/>
    <cellStyle name="style1434535558597" xfId="4939"/>
    <cellStyle name="style1434535558660" xfId="4940"/>
    <cellStyle name="style1434535558722" xfId="4941"/>
    <cellStyle name="style1434535558816" xfId="4942"/>
    <cellStyle name="style1434535558878" xfId="4943"/>
    <cellStyle name="style1434535558956" xfId="4944"/>
    <cellStyle name="style1434535559018" xfId="4945"/>
    <cellStyle name="style1434535559065" xfId="4946"/>
    <cellStyle name="style1434535559128" xfId="4947"/>
    <cellStyle name="style1434535559206" xfId="4948"/>
    <cellStyle name="style1434535559252" xfId="4949"/>
    <cellStyle name="style1434535559424" xfId="4950"/>
    <cellStyle name="style1434535559471" xfId="4951"/>
    <cellStyle name="style1434535559549" xfId="4952"/>
    <cellStyle name="style1434535559627" xfId="4953"/>
    <cellStyle name="style1434535559736" xfId="4954"/>
    <cellStyle name="style1434535559814" xfId="4955"/>
    <cellStyle name="style1434535559908" xfId="4956"/>
    <cellStyle name="style1434535559970" xfId="4957"/>
    <cellStyle name="style1434535560017" xfId="4958"/>
    <cellStyle name="style1434535560079" xfId="4959"/>
    <cellStyle name="style1434535560126" xfId="4960"/>
    <cellStyle name="style1434535560189" xfId="4961"/>
    <cellStyle name="style1434535560267" xfId="4962"/>
    <cellStyle name="style1434535560516" xfId="4963"/>
    <cellStyle name="style1434535560594" xfId="4964"/>
    <cellStyle name="style1434535560672" xfId="4965"/>
    <cellStyle name="style1434535560735" xfId="4966"/>
    <cellStyle name="style1434535560797" xfId="4967"/>
    <cellStyle name="style1434535560875" xfId="4968"/>
    <cellStyle name="style1434535560953" xfId="4969"/>
    <cellStyle name="style1434535561015" xfId="4970"/>
    <cellStyle name="style1434535561078" xfId="4971"/>
    <cellStyle name="style1434535561156" xfId="4972"/>
    <cellStyle name="style1434535561218" xfId="4973"/>
    <cellStyle name="style1434535561296" xfId="4974"/>
    <cellStyle name="style1434535561374" xfId="4975"/>
    <cellStyle name="style1434535561608" xfId="4976"/>
    <cellStyle name="style1434535561686" xfId="4977"/>
    <cellStyle name="style1434535561764" xfId="4978"/>
    <cellStyle name="style1434620067436" xfId="4979"/>
    <cellStyle name="style1434620067530" xfId="4980"/>
    <cellStyle name="style1434620067686" xfId="4981"/>
    <cellStyle name="style1434620067748" xfId="4982"/>
    <cellStyle name="style1434620067810" xfId="4983"/>
    <cellStyle name="style1434620067904" xfId="4984"/>
    <cellStyle name="style1434620067982" xfId="4985"/>
    <cellStyle name="style1434620068076" xfId="4986"/>
    <cellStyle name="style1434620068154" xfId="4987"/>
    <cellStyle name="style1434620068232" xfId="4988"/>
    <cellStyle name="style1434620068294" xfId="4989"/>
    <cellStyle name="style1434620068356" xfId="4990"/>
    <cellStyle name="style1434620068466" xfId="4991"/>
    <cellStyle name="style1434620068528" xfId="4992"/>
    <cellStyle name="style1434620068606" xfId="4993"/>
    <cellStyle name="style1434620068684" xfId="4994"/>
    <cellStyle name="style1434620068746" xfId="4995"/>
    <cellStyle name="style1434620068918" xfId="4996"/>
    <cellStyle name="style1434620068996" xfId="4997"/>
    <cellStyle name="style1435050219381" xfId="4998"/>
    <cellStyle name="style1435050219474" xfId="4999"/>
    <cellStyle name="style1435050219568" xfId="5000"/>
    <cellStyle name="style1435050219646" xfId="5001"/>
    <cellStyle name="style1435050219739" xfId="5002"/>
    <cellStyle name="style1435050219817" xfId="5003"/>
    <cellStyle name="style1435050219895" xfId="5004"/>
    <cellStyle name="style1435050219989" xfId="5005"/>
    <cellStyle name="style1435050220067" xfId="5006"/>
    <cellStyle name="style1435050220129" xfId="5007"/>
    <cellStyle name="style1435050220223" xfId="5008"/>
    <cellStyle name="style1435050220301" xfId="5009"/>
    <cellStyle name="style1435050220379" xfId="5010"/>
    <cellStyle name="style1435050220457" xfId="5011"/>
    <cellStyle name="style1435050220519" xfId="5012"/>
    <cellStyle name="style1435050220582" xfId="5013"/>
    <cellStyle name="style1435050220644" xfId="5014"/>
    <cellStyle name="style1435050220707" xfId="5015"/>
    <cellStyle name="style1435050220769" xfId="5016"/>
    <cellStyle name="style1435050220909" xfId="5017"/>
    <cellStyle name="style1435050220972" xfId="5018"/>
    <cellStyle name="style1435050221050" xfId="5019"/>
    <cellStyle name="style1435050221128" xfId="5020"/>
    <cellStyle name="style1435050221206" xfId="5021"/>
    <cellStyle name="style1435050221299" xfId="5022"/>
    <cellStyle name="style1435050221377" xfId="5023"/>
    <cellStyle name="style1435050221471" xfId="5024"/>
    <cellStyle name="style1435050221549" xfId="5025"/>
    <cellStyle name="style1435050221611" xfId="5026"/>
    <cellStyle name="style1435050221705" xfId="5027"/>
    <cellStyle name="style1435050221783" xfId="5028"/>
    <cellStyle name="style1435050221830" xfId="5029"/>
    <cellStyle name="style1435050221892" xfId="5030"/>
    <cellStyle name="style1435050221970" xfId="5031"/>
    <cellStyle name="style1435050222095" xfId="5032"/>
    <cellStyle name="style1435050222157" xfId="5033"/>
    <cellStyle name="style1435068968475" xfId="5034"/>
    <cellStyle name="style1435068968553" xfId="5035"/>
    <cellStyle name="style1435068968615" xfId="5036"/>
    <cellStyle name="style1435068968678" xfId="5037"/>
    <cellStyle name="style1435068968756" xfId="5038"/>
    <cellStyle name="style1435068968818" xfId="5039"/>
    <cellStyle name="style1435068968880" xfId="5040"/>
    <cellStyle name="style1435068968943" xfId="5041"/>
    <cellStyle name="style1435068969021" xfId="5042"/>
    <cellStyle name="style1435068969083" xfId="5043"/>
    <cellStyle name="style1435068969146" xfId="5044"/>
    <cellStyle name="style1435068969208" xfId="5045"/>
    <cellStyle name="style1435068969270" xfId="5046"/>
    <cellStyle name="style1435068969333" xfId="5047"/>
    <cellStyle name="style1435068969380" xfId="5048"/>
    <cellStyle name="style1435068969504" xfId="5049"/>
    <cellStyle name="style1435068969567" xfId="5050"/>
    <cellStyle name="style1435068969614" xfId="5051"/>
    <cellStyle name="style1435068969660" xfId="5052"/>
    <cellStyle name="style1435068969723" xfId="5053"/>
    <cellStyle name="style1435068969770" xfId="5054"/>
    <cellStyle name="style1435068969832" xfId="5055"/>
    <cellStyle name="style1435068969910" xfId="5056"/>
    <cellStyle name="style1435068969972" xfId="5057"/>
    <cellStyle name="style1435068970035" xfId="5058"/>
    <cellStyle name="style1435068970097" xfId="5059"/>
    <cellStyle name="style1435068970175" xfId="5060"/>
    <cellStyle name="style1435068970238" xfId="5061"/>
    <cellStyle name="style1435068970300" xfId="5062"/>
    <cellStyle name="style1435068970362" xfId="5063"/>
    <cellStyle name="style1435068970440" xfId="5064"/>
    <cellStyle name="style1435068970565" xfId="5065"/>
    <cellStyle name="style1441877640287" xfId="5066"/>
    <cellStyle name="style1441877640350" xfId="5067"/>
    <cellStyle name="style1441877640412" xfId="5068"/>
    <cellStyle name="style1441877640475" xfId="5069"/>
    <cellStyle name="style1441877640584" xfId="5070"/>
    <cellStyle name="style1441877640646" xfId="5071"/>
    <cellStyle name="style1441877640693" xfId="5072"/>
    <cellStyle name="style1441877640755" xfId="5073"/>
    <cellStyle name="style1441877640802" xfId="5074"/>
    <cellStyle name="style1441877640849" xfId="5075"/>
    <cellStyle name="style1441877640896" xfId="5076"/>
    <cellStyle name="style1441877640927" xfId="5077"/>
    <cellStyle name="style1441877640989" xfId="5078"/>
    <cellStyle name="style1441877641036" xfId="5079"/>
    <cellStyle name="style1441877641083" xfId="5080"/>
    <cellStyle name="style1441877641114" xfId="5081"/>
    <cellStyle name="style1441877641161" xfId="5082"/>
    <cellStyle name="style1441877641223" xfId="5083"/>
    <cellStyle name="style1441877641317" xfId="5084"/>
    <cellStyle name="style1441877641379" xfId="5085"/>
    <cellStyle name="style1441877641411" xfId="5086"/>
    <cellStyle name="style1441877641473" xfId="5087"/>
    <cellStyle name="style1441877641520" xfId="5088"/>
    <cellStyle name="style1441877641567" xfId="5089"/>
    <cellStyle name="style1441877641613" xfId="5090"/>
    <cellStyle name="style1441877641660" xfId="5091"/>
    <cellStyle name="style1441877641707" xfId="5092"/>
    <cellStyle name="style1441877641754" xfId="5093"/>
    <cellStyle name="style1441877641785" xfId="5094"/>
    <cellStyle name="style1441877641832" xfId="5095"/>
    <cellStyle name="style1441877641894" xfId="5096"/>
    <cellStyle name="style1441877641988" xfId="5097"/>
    <cellStyle name="style1441877642035" xfId="5098"/>
    <cellStyle name="style1441877642066" xfId="5099"/>
    <cellStyle name="style1441877642144" xfId="5100"/>
    <cellStyle name="style1441877642191" xfId="5101"/>
    <cellStyle name="style1441877642237" xfId="5102"/>
    <cellStyle name="style1441877642284" xfId="5103"/>
    <cellStyle name="Style2" xfId="3767"/>
    <cellStyle name="Style3" xfId="3768"/>
    <cellStyle name="Style4" xfId="3769"/>
    <cellStyle name="Style5" xfId="3770"/>
    <cellStyle name="subheading" xfId="5104"/>
    <cellStyle name="table thousands" xfId="5105"/>
    <cellStyle name="Table_Name" xfId="5106"/>
    <cellStyle name="Title 2" xfId="2353"/>
    <cellStyle name="Title 3" xfId="5107"/>
    <cellStyle name="Total 2" xfId="2354"/>
    <cellStyle name="Total 2 10" xfId="5108"/>
    <cellStyle name="Total 2 2" xfId="2355"/>
    <cellStyle name="Total 2 2 2" xfId="5109"/>
    <cellStyle name="Total 2 2 2 2" xfId="5110"/>
    <cellStyle name="Total 2 2 3" xfId="5111"/>
    <cellStyle name="Total 2 2 3 2" xfId="5112"/>
    <cellStyle name="Total 2 2 4" xfId="5113"/>
    <cellStyle name="Total 2 2 4 2" xfId="5114"/>
    <cellStyle name="Total 2 2 5" xfId="5115"/>
    <cellStyle name="Total 2 2 5 2" xfId="5116"/>
    <cellStyle name="Total 2 2 6" xfId="5117"/>
    <cellStyle name="Total 2 3" xfId="2356"/>
    <cellStyle name="Total 2 3 2" xfId="5118"/>
    <cellStyle name="Total 2 4" xfId="2357"/>
    <cellStyle name="Total 2 4 2" xfId="5119"/>
    <cellStyle name="Total 2 5" xfId="2358"/>
    <cellStyle name="Total 2 5 2" xfId="5120"/>
    <cellStyle name="Total 2 6" xfId="2359"/>
    <cellStyle name="Total 2 6 2" xfId="5121"/>
    <cellStyle name="Total 2 7" xfId="2360"/>
    <cellStyle name="Total 2 7 2" xfId="5122"/>
    <cellStyle name="Total 2 8" xfId="5123"/>
    <cellStyle name="Total 2 8 2" xfId="5124"/>
    <cellStyle name="Total 2 9" xfId="5125"/>
    <cellStyle name="Total 3" xfId="5126"/>
    <cellStyle name="Total 3 2" xfId="5127"/>
    <cellStyle name="Total 3 2 2" xfId="5128"/>
    <cellStyle name="Total 3 3" xfId="5129"/>
    <cellStyle name="Warning Text 2" xfId="2361"/>
    <cellStyle name="Warning Text 3" xfId="5130"/>
    <cellStyle name="Warnings" xfId="5131"/>
  </cellStyles>
  <dxfs count="84">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ill>
        <patternFill>
          <bgColor theme="0" tint="-0.24994659260841701"/>
        </patternFill>
      </fill>
    </dxf>
    <dxf>
      <fill>
        <patternFill>
          <bgColor rgb="FFBDD7E7"/>
        </patternFill>
      </fill>
    </dxf>
    <dxf>
      <font>
        <color theme="0"/>
      </font>
      <fill>
        <patternFill>
          <bgColor rgb="FF6BAEE7"/>
        </patternFill>
      </fill>
    </dxf>
    <dxf>
      <font>
        <color theme="0"/>
      </font>
      <fill>
        <patternFill>
          <bgColor rgb="FF3182BD"/>
        </patternFill>
      </fill>
    </dxf>
    <dxf>
      <font>
        <b/>
        <i val="0"/>
        <condense val="0"/>
        <extend val="0"/>
        <color indexed="17"/>
      </font>
      <fill>
        <patternFill>
          <bgColor indexed="9"/>
        </patternFill>
      </fill>
    </dxf>
    <dxf>
      <font>
        <b/>
        <i val="0"/>
        <color theme="0"/>
      </font>
      <fill>
        <patternFill>
          <bgColor theme="9" tint="-0.24994659260841701"/>
        </patternFill>
      </fill>
    </dxf>
    <dxf>
      <font>
        <b/>
        <i val="0"/>
        <condense val="0"/>
        <extend val="0"/>
        <color indexed="9"/>
      </font>
      <fill>
        <patternFill>
          <bgColor indexed="17"/>
        </patternFill>
      </fill>
    </dxf>
    <dxf>
      <fill>
        <patternFill>
          <bgColor rgb="FFFFFF00"/>
        </patternFill>
      </fill>
    </dxf>
  </dxfs>
  <tableStyles count="0" defaultTableStyle="TableStyleMedium9" defaultPivotStyle="PivotStyleLight16"/>
  <colors>
    <mruColors>
      <color rgb="FF0000FF"/>
      <color rgb="FF000080"/>
      <color rgb="FF3182BD"/>
      <color rgb="FF7F7F7F"/>
      <color rgb="FFBFBFBF"/>
      <color rgb="FF6BAEE7"/>
      <color rgb="FFBDD7E7"/>
      <color rgb="FFF5F5F5"/>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20156498139672E-2"/>
          <c:y val="3.0687892055943949E-2"/>
          <c:w val="0.9105596870037207"/>
          <c:h val="0.93862421588811551"/>
        </c:manualLayout>
      </c:layout>
      <c:lineChart>
        <c:grouping val="standard"/>
        <c:varyColors val="0"/>
        <c:ser>
          <c:idx val="0"/>
          <c:order val="0"/>
          <c:tx>
            <c:v>LocalAuthority</c:v>
          </c:tx>
          <c:spPr>
            <a:ln w="19050">
              <a:solidFill>
                <a:srgbClr val="3182BD"/>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1A-45CC-B973-6A975295592B}"/>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1A-45CC-B973-6A975295592B}"/>
                </c:ext>
              </c:extLst>
            </c:dLbl>
            <c:spPr>
              <a:noFill/>
              <a:ln>
                <a:noFill/>
              </a:ln>
              <a:effectLst/>
            </c:spPr>
            <c:txPr>
              <a:bodyPr/>
              <a:lstStyle/>
              <a:p>
                <a:pPr>
                  <a:defRPr sz="700" b="1">
                    <a:solidFill>
                      <a:srgbClr val="3182BD"/>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Controls!$P$23:$Y$23</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2-481A-45CC-B973-6A975295592B}"/>
            </c:ext>
          </c:extLst>
        </c:ser>
        <c:ser>
          <c:idx val="1"/>
          <c:order val="1"/>
          <c:tx>
            <c:v>Wales</c:v>
          </c:tx>
          <c:spPr>
            <a:ln w="19050">
              <a:solidFill>
                <a:srgbClr val="FF0000"/>
              </a:solidFill>
            </a:ln>
          </c:spPr>
          <c:marker>
            <c:symbol val="none"/>
          </c:marker>
          <c:val>
            <c:numRef>
              <c:f>Controls!$P$24:$Y$24</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3-481A-45CC-B973-6A975295592B}"/>
            </c:ext>
          </c:extLst>
        </c:ser>
        <c:dLbls>
          <c:showLegendKey val="0"/>
          <c:showVal val="0"/>
          <c:showCatName val="0"/>
          <c:showSerName val="0"/>
          <c:showPercent val="0"/>
          <c:showBubbleSize val="0"/>
        </c:dLbls>
        <c:smooth val="0"/>
        <c:axId val="87464576"/>
        <c:axId val="87486848"/>
      </c:lineChart>
      <c:catAx>
        <c:axId val="87464576"/>
        <c:scaling>
          <c:orientation val="minMax"/>
        </c:scaling>
        <c:delete val="1"/>
        <c:axPos val="b"/>
        <c:majorTickMark val="out"/>
        <c:minorTickMark val="none"/>
        <c:tickLblPos val="none"/>
        <c:crossAx val="87486848"/>
        <c:crosses val="autoZero"/>
        <c:auto val="1"/>
        <c:lblAlgn val="ctr"/>
        <c:lblOffset val="100"/>
        <c:noMultiLvlLbl val="0"/>
      </c:catAx>
      <c:valAx>
        <c:axId val="87486848"/>
        <c:scaling>
          <c:orientation val="minMax"/>
          <c:max val="70"/>
          <c:min val="0"/>
        </c:scaling>
        <c:delete val="1"/>
        <c:axPos val="l"/>
        <c:numFmt formatCode="0.0" sourceLinked="1"/>
        <c:majorTickMark val="out"/>
        <c:minorTickMark val="none"/>
        <c:tickLblPos val="none"/>
        <c:crossAx val="87464576"/>
        <c:crosses val="autoZero"/>
        <c:crossBetween val="between"/>
        <c:majorUnit val="70"/>
      </c:valAx>
      <c:spPr>
        <a:noFill/>
      </c:spPr>
    </c:plotArea>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26823555916436276"/>
          <c:w val="0.80644121447029549"/>
          <c:h val="0.67215653879911264"/>
        </c:manualLayout>
      </c:layout>
      <c:barChart>
        <c:barDir val="bar"/>
        <c:grouping val="clustered"/>
        <c:varyColors val="1"/>
        <c:ser>
          <c:idx val="0"/>
          <c:order val="0"/>
          <c:invertIfNegative val="0"/>
          <c:dPt>
            <c:idx val="0"/>
            <c:invertIfNegative val="0"/>
            <c:bubble3D val="0"/>
            <c:spPr>
              <a:solidFill>
                <a:srgbClr val="3182BD"/>
              </a:solidFill>
            </c:spPr>
            <c:extLst>
              <c:ext xmlns:c16="http://schemas.microsoft.com/office/drawing/2014/chart" uri="{C3380CC4-5D6E-409C-BE32-E72D297353CC}">
                <c16:uniqueId val="{00000000-AF76-4C5F-90A1-F854489E73DD}"/>
              </c:ext>
            </c:extLst>
          </c:dPt>
          <c:dPt>
            <c:idx val="1"/>
            <c:invertIfNegative val="0"/>
            <c:bubble3D val="0"/>
            <c:spPr>
              <a:solidFill>
                <a:srgbClr val="FF0000"/>
              </a:solidFill>
            </c:spPr>
            <c:extLst>
              <c:ext xmlns:c16="http://schemas.microsoft.com/office/drawing/2014/chart" uri="{C3380CC4-5D6E-409C-BE32-E72D297353CC}">
                <c16:uniqueId val="{00000001-AF76-4C5F-90A1-F854489E73DD}"/>
              </c:ext>
            </c:extLst>
          </c:dPt>
          <c:dLbls>
            <c:dLbl>
              <c:idx val="0"/>
              <c:numFmt formatCode="#,##0.0" sourceLinked="0"/>
              <c:spPr/>
              <c:txPr>
                <a:bodyPr/>
                <a:lstStyle/>
                <a:p>
                  <a:pPr>
                    <a:defRPr sz="700" b="1">
                      <a:solidFill>
                        <a:srgbClr val="3182BD"/>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AF76-4C5F-90A1-F854489E73DD}"/>
                </c:ext>
              </c:extLst>
            </c:dLbl>
            <c:dLbl>
              <c:idx val="1"/>
              <c:numFmt formatCode="#,##0.0" sourceLinked="0"/>
              <c:spPr/>
              <c:txPr>
                <a:bodyPr/>
                <a:lstStyle/>
                <a:p>
                  <a:pPr>
                    <a:defRPr sz="700" b="1">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F76-4C5F-90A1-F854489E73DD}"/>
                </c:ext>
              </c:extLst>
            </c:dLbl>
            <c:numFmt formatCode="#,##0.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Controls!$W$27:$W$28</c:f>
              <c:numCache>
                <c:formatCode>0.0</c:formatCode>
                <c:ptCount val="2"/>
                <c:pt idx="0">
                  <c:v>-100</c:v>
                </c:pt>
                <c:pt idx="1">
                  <c:v>-100</c:v>
                </c:pt>
              </c:numCache>
            </c:numRef>
          </c:val>
          <c:extLst>
            <c:ext xmlns:c16="http://schemas.microsoft.com/office/drawing/2014/chart" uri="{C3380CC4-5D6E-409C-BE32-E72D297353CC}">
              <c16:uniqueId val="{00000002-AF76-4C5F-90A1-F854489E73DD}"/>
            </c:ext>
          </c:extLst>
        </c:ser>
        <c:dLbls>
          <c:showLegendKey val="0"/>
          <c:showVal val="0"/>
          <c:showCatName val="0"/>
          <c:showSerName val="0"/>
          <c:showPercent val="0"/>
          <c:showBubbleSize val="0"/>
        </c:dLbls>
        <c:gapWidth val="30"/>
        <c:axId val="95239168"/>
        <c:axId val="95249152"/>
      </c:barChart>
      <c:catAx>
        <c:axId val="95239168"/>
        <c:scaling>
          <c:orientation val="maxMin"/>
        </c:scaling>
        <c:delete val="1"/>
        <c:axPos val="l"/>
        <c:numFmt formatCode="General" sourceLinked="1"/>
        <c:majorTickMark val="out"/>
        <c:minorTickMark val="none"/>
        <c:tickLblPos val="none"/>
        <c:crossAx val="95249152"/>
        <c:crosses val="autoZero"/>
        <c:auto val="1"/>
        <c:lblAlgn val="ctr"/>
        <c:lblOffset val="100"/>
        <c:noMultiLvlLbl val="0"/>
      </c:catAx>
      <c:valAx>
        <c:axId val="95249152"/>
        <c:scaling>
          <c:orientation val="minMax"/>
          <c:max val="35"/>
          <c:min val="0"/>
        </c:scaling>
        <c:delete val="1"/>
        <c:axPos val="t"/>
        <c:numFmt formatCode="0.0" sourceLinked="1"/>
        <c:majorTickMark val="out"/>
        <c:minorTickMark val="none"/>
        <c:tickLblPos val="none"/>
        <c:crossAx val="95239168"/>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26823555916436276"/>
          <c:w val="0.80644121447029582"/>
          <c:h val="0.67215653879911264"/>
        </c:manualLayout>
      </c:layout>
      <c:barChart>
        <c:barDir val="bar"/>
        <c:grouping val="clustered"/>
        <c:varyColors val="1"/>
        <c:ser>
          <c:idx val="0"/>
          <c:order val="0"/>
          <c:invertIfNegative val="0"/>
          <c:dPt>
            <c:idx val="0"/>
            <c:invertIfNegative val="0"/>
            <c:bubble3D val="0"/>
            <c:spPr>
              <a:solidFill>
                <a:srgbClr val="3182BD"/>
              </a:solidFill>
            </c:spPr>
            <c:extLst>
              <c:ext xmlns:c16="http://schemas.microsoft.com/office/drawing/2014/chart" uri="{C3380CC4-5D6E-409C-BE32-E72D297353CC}">
                <c16:uniqueId val="{00000000-6C13-4B41-856D-2E441FA6A359}"/>
              </c:ext>
            </c:extLst>
          </c:dPt>
          <c:dPt>
            <c:idx val="1"/>
            <c:invertIfNegative val="0"/>
            <c:bubble3D val="0"/>
            <c:spPr>
              <a:solidFill>
                <a:srgbClr val="FF0000"/>
              </a:solidFill>
            </c:spPr>
            <c:extLst>
              <c:ext xmlns:c16="http://schemas.microsoft.com/office/drawing/2014/chart" uri="{C3380CC4-5D6E-409C-BE32-E72D297353CC}">
                <c16:uniqueId val="{00000001-6C13-4B41-856D-2E441FA6A359}"/>
              </c:ext>
            </c:extLst>
          </c:dPt>
          <c:dLbls>
            <c:dLbl>
              <c:idx val="0"/>
              <c:numFmt formatCode="#,##0.0" sourceLinked="0"/>
              <c:spPr/>
              <c:txPr>
                <a:bodyPr/>
                <a:lstStyle/>
                <a:p>
                  <a:pPr>
                    <a:defRPr sz="700" b="1">
                      <a:solidFill>
                        <a:srgbClr val="3182BD"/>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6C13-4B41-856D-2E441FA6A359}"/>
                </c:ext>
              </c:extLst>
            </c:dLbl>
            <c:dLbl>
              <c:idx val="1"/>
              <c:numFmt formatCode="#,##0.0" sourceLinked="0"/>
              <c:spPr/>
              <c:txPr>
                <a:bodyPr/>
                <a:lstStyle/>
                <a:p>
                  <a:pPr>
                    <a:defRPr sz="700" b="1">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C13-4B41-856D-2E441FA6A359}"/>
                </c:ext>
              </c:extLst>
            </c:dLbl>
            <c:numFmt formatCode="#,##0.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Controls!$Y$27:$Y$28</c:f>
              <c:numCache>
                <c:formatCode>0.0</c:formatCode>
                <c:ptCount val="2"/>
                <c:pt idx="0">
                  <c:v>-100</c:v>
                </c:pt>
                <c:pt idx="1">
                  <c:v>-100</c:v>
                </c:pt>
              </c:numCache>
            </c:numRef>
          </c:val>
          <c:extLst>
            <c:ext xmlns:c16="http://schemas.microsoft.com/office/drawing/2014/chart" uri="{C3380CC4-5D6E-409C-BE32-E72D297353CC}">
              <c16:uniqueId val="{00000002-6C13-4B41-856D-2E441FA6A359}"/>
            </c:ext>
          </c:extLst>
        </c:ser>
        <c:dLbls>
          <c:showLegendKey val="0"/>
          <c:showVal val="0"/>
          <c:showCatName val="0"/>
          <c:showSerName val="0"/>
          <c:showPercent val="0"/>
          <c:showBubbleSize val="0"/>
        </c:dLbls>
        <c:gapWidth val="30"/>
        <c:axId val="95516160"/>
        <c:axId val="95517696"/>
      </c:barChart>
      <c:catAx>
        <c:axId val="95516160"/>
        <c:scaling>
          <c:orientation val="maxMin"/>
        </c:scaling>
        <c:delete val="1"/>
        <c:axPos val="l"/>
        <c:numFmt formatCode="General" sourceLinked="1"/>
        <c:majorTickMark val="out"/>
        <c:minorTickMark val="none"/>
        <c:tickLblPos val="none"/>
        <c:crossAx val="95517696"/>
        <c:crosses val="autoZero"/>
        <c:auto val="1"/>
        <c:lblAlgn val="ctr"/>
        <c:lblOffset val="100"/>
        <c:noMultiLvlLbl val="0"/>
      </c:catAx>
      <c:valAx>
        <c:axId val="95517696"/>
        <c:scaling>
          <c:orientation val="minMax"/>
          <c:max val="35"/>
          <c:min val="0"/>
        </c:scaling>
        <c:delete val="1"/>
        <c:axPos val="t"/>
        <c:numFmt formatCode="0.0" sourceLinked="1"/>
        <c:majorTickMark val="out"/>
        <c:minorTickMark val="none"/>
        <c:tickLblPos val="none"/>
        <c:crossAx val="95516160"/>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26823555916436276"/>
          <c:w val="0.80644121447029549"/>
          <c:h val="0.67215653879911264"/>
        </c:manualLayout>
      </c:layout>
      <c:barChart>
        <c:barDir val="bar"/>
        <c:grouping val="clustered"/>
        <c:varyColors val="1"/>
        <c:ser>
          <c:idx val="0"/>
          <c:order val="0"/>
          <c:invertIfNegative val="0"/>
          <c:dPt>
            <c:idx val="0"/>
            <c:invertIfNegative val="0"/>
            <c:bubble3D val="0"/>
            <c:spPr>
              <a:solidFill>
                <a:srgbClr val="3182BD"/>
              </a:solidFill>
            </c:spPr>
            <c:extLst>
              <c:ext xmlns:c16="http://schemas.microsoft.com/office/drawing/2014/chart" uri="{C3380CC4-5D6E-409C-BE32-E72D297353CC}">
                <c16:uniqueId val="{00000000-CF5A-403D-A198-45F11BDFD75B}"/>
              </c:ext>
            </c:extLst>
          </c:dPt>
          <c:dPt>
            <c:idx val="1"/>
            <c:invertIfNegative val="0"/>
            <c:bubble3D val="0"/>
            <c:spPr>
              <a:solidFill>
                <a:srgbClr val="FF0000"/>
              </a:solidFill>
            </c:spPr>
            <c:extLst>
              <c:ext xmlns:c16="http://schemas.microsoft.com/office/drawing/2014/chart" uri="{C3380CC4-5D6E-409C-BE32-E72D297353CC}">
                <c16:uniqueId val="{00000001-CF5A-403D-A198-45F11BDFD75B}"/>
              </c:ext>
            </c:extLst>
          </c:dPt>
          <c:dLbls>
            <c:dLbl>
              <c:idx val="0"/>
              <c:numFmt formatCode="#,##0.0" sourceLinked="0"/>
              <c:spPr/>
              <c:txPr>
                <a:bodyPr/>
                <a:lstStyle/>
                <a:p>
                  <a:pPr>
                    <a:defRPr sz="700" b="1">
                      <a:solidFill>
                        <a:srgbClr val="3182BD"/>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CF5A-403D-A198-45F11BDFD75B}"/>
                </c:ext>
              </c:extLst>
            </c:dLbl>
            <c:dLbl>
              <c:idx val="1"/>
              <c:numFmt formatCode="#,##0.0" sourceLinked="0"/>
              <c:spPr/>
              <c:txPr>
                <a:bodyPr/>
                <a:lstStyle/>
                <a:p>
                  <a:pPr>
                    <a:defRPr sz="700" b="1">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CF5A-403D-A198-45F11BDFD75B}"/>
                </c:ext>
              </c:extLst>
            </c:dLbl>
            <c:numFmt formatCode="#,##0.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Controls!$X$35:$X$36</c:f>
              <c:numCache>
                <c:formatCode>0.0</c:formatCode>
                <c:ptCount val="2"/>
                <c:pt idx="0">
                  <c:v>-100</c:v>
                </c:pt>
                <c:pt idx="1">
                  <c:v>-100</c:v>
                </c:pt>
              </c:numCache>
            </c:numRef>
          </c:val>
          <c:extLst>
            <c:ext xmlns:c16="http://schemas.microsoft.com/office/drawing/2014/chart" uri="{C3380CC4-5D6E-409C-BE32-E72D297353CC}">
              <c16:uniqueId val="{00000002-CF5A-403D-A198-45F11BDFD75B}"/>
            </c:ext>
          </c:extLst>
        </c:ser>
        <c:dLbls>
          <c:showLegendKey val="0"/>
          <c:showVal val="0"/>
          <c:showCatName val="0"/>
          <c:showSerName val="0"/>
          <c:showPercent val="0"/>
          <c:showBubbleSize val="0"/>
        </c:dLbls>
        <c:gapWidth val="30"/>
        <c:axId val="95596544"/>
        <c:axId val="95598080"/>
      </c:barChart>
      <c:catAx>
        <c:axId val="95596544"/>
        <c:scaling>
          <c:orientation val="maxMin"/>
        </c:scaling>
        <c:delete val="1"/>
        <c:axPos val="l"/>
        <c:numFmt formatCode="General" sourceLinked="1"/>
        <c:majorTickMark val="out"/>
        <c:minorTickMark val="none"/>
        <c:tickLblPos val="none"/>
        <c:crossAx val="95598080"/>
        <c:crosses val="autoZero"/>
        <c:auto val="1"/>
        <c:lblAlgn val="ctr"/>
        <c:lblOffset val="100"/>
        <c:noMultiLvlLbl val="0"/>
      </c:catAx>
      <c:valAx>
        <c:axId val="95598080"/>
        <c:scaling>
          <c:orientation val="minMax"/>
          <c:max val="4"/>
          <c:min val="0"/>
        </c:scaling>
        <c:delete val="1"/>
        <c:axPos val="t"/>
        <c:numFmt formatCode="0.0" sourceLinked="1"/>
        <c:majorTickMark val="out"/>
        <c:minorTickMark val="none"/>
        <c:tickLblPos val="none"/>
        <c:crossAx val="95596544"/>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26823555916436276"/>
          <c:w val="0.80644121447029582"/>
          <c:h val="0.67215653879911264"/>
        </c:manualLayout>
      </c:layout>
      <c:barChart>
        <c:barDir val="bar"/>
        <c:grouping val="clustered"/>
        <c:varyColors val="1"/>
        <c:ser>
          <c:idx val="0"/>
          <c:order val="0"/>
          <c:invertIfNegative val="0"/>
          <c:dPt>
            <c:idx val="0"/>
            <c:invertIfNegative val="0"/>
            <c:bubble3D val="0"/>
            <c:spPr>
              <a:solidFill>
                <a:srgbClr val="3182BD"/>
              </a:solidFill>
            </c:spPr>
            <c:extLst>
              <c:ext xmlns:c16="http://schemas.microsoft.com/office/drawing/2014/chart" uri="{C3380CC4-5D6E-409C-BE32-E72D297353CC}">
                <c16:uniqueId val="{00000000-0B74-492B-BB10-89102C848EBC}"/>
              </c:ext>
            </c:extLst>
          </c:dPt>
          <c:dPt>
            <c:idx val="1"/>
            <c:invertIfNegative val="0"/>
            <c:bubble3D val="0"/>
            <c:spPr>
              <a:solidFill>
                <a:srgbClr val="FF0000"/>
              </a:solidFill>
            </c:spPr>
            <c:extLst>
              <c:ext xmlns:c16="http://schemas.microsoft.com/office/drawing/2014/chart" uri="{C3380CC4-5D6E-409C-BE32-E72D297353CC}">
                <c16:uniqueId val="{00000001-0B74-492B-BB10-89102C848EBC}"/>
              </c:ext>
            </c:extLst>
          </c:dPt>
          <c:dLbls>
            <c:dLbl>
              <c:idx val="0"/>
              <c:numFmt formatCode="#,##0.0" sourceLinked="0"/>
              <c:spPr/>
              <c:txPr>
                <a:bodyPr/>
                <a:lstStyle/>
                <a:p>
                  <a:pPr>
                    <a:defRPr sz="700" b="1">
                      <a:solidFill>
                        <a:srgbClr val="3182BD"/>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0B74-492B-BB10-89102C848EBC}"/>
                </c:ext>
              </c:extLst>
            </c:dLbl>
            <c:dLbl>
              <c:idx val="1"/>
              <c:numFmt formatCode="#,##0.0" sourceLinked="0"/>
              <c:spPr/>
              <c:txPr>
                <a:bodyPr/>
                <a:lstStyle/>
                <a:p>
                  <a:pPr>
                    <a:defRPr sz="700" b="1">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0B74-492B-BB10-89102C848EBC}"/>
                </c:ext>
              </c:extLst>
            </c:dLbl>
            <c:numFmt formatCode="#,##0.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Controls!$Y$35:$Y$36</c:f>
              <c:numCache>
                <c:formatCode>0.0</c:formatCode>
                <c:ptCount val="2"/>
                <c:pt idx="0">
                  <c:v>-100</c:v>
                </c:pt>
                <c:pt idx="1">
                  <c:v>-100</c:v>
                </c:pt>
              </c:numCache>
            </c:numRef>
          </c:val>
          <c:extLst>
            <c:ext xmlns:c16="http://schemas.microsoft.com/office/drawing/2014/chart" uri="{C3380CC4-5D6E-409C-BE32-E72D297353CC}">
              <c16:uniqueId val="{00000002-0B74-492B-BB10-89102C848EBC}"/>
            </c:ext>
          </c:extLst>
        </c:ser>
        <c:dLbls>
          <c:showLegendKey val="0"/>
          <c:showVal val="0"/>
          <c:showCatName val="0"/>
          <c:showSerName val="0"/>
          <c:showPercent val="0"/>
          <c:showBubbleSize val="0"/>
        </c:dLbls>
        <c:gapWidth val="30"/>
        <c:axId val="95627520"/>
        <c:axId val="95629312"/>
      </c:barChart>
      <c:catAx>
        <c:axId val="95627520"/>
        <c:scaling>
          <c:orientation val="maxMin"/>
        </c:scaling>
        <c:delete val="1"/>
        <c:axPos val="l"/>
        <c:numFmt formatCode="General" sourceLinked="1"/>
        <c:majorTickMark val="out"/>
        <c:minorTickMark val="none"/>
        <c:tickLblPos val="none"/>
        <c:crossAx val="95629312"/>
        <c:crosses val="autoZero"/>
        <c:auto val="1"/>
        <c:lblAlgn val="ctr"/>
        <c:lblOffset val="100"/>
        <c:noMultiLvlLbl val="0"/>
      </c:catAx>
      <c:valAx>
        <c:axId val="95629312"/>
        <c:scaling>
          <c:orientation val="minMax"/>
          <c:max val="5"/>
          <c:min val="0"/>
        </c:scaling>
        <c:delete val="1"/>
        <c:axPos val="t"/>
        <c:numFmt formatCode="0.0" sourceLinked="1"/>
        <c:majorTickMark val="out"/>
        <c:minorTickMark val="none"/>
        <c:tickLblPos val="none"/>
        <c:crossAx val="95627520"/>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20156498139672E-2"/>
          <c:y val="3.0687892055943966E-2"/>
          <c:w val="0.9105596870037207"/>
          <c:h val="0.93862421588811584"/>
        </c:manualLayout>
      </c:layout>
      <c:lineChart>
        <c:grouping val="standard"/>
        <c:varyColors val="0"/>
        <c:ser>
          <c:idx val="0"/>
          <c:order val="0"/>
          <c:tx>
            <c:v>LocalAuthority</c:v>
          </c:tx>
          <c:spPr>
            <a:ln w="19050">
              <a:solidFill>
                <a:srgbClr val="3182BD"/>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01-4A91-BE02-369BA4E1336B}"/>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01-4A91-BE02-369BA4E1336B}"/>
                </c:ext>
              </c:extLst>
            </c:dLbl>
            <c:spPr>
              <a:noFill/>
              <a:ln>
                <a:noFill/>
              </a:ln>
              <a:effectLst/>
            </c:spPr>
            <c:txPr>
              <a:bodyPr/>
              <a:lstStyle/>
              <a:p>
                <a:pPr>
                  <a:defRPr sz="700" b="1">
                    <a:solidFill>
                      <a:srgbClr val="3182BD"/>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Controls!$P$29:$Y$29</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2-CD01-4A91-BE02-369BA4E1336B}"/>
            </c:ext>
          </c:extLst>
        </c:ser>
        <c:ser>
          <c:idx val="1"/>
          <c:order val="1"/>
          <c:tx>
            <c:v>Wales</c:v>
          </c:tx>
          <c:spPr>
            <a:ln w="19050">
              <a:solidFill>
                <a:srgbClr val="FF0000"/>
              </a:solidFill>
            </a:ln>
          </c:spPr>
          <c:marker>
            <c:symbol val="none"/>
          </c:marker>
          <c:val>
            <c:numRef>
              <c:f>Controls!$P$30:$Y$30</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3-CD01-4A91-BE02-369BA4E1336B}"/>
            </c:ext>
          </c:extLst>
        </c:ser>
        <c:dLbls>
          <c:showLegendKey val="0"/>
          <c:showVal val="0"/>
          <c:showCatName val="0"/>
          <c:showSerName val="0"/>
          <c:showPercent val="0"/>
          <c:showBubbleSize val="0"/>
        </c:dLbls>
        <c:smooth val="0"/>
        <c:axId val="87519616"/>
        <c:axId val="87521152"/>
      </c:lineChart>
      <c:catAx>
        <c:axId val="87519616"/>
        <c:scaling>
          <c:orientation val="minMax"/>
        </c:scaling>
        <c:delete val="1"/>
        <c:axPos val="b"/>
        <c:majorTickMark val="out"/>
        <c:minorTickMark val="none"/>
        <c:tickLblPos val="none"/>
        <c:crossAx val="87521152"/>
        <c:crosses val="autoZero"/>
        <c:auto val="1"/>
        <c:lblAlgn val="ctr"/>
        <c:lblOffset val="100"/>
        <c:noMultiLvlLbl val="0"/>
      </c:catAx>
      <c:valAx>
        <c:axId val="87521152"/>
        <c:scaling>
          <c:orientation val="minMax"/>
          <c:max val="75"/>
          <c:min val="0"/>
        </c:scaling>
        <c:delete val="1"/>
        <c:axPos val="l"/>
        <c:numFmt formatCode="0.0" sourceLinked="1"/>
        <c:majorTickMark val="out"/>
        <c:minorTickMark val="none"/>
        <c:tickLblPos val="none"/>
        <c:crossAx val="87519616"/>
        <c:crosses val="autoZero"/>
        <c:crossBetween val="between"/>
        <c:majorUnit val="70"/>
      </c:valAx>
      <c:spPr>
        <a:noFill/>
      </c:spPr>
    </c:plotArea>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20156498139672E-2"/>
          <c:y val="3.0687892055943966E-2"/>
          <c:w val="0.9105596870037207"/>
          <c:h val="0.93862421588811584"/>
        </c:manualLayout>
      </c:layout>
      <c:lineChart>
        <c:grouping val="standard"/>
        <c:varyColors val="0"/>
        <c:ser>
          <c:idx val="0"/>
          <c:order val="0"/>
          <c:tx>
            <c:v>LocalAuthority</c:v>
          </c:tx>
          <c:spPr>
            <a:ln w="19050">
              <a:solidFill>
                <a:srgbClr val="3182BD"/>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B-444A-B53C-4612CABA9966}"/>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B-444A-B53C-4612CABA9966}"/>
                </c:ext>
              </c:extLst>
            </c:dLbl>
            <c:spPr>
              <a:noFill/>
              <a:ln>
                <a:noFill/>
              </a:ln>
              <a:effectLst/>
            </c:spPr>
            <c:txPr>
              <a:bodyPr/>
              <a:lstStyle/>
              <a:p>
                <a:pPr>
                  <a:defRPr sz="700" b="1">
                    <a:solidFill>
                      <a:srgbClr val="3182BD"/>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Controls!$P$31:$Y$31</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2-4AFB-444A-B53C-4612CABA9966}"/>
            </c:ext>
          </c:extLst>
        </c:ser>
        <c:ser>
          <c:idx val="1"/>
          <c:order val="1"/>
          <c:tx>
            <c:v>Wales</c:v>
          </c:tx>
          <c:spPr>
            <a:ln w="19050">
              <a:solidFill>
                <a:srgbClr val="FF0000"/>
              </a:solidFill>
            </a:ln>
          </c:spPr>
          <c:marker>
            <c:symbol val="none"/>
          </c:marker>
          <c:val>
            <c:numRef>
              <c:f>Controls!$P$32:$Y$32</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3-4AFB-444A-B53C-4612CABA9966}"/>
            </c:ext>
          </c:extLst>
        </c:ser>
        <c:dLbls>
          <c:showLegendKey val="0"/>
          <c:showVal val="0"/>
          <c:showCatName val="0"/>
          <c:showSerName val="0"/>
          <c:showPercent val="0"/>
          <c:showBubbleSize val="0"/>
        </c:dLbls>
        <c:smooth val="0"/>
        <c:axId val="87562112"/>
        <c:axId val="87563648"/>
      </c:lineChart>
      <c:catAx>
        <c:axId val="87562112"/>
        <c:scaling>
          <c:orientation val="minMax"/>
        </c:scaling>
        <c:delete val="1"/>
        <c:axPos val="b"/>
        <c:majorTickMark val="out"/>
        <c:minorTickMark val="none"/>
        <c:tickLblPos val="none"/>
        <c:crossAx val="87563648"/>
        <c:crosses val="autoZero"/>
        <c:auto val="1"/>
        <c:lblAlgn val="ctr"/>
        <c:lblOffset val="100"/>
        <c:noMultiLvlLbl val="0"/>
      </c:catAx>
      <c:valAx>
        <c:axId val="87563648"/>
        <c:scaling>
          <c:orientation val="minMax"/>
          <c:max val="50"/>
          <c:min val="0"/>
        </c:scaling>
        <c:delete val="1"/>
        <c:axPos val="l"/>
        <c:numFmt formatCode="0.0" sourceLinked="1"/>
        <c:majorTickMark val="out"/>
        <c:minorTickMark val="none"/>
        <c:tickLblPos val="none"/>
        <c:crossAx val="87562112"/>
        <c:crosses val="autoZero"/>
        <c:crossBetween val="between"/>
        <c:majorUnit val="50"/>
      </c:valAx>
      <c:spPr>
        <a:noFill/>
      </c:spPr>
    </c:plotArea>
    <c:plotVisOnly val="1"/>
    <c:dispBlanksAs val="gap"/>
    <c:showDLblsOverMax val="0"/>
  </c:chart>
  <c:spPr>
    <a:noFill/>
    <a:ln>
      <a:noFill/>
    </a:ln>
  </c:spPr>
  <c:printSettings>
    <c:headerFooter/>
    <c:pageMargins b="0.75000000000000244" l="0.70000000000000062" r="0.70000000000000062" t="0.750000000000002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20156498139672E-2"/>
          <c:y val="3.0687892055943983E-2"/>
          <c:w val="0.9105596870037207"/>
          <c:h val="0.93862421588811606"/>
        </c:manualLayout>
      </c:layout>
      <c:lineChart>
        <c:grouping val="standard"/>
        <c:varyColors val="0"/>
        <c:ser>
          <c:idx val="0"/>
          <c:order val="0"/>
          <c:tx>
            <c:v>LocalAuthority</c:v>
          </c:tx>
          <c:spPr>
            <a:ln w="19050">
              <a:solidFill>
                <a:srgbClr val="3182BD"/>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58-43B7-ABA9-27AD7998AA3F}"/>
                </c:ext>
              </c:extLst>
            </c:dLbl>
            <c:dLbl>
              <c:idx val="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58-43B7-ABA9-27AD7998AA3F}"/>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58-43B7-ABA9-27AD7998AA3F}"/>
                </c:ext>
              </c:extLst>
            </c:dLbl>
            <c:spPr>
              <a:noFill/>
              <a:ln>
                <a:noFill/>
              </a:ln>
              <a:effectLst/>
            </c:spPr>
            <c:txPr>
              <a:bodyPr/>
              <a:lstStyle/>
              <a:p>
                <a:pPr>
                  <a:defRPr sz="700" b="1">
                    <a:solidFill>
                      <a:srgbClr val="3182BD"/>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Controls!$T$33:$Y$33</c:f>
              <c:numCache>
                <c:formatCode>0.0</c:formatCode>
                <c:ptCount val="6"/>
                <c:pt idx="0">
                  <c:v>-100</c:v>
                </c:pt>
                <c:pt idx="1">
                  <c:v>-100</c:v>
                </c:pt>
                <c:pt idx="2">
                  <c:v>-100</c:v>
                </c:pt>
                <c:pt idx="3">
                  <c:v>-100</c:v>
                </c:pt>
                <c:pt idx="4">
                  <c:v>-100</c:v>
                </c:pt>
                <c:pt idx="5">
                  <c:v>-100</c:v>
                </c:pt>
              </c:numCache>
            </c:numRef>
          </c:val>
          <c:smooth val="0"/>
          <c:extLst>
            <c:ext xmlns:c16="http://schemas.microsoft.com/office/drawing/2014/chart" uri="{C3380CC4-5D6E-409C-BE32-E72D297353CC}">
              <c16:uniqueId val="{00000003-7258-43B7-ABA9-27AD7998AA3F}"/>
            </c:ext>
          </c:extLst>
        </c:ser>
        <c:ser>
          <c:idx val="1"/>
          <c:order val="1"/>
          <c:tx>
            <c:v>Wales</c:v>
          </c:tx>
          <c:spPr>
            <a:ln w="19050">
              <a:solidFill>
                <a:srgbClr val="FF0000"/>
              </a:solidFill>
            </a:ln>
          </c:spPr>
          <c:marker>
            <c:symbol val="none"/>
          </c:marker>
          <c:val>
            <c:numRef>
              <c:f>Controls!$T$34:$Y$34</c:f>
              <c:numCache>
                <c:formatCode>0.0</c:formatCode>
                <c:ptCount val="6"/>
                <c:pt idx="0">
                  <c:v>-100</c:v>
                </c:pt>
                <c:pt idx="1">
                  <c:v>-100</c:v>
                </c:pt>
                <c:pt idx="2">
                  <c:v>-100</c:v>
                </c:pt>
                <c:pt idx="3">
                  <c:v>-100</c:v>
                </c:pt>
                <c:pt idx="4">
                  <c:v>-100</c:v>
                </c:pt>
                <c:pt idx="5">
                  <c:v>-100</c:v>
                </c:pt>
              </c:numCache>
            </c:numRef>
          </c:val>
          <c:smooth val="0"/>
          <c:extLst>
            <c:ext xmlns:c16="http://schemas.microsoft.com/office/drawing/2014/chart" uri="{C3380CC4-5D6E-409C-BE32-E72D297353CC}">
              <c16:uniqueId val="{00000004-7258-43B7-ABA9-27AD7998AA3F}"/>
            </c:ext>
          </c:extLst>
        </c:ser>
        <c:dLbls>
          <c:showLegendKey val="0"/>
          <c:showVal val="0"/>
          <c:showCatName val="0"/>
          <c:showSerName val="0"/>
          <c:showPercent val="0"/>
          <c:showBubbleSize val="0"/>
        </c:dLbls>
        <c:smooth val="0"/>
        <c:axId val="87584128"/>
        <c:axId val="87602304"/>
      </c:lineChart>
      <c:catAx>
        <c:axId val="87584128"/>
        <c:scaling>
          <c:orientation val="minMax"/>
        </c:scaling>
        <c:delete val="1"/>
        <c:axPos val="b"/>
        <c:majorTickMark val="out"/>
        <c:minorTickMark val="none"/>
        <c:tickLblPos val="none"/>
        <c:crossAx val="87602304"/>
        <c:crosses val="autoZero"/>
        <c:auto val="1"/>
        <c:lblAlgn val="ctr"/>
        <c:lblOffset val="100"/>
        <c:noMultiLvlLbl val="0"/>
      </c:catAx>
      <c:valAx>
        <c:axId val="87602304"/>
        <c:scaling>
          <c:orientation val="minMax"/>
          <c:max val="100"/>
          <c:min val="70"/>
        </c:scaling>
        <c:delete val="1"/>
        <c:axPos val="l"/>
        <c:numFmt formatCode="0.0" sourceLinked="1"/>
        <c:majorTickMark val="out"/>
        <c:minorTickMark val="none"/>
        <c:tickLblPos val="none"/>
        <c:crossAx val="87584128"/>
        <c:crosses val="autoZero"/>
        <c:crossBetween val="between"/>
        <c:majorUnit val="50"/>
      </c:valAx>
      <c:spPr>
        <a:noFill/>
      </c:spPr>
    </c:plotArea>
    <c:plotVisOnly val="1"/>
    <c:dispBlanksAs val="gap"/>
    <c:showDLblsOverMax val="0"/>
  </c:chart>
  <c:spPr>
    <a:noFill/>
    <a:ln>
      <a:noFill/>
    </a:ln>
  </c:sp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20156498139672E-2"/>
          <c:y val="3.0687892055943983E-2"/>
          <c:w val="0.9105596870037207"/>
          <c:h val="0.93862421588811606"/>
        </c:manualLayout>
      </c:layout>
      <c:lineChart>
        <c:grouping val="standard"/>
        <c:varyColors val="0"/>
        <c:ser>
          <c:idx val="0"/>
          <c:order val="0"/>
          <c:tx>
            <c:v>LocalAuthority</c:v>
          </c:tx>
          <c:spPr>
            <a:ln w="19050">
              <a:solidFill>
                <a:srgbClr val="3182BD"/>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CC-4F73-956A-0C57DAE32615}"/>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CC-4F73-956A-0C57DAE32615}"/>
                </c:ext>
              </c:extLst>
            </c:dLbl>
            <c:spPr>
              <a:noFill/>
              <a:ln>
                <a:noFill/>
              </a:ln>
              <a:effectLst/>
            </c:spPr>
            <c:txPr>
              <a:bodyPr/>
              <a:lstStyle/>
              <a:p>
                <a:pPr>
                  <a:defRPr sz="700" b="1">
                    <a:solidFill>
                      <a:srgbClr val="3182BD"/>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Controls!$P$37:$Y$37</c:f>
              <c:numCache>
                <c:formatCode>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2-7FCC-4F73-956A-0C57DAE32615}"/>
            </c:ext>
          </c:extLst>
        </c:ser>
        <c:ser>
          <c:idx val="1"/>
          <c:order val="1"/>
          <c:tx>
            <c:v>Wales</c:v>
          </c:tx>
          <c:spPr>
            <a:ln w="19050">
              <a:solidFill>
                <a:srgbClr val="FF0000"/>
              </a:solidFill>
            </a:ln>
          </c:spPr>
          <c:marker>
            <c:symbol val="none"/>
          </c:marker>
          <c:val>
            <c:numRef>
              <c:f>Controls!$P$38:$Y$38</c:f>
              <c:numCache>
                <c:formatCode>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3-7FCC-4F73-956A-0C57DAE32615}"/>
            </c:ext>
          </c:extLst>
        </c:ser>
        <c:dLbls>
          <c:showLegendKey val="0"/>
          <c:showVal val="0"/>
          <c:showCatName val="0"/>
          <c:showSerName val="0"/>
          <c:showPercent val="0"/>
          <c:showBubbleSize val="0"/>
        </c:dLbls>
        <c:smooth val="0"/>
        <c:axId val="95164288"/>
        <c:axId val="95165824"/>
      </c:lineChart>
      <c:catAx>
        <c:axId val="95164288"/>
        <c:scaling>
          <c:orientation val="minMax"/>
        </c:scaling>
        <c:delete val="1"/>
        <c:axPos val="b"/>
        <c:majorTickMark val="out"/>
        <c:minorTickMark val="none"/>
        <c:tickLblPos val="none"/>
        <c:crossAx val="95165824"/>
        <c:crosses val="autoZero"/>
        <c:auto val="1"/>
        <c:lblAlgn val="ctr"/>
        <c:lblOffset val="100"/>
        <c:noMultiLvlLbl val="0"/>
      </c:catAx>
      <c:valAx>
        <c:axId val="95165824"/>
        <c:scaling>
          <c:orientation val="minMax"/>
          <c:max val="330"/>
          <c:min val="0"/>
        </c:scaling>
        <c:delete val="1"/>
        <c:axPos val="l"/>
        <c:numFmt formatCode="0" sourceLinked="1"/>
        <c:majorTickMark val="out"/>
        <c:minorTickMark val="none"/>
        <c:tickLblPos val="none"/>
        <c:crossAx val="95164288"/>
        <c:crosses val="autoZero"/>
        <c:crossBetween val="between"/>
        <c:majorUnit val="50"/>
      </c:valAx>
      <c:spPr>
        <a:noFill/>
      </c:spPr>
    </c:plotArea>
    <c:plotVisOnly val="1"/>
    <c:dispBlanksAs val="gap"/>
    <c:showDLblsOverMax val="0"/>
  </c:chart>
  <c:spPr>
    <a:noFill/>
    <a:ln>
      <a:noFill/>
    </a:ln>
  </c:sp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20156498139672E-2"/>
          <c:y val="3.0687892055943983E-2"/>
          <c:w val="0.9105596870037207"/>
          <c:h val="0.93862421588811606"/>
        </c:manualLayout>
      </c:layout>
      <c:lineChart>
        <c:grouping val="standard"/>
        <c:varyColors val="0"/>
        <c:ser>
          <c:idx val="1"/>
          <c:order val="0"/>
          <c:tx>
            <c:v>Wales</c:v>
          </c:tx>
          <c:spPr>
            <a:ln w="19050">
              <a:solidFill>
                <a:srgbClr val="FF0000"/>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8C-4C6B-A883-15905A5213AB}"/>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8C-4C6B-A883-15905A5213AB}"/>
                </c:ext>
              </c:extLst>
            </c:dLbl>
            <c:spPr>
              <a:noFill/>
              <a:ln>
                <a:noFill/>
              </a:ln>
              <a:effectLst/>
            </c:spPr>
            <c:txPr>
              <a:bodyPr/>
              <a:lstStyle/>
              <a:p>
                <a:pPr>
                  <a:defRPr sz="700" b="1">
                    <a:solidFill>
                      <a:srgbClr val="FF0000"/>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Controls!$P$40:$Y$40</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2-9E8C-4C6B-A883-15905A5213AB}"/>
            </c:ext>
          </c:extLst>
        </c:ser>
        <c:dLbls>
          <c:showLegendKey val="0"/>
          <c:showVal val="0"/>
          <c:showCatName val="0"/>
          <c:showSerName val="0"/>
          <c:showPercent val="0"/>
          <c:showBubbleSize val="0"/>
        </c:dLbls>
        <c:smooth val="0"/>
        <c:axId val="95189632"/>
        <c:axId val="95207808"/>
      </c:lineChart>
      <c:catAx>
        <c:axId val="95189632"/>
        <c:scaling>
          <c:orientation val="minMax"/>
        </c:scaling>
        <c:delete val="1"/>
        <c:axPos val="b"/>
        <c:majorTickMark val="out"/>
        <c:minorTickMark val="none"/>
        <c:tickLblPos val="none"/>
        <c:crossAx val="95207808"/>
        <c:crosses val="autoZero"/>
        <c:auto val="1"/>
        <c:lblAlgn val="ctr"/>
        <c:lblOffset val="100"/>
        <c:noMultiLvlLbl val="0"/>
      </c:catAx>
      <c:valAx>
        <c:axId val="95207808"/>
        <c:scaling>
          <c:orientation val="minMax"/>
          <c:min val="0"/>
        </c:scaling>
        <c:delete val="1"/>
        <c:axPos val="l"/>
        <c:numFmt formatCode="0.0" sourceLinked="1"/>
        <c:majorTickMark val="out"/>
        <c:minorTickMark val="none"/>
        <c:tickLblPos val="none"/>
        <c:crossAx val="95189632"/>
        <c:crosses val="autoZero"/>
        <c:crossBetween val="between"/>
      </c:valAx>
      <c:spPr>
        <a:noFill/>
      </c:spPr>
    </c:plotArea>
    <c:plotVisOnly val="1"/>
    <c:dispBlanksAs val="gap"/>
    <c:showDLblsOverMax val="0"/>
  </c:chart>
  <c:spPr>
    <a:noFill/>
    <a:ln>
      <a:noFill/>
    </a:ln>
  </c:sp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720156498139672E-2"/>
          <c:y val="3.0687892055943983E-2"/>
          <c:w val="0.9105596870037207"/>
          <c:h val="0.93862421588811606"/>
        </c:manualLayout>
      </c:layout>
      <c:lineChart>
        <c:grouping val="standard"/>
        <c:varyColors val="0"/>
        <c:ser>
          <c:idx val="0"/>
          <c:order val="0"/>
          <c:tx>
            <c:v>LocalAuthority</c:v>
          </c:tx>
          <c:spPr>
            <a:ln w="19050">
              <a:solidFill>
                <a:srgbClr val="3182BD"/>
              </a:solidFill>
            </a:ln>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22-4138-94AD-28C502C49184}"/>
                </c:ext>
              </c:extLst>
            </c:dLbl>
            <c:dLbl>
              <c:idx val="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22-4138-94AD-28C502C49184}"/>
                </c:ext>
              </c:extLst>
            </c:dLbl>
            <c:dLbl>
              <c:idx val="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22-4138-94AD-28C502C49184}"/>
                </c:ext>
              </c:extLst>
            </c:dLbl>
            <c:spPr>
              <a:noFill/>
              <a:ln>
                <a:noFill/>
              </a:ln>
              <a:effectLst/>
            </c:spPr>
            <c:txPr>
              <a:bodyPr/>
              <a:lstStyle/>
              <a:p>
                <a:pPr>
                  <a:defRPr sz="700" b="1">
                    <a:solidFill>
                      <a:srgbClr val="3182BD"/>
                    </a:solidFill>
                    <a:latin typeface="Verdana" pitchFamily="34" charset="0"/>
                    <a:ea typeface="Verdana" pitchFamily="34" charset="0"/>
                    <a:cs typeface="Verdana"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Controls!$Q$41:$Y$41</c:f>
              <c:numCache>
                <c:formatCode>0.0</c:formatCode>
                <c:ptCount val="9"/>
                <c:pt idx="0">
                  <c:v>-100</c:v>
                </c:pt>
                <c:pt idx="1">
                  <c:v>-100</c:v>
                </c:pt>
                <c:pt idx="2">
                  <c:v>-100</c:v>
                </c:pt>
                <c:pt idx="3">
                  <c:v>-100</c:v>
                </c:pt>
                <c:pt idx="4">
                  <c:v>-100</c:v>
                </c:pt>
                <c:pt idx="5">
                  <c:v>-100</c:v>
                </c:pt>
                <c:pt idx="6">
                  <c:v>-100</c:v>
                </c:pt>
                <c:pt idx="7">
                  <c:v>-100</c:v>
                </c:pt>
                <c:pt idx="8">
                  <c:v>-100</c:v>
                </c:pt>
              </c:numCache>
            </c:numRef>
          </c:val>
          <c:smooth val="0"/>
          <c:extLst>
            <c:ext xmlns:c16="http://schemas.microsoft.com/office/drawing/2014/chart" uri="{C3380CC4-5D6E-409C-BE32-E72D297353CC}">
              <c16:uniqueId val="{00000003-5C22-4138-94AD-28C502C49184}"/>
            </c:ext>
          </c:extLst>
        </c:ser>
        <c:ser>
          <c:idx val="1"/>
          <c:order val="1"/>
          <c:tx>
            <c:v>Wales</c:v>
          </c:tx>
          <c:spPr>
            <a:ln w="19050">
              <a:solidFill>
                <a:srgbClr val="FF0000"/>
              </a:solidFill>
            </a:ln>
          </c:spPr>
          <c:marker>
            <c:symbol val="none"/>
          </c:marker>
          <c:val>
            <c:numRef>
              <c:f>Controls!$Q$42:$Y$42</c:f>
              <c:numCache>
                <c:formatCode>0.0</c:formatCode>
                <c:ptCount val="9"/>
                <c:pt idx="0">
                  <c:v>-100</c:v>
                </c:pt>
                <c:pt idx="1">
                  <c:v>-100</c:v>
                </c:pt>
                <c:pt idx="2">
                  <c:v>-100</c:v>
                </c:pt>
                <c:pt idx="3">
                  <c:v>-100</c:v>
                </c:pt>
                <c:pt idx="4">
                  <c:v>-100</c:v>
                </c:pt>
                <c:pt idx="5">
                  <c:v>-100</c:v>
                </c:pt>
                <c:pt idx="6">
                  <c:v>-100</c:v>
                </c:pt>
                <c:pt idx="7">
                  <c:v>-100</c:v>
                </c:pt>
                <c:pt idx="8">
                  <c:v>-100</c:v>
                </c:pt>
              </c:numCache>
            </c:numRef>
          </c:val>
          <c:smooth val="0"/>
          <c:extLst>
            <c:ext xmlns:c16="http://schemas.microsoft.com/office/drawing/2014/chart" uri="{C3380CC4-5D6E-409C-BE32-E72D297353CC}">
              <c16:uniqueId val="{00000004-5C22-4138-94AD-28C502C49184}"/>
            </c:ext>
          </c:extLst>
        </c:ser>
        <c:dLbls>
          <c:showLegendKey val="0"/>
          <c:showVal val="0"/>
          <c:showCatName val="0"/>
          <c:showSerName val="0"/>
          <c:showPercent val="0"/>
          <c:showBubbleSize val="0"/>
        </c:dLbls>
        <c:smooth val="0"/>
        <c:axId val="95302016"/>
        <c:axId val="95303552"/>
      </c:lineChart>
      <c:catAx>
        <c:axId val="95302016"/>
        <c:scaling>
          <c:orientation val="minMax"/>
        </c:scaling>
        <c:delete val="1"/>
        <c:axPos val="b"/>
        <c:majorTickMark val="out"/>
        <c:minorTickMark val="none"/>
        <c:tickLblPos val="none"/>
        <c:crossAx val="95303552"/>
        <c:crosses val="autoZero"/>
        <c:auto val="1"/>
        <c:lblAlgn val="ctr"/>
        <c:lblOffset val="100"/>
        <c:noMultiLvlLbl val="0"/>
      </c:catAx>
      <c:valAx>
        <c:axId val="95303552"/>
        <c:scaling>
          <c:orientation val="minMax"/>
          <c:max val="75"/>
          <c:min val="0"/>
        </c:scaling>
        <c:delete val="1"/>
        <c:axPos val="l"/>
        <c:numFmt formatCode="0.0" sourceLinked="1"/>
        <c:majorTickMark val="out"/>
        <c:minorTickMark val="none"/>
        <c:tickLblPos val="none"/>
        <c:crossAx val="95302016"/>
        <c:crosses val="autoZero"/>
        <c:crossBetween val="between"/>
        <c:majorUnit val="50"/>
      </c:valAx>
      <c:spPr>
        <a:noFill/>
      </c:spPr>
    </c:plotArea>
    <c:plotVisOnly val="1"/>
    <c:dispBlanksAs val="gap"/>
    <c:showDLblsOverMax val="0"/>
  </c:chart>
  <c:spPr>
    <a:noFill/>
    <a:ln>
      <a:noFill/>
    </a:ln>
  </c:spPr>
  <c:printSettings>
    <c:headerFooter/>
    <c:pageMargins b="0.75000000000000266" l="0.70000000000000062" r="0.70000000000000062" t="0.750000000000002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26823555916436276"/>
          <c:w val="0.80644121447029515"/>
          <c:h val="0.67215653879911264"/>
        </c:manualLayout>
      </c:layout>
      <c:barChart>
        <c:barDir val="bar"/>
        <c:grouping val="clustered"/>
        <c:varyColors val="1"/>
        <c:ser>
          <c:idx val="0"/>
          <c:order val="0"/>
          <c:invertIfNegative val="0"/>
          <c:dPt>
            <c:idx val="0"/>
            <c:invertIfNegative val="0"/>
            <c:bubble3D val="0"/>
            <c:spPr>
              <a:solidFill>
                <a:srgbClr val="3182BD"/>
              </a:solidFill>
            </c:spPr>
            <c:extLst>
              <c:ext xmlns:c16="http://schemas.microsoft.com/office/drawing/2014/chart" uri="{C3380CC4-5D6E-409C-BE32-E72D297353CC}">
                <c16:uniqueId val="{00000000-8E5E-4789-B7C8-48D8F298F90E}"/>
              </c:ext>
            </c:extLst>
          </c:dPt>
          <c:dPt>
            <c:idx val="1"/>
            <c:invertIfNegative val="0"/>
            <c:bubble3D val="0"/>
            <c:spPr>
              <a:solidFill>
                <a:srgbClr val="FF0000"/>
              </a:solidFill>
            </c:spPr>
            <c:extLst>
              <c:ext xmlns:c16="http://schemas.microsoft.com/office/drawing/2014/chart" uri="{C3380CC4-5D6E-409C-BE32-E72D297353CC}">
                <c16:uniqueId val="{00000001-8E5E-4789-B7C8-48D8F298F90E}"/>
              </c:ext>
            </c:extLst>
          </c:dPt>
          <c:dLbls>
            <c:dLbl>
              <c:idx val="0"/>
              <c:numFmt formatCode="#,##0" sourceLinked="0"/>
              <c:spPr/>
              <c:txPr>
                <a:bodyPr/>
                <a:lstStyle/>
                <a:p>
                  <a:pPr>
                    <a:defRPr sz="700" b="1">
                      <a:solidFill>
                        <a:srgbClr val="3182BD"/>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8E5E-4789-B7C8-48D8F298F90E}"/>
                </c:ext>
              </c:extLst>
            </c:dLbl>
            <c:dLbl>
              <c:idx val="1"/>
              <c:numFmt formatCode="#,##0" sourceLinked="0"/>
              <c:spPr/>
              <c:txPr>
                <a:bodyPr/>
                <a:lstStyle/>
                <a:p>
                  <a:pPr>
                    <a:defRPr sz="700" b="1">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E5E-4789-B7C8-48D8F298F90E}"/>
                </c:ext>
              </c:extLst>
            </c:dLbl>
            <c:numFmt formatCode="#,##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Controls!$W$25:$W$26</c:f>
              <c:numCache>
                <c:formatCode>0</c:formatCode>
                <c:ptCount val="2"/>
                <c:pt idx="0">
                  <c:v>-100</c:v>
                </c:pt>
                <c:pt idx="1">
                  <c:v>-100</c:v>
                </c:pt>
              </c:numCache>
            </c:numRef>
          </c:val>
          <c:extLst>
            <c:ext xmlns:c16="http://schemas.microsoft.com/office/drawing/2014/chart" uri="{C3380CC4-5D6E-409C-BE32-E72D297353CC}">
              <c16:uniqueId val="{00000002-8E5E-4789-B7C8-48D8F298F90E}"/>
            </c:ext>
          </c:extLst>
        </c:ser>
        <c:dLbls>
          <c:showLegendKey val="0"/>
          <c:showVal val="0"/>
          <c:showCatName val="0"/>
          <c:showSerName val="0"/>
          <c:showPercent val="0"/>
          <c:showBubbleSize val="0"/>
        </c:dLbls>
        <c:gapWidth val="30"/>
        <c:axId val="95336704"/>
        <c:axId val="95346688"/>
      </c:barChart>
      <c:catAx>
        <c:axId val="95336704"/>
        <c:scaling>
          <c:orientation val="maxMin"/>
        </c:scaling>
        <c:delete val="1"/>
        <c:axPos val="l"/>
        <c:numFmt formatCode="General" sourceLinked="1"/>
        <c:majorTickMark val="out"/>
        <c:minorTickMark val="none"/>
        <c:tickLblPos val="none"/>
        <c:crossAx val="95346688"/>
        <c:crosses val="autoZero"/>
        <c:auto val="1"/>
        <c:lblAlgn val="ctr"/>
        <c:lblOffset val="100"/>
        <c:noMultiLvlLbl val="0"/>
      </c:catAx>
      <c:valAx>
        <c:axId val="95346688"/>
        <c:scaling>
          <c:orientation val="minMax"/>
          <c:max val="520"/>
          <c:min val="0"/>
        </c:scaling>
        <c:delete val="1"/>
        <c:axPos val="t"/>
        <c:numFmt formatCode="0" sourceLinked="1"/>
        <c:majorTickMark val="out"/>
        <c:minorTickMark val="none"/>
        <c:tickLblPos val="none"/>
        <c:crossAx val="95336704"/>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72173193116056E-2"/>
          <c:y val="0.26823555916436276"/>
          <c:w val="0.80644121447029549"/>
          <c:h val="0.67215653879911264"/>
        </c:manualLayout>
      </c:layout>
      <c:barChart>
        <c:barDir val="bar"/>
        <c:grouping val="clustered"/>
        <c:varyColors val="1"/>
        <c:ser>
          <c:idx val="0"/>
          <c:order val="0"/>
          <c:invertIfNegative val="0"/>
          <c:dPt>
            <c:idx val="0"/>
            <c:invertIfNegative val="0"/>
            <c:bubble3D val="0"/>
            <c:spPr>
              <a:solidFill>
                <a:srgbClr val="3182BD"/>
              </a:solidFill>
            </c:spPr>
            <c:extLst>
              <c:ext xmlns:c16="http://schemas.microsoft.com/office/drawing/2014/chart" uri="{C3380CC4-5D6E-409C-BE32-E72D297353CC}">
                <c16:uniqueId val="{00000000-54B1-48E9-A56D-E3D2A0F56897}"/>
              </c:ext>
            </c:extLst>
          </c:dPt>
          <c:dPt>
            <c:idx val="1"/>
            <c:invertIfNegative val="0"/>
            <c:bubble3D val="0"/>
            <c:spPr>
              <a:solidFill>
                <a:srgbClr val="FF0000"/>
              </a:solidFill>
            </c:spPr>
            <c:extLst>
              <c:ext xmlns:c16="http://schemas.microsoft.com/office/drawing/2014/chart" uri="{C3380CC4-5D6E-409C-BE32-E72D297353CC}">
                <c16:uniqueId val="{00000001-54B1-48E9-A56D-E3D2A0F56897}"/>
              </c:ext>
            </c:extLst>
          </c:dPt>
          <c:dLbls>
            <c:dLbl>
              <c:idx val="0"/>
              <c:numFmt formatCode="#,##0" sourceLinked="0"/>
              <c:spPr/>
              <c:txPr>
                <a:bodyPr/>
                <a:lstStyle/>
                <a:p>
                  <a:pPr>
                    <a:defRPr sz="700" b="1">
                      <a:solidFill>
                        <a:srgbClr val="3182BD"/>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54B1-48E9-A56D-E3D2A0F56897}"/>
                </c:ext>
              </c:extLst>
            </c:dLbl>
            <c:dLbl>
              <c:idx val="1"/>
              <c:numFmt formatCode="#,##0" sourceLinked="0"/>
              <c:spPr/>
              <c:txPr>
                <a:bodyPr/>
                <a:lstStyle/>
                <a:p>
                  <a:pPr>
                    <a:defRPr sz="700" b="1">
                      <a:solidFill>
                        <a:srgbClr val="FF0000"/>
                      </a:solidFill>
                      <a:latin typeface="Verdana"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54B1-48E9-A56D-E3D2A0F56897}"/>
                </c:ext>
              </c:extLst>
            </c:dLbl>
            <c:numFmt formatCode="#,##0" sourceLinked="0"/>
            <c:spPr>
              <a:noFill/>
              <a:ln>
                <a:noFill/>
              </a:ln>
              <a:effectLst/>
            </c:spPr>
            <c:txPr>
              <a:bodyPr/>
              <a:lstStyle/>
              <a:p>
                <a:pPr>
                  <a:defRPr sz="680">
                    <a:solidFill>
                      <a:schemeClr val="bg1"/>
                    </a:solidFill>
                    <a:latin typeface="Verdana"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26</c:v>
              </c:pt>
            </c:numLit>
          </c:cat>
          <c:val>
            <c:numRef>
              <c:f>Controls!$Y$25:$Y$26</c:f>
              <c:numCache>
                <c:formatCode>0</c:formatCode>
                <c:ptCount val="2"/>
                <c:pt idx="0">
                  <c:v>-100</c:v>
                </c:pt>
                <c:pt idx="1">
                  <c:v>-100</c:v>
                </c:pt>
              </c:numCache>
            </c:numRef>
          </c:val>
          <c:extLst>
            <c:ext xmlns:c16="http://schemas.microsoft.com/office/drawing/2014/chart" uri="{C3380CC4-5D6E-409C-BE32-E72D297353CC}">
              <c16:uniqueId val="{00000002-54B1-48E9-A56D-E3D2A0F56897}"/>
            </c:ext>
          </c:extLst>
        </c:ser>
        <c:dLbls>
          <c:showLegendKey val="0"/>
          <c:showVal val="0"/>
          <c:showCatName val="0"/>
          <c:showSerName val="0"/>
          <c:showPercent val="0"/>
          <c:showBubbleSize val="0"/>
        </c:dLbls>
        <c:gapWidth val="30"/>
        <c:axId val="95519488"/>
        <c:axId val="95521024"/>
      </c:barChart>
      <c:catAx>
        <c:axId val="95519488"/>
        <c:scaling>
          <c:orientation val="maxMin"/>
        </c:scaling>
        <c:delete val="1"/>
        <c:axPos val="l"/>
        <c:numFmt formatCode="General" sourceLinked="1"/>
        <c:majorTickMark val="out"/>
        <c:minorTickMark val="none"/>
        <c:tickLblPos val="none"/>
        <c:crossAx val="95521024"/>
        <c:crosses val="autoZero"/>
        <c:auto val="1"/>
        <c:lblAlgn val="ctr"/>
        <c:lblOffset val="100"/>
        <c:noMultiLvlLbl val="0"/>
      </c:catAx>
      <c:valAx>
        <c:axId val="95521024"/>
        <c:scaling>
          <c:orientation val="minMax"/>
          <c:max val="520"/>
          <c:min val="0"/>
        </c:scaling>
        <c:delete val="1"/>
        <c:axPos val="t"/>
        <c:numFmt formatCode="0" sourceLinked="1"/>
        <c:majorTickMark val="out"/>
        <c:minorTickMark val="none"/>
        <c:tickLblPos val="none"/>
        <c:crossAx val="95519488"/>
        <c:crosses val="autoZero"/>
        <c:crossBetween val="between"/>
      </c:valAx>
      <c:spPr>
        <a:noFill/>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trlProps/ctrlProp1.xml><?xml version="1.0" encoding="utf-8"?>
<formControlPr xmlns="http://schemas.microsoft.com/office/spreadsheetml/2009/9/main" objectType="Drop" dropLines="23" dropStyle="combo" dx="16" fmlaLink="Controls!$F$4" fmlaRange="Controls!$H$13:$H$35" noThreeD="1" sel="1" val="0"/>
</file>

<file path=xl/drawings/_rels/drawing1.xml.rels><?xml version="1.0" encoding="UTF-8" standalone="yes"?>
<Relationships xmlns="http://schemas.openxmlformats.org/package/2006/relationships"><Relationship Id="rId8" Type="http://schemas.openxmlformats.org/officeDocument/2006/relationships/hyperlink" Target="#SheetT!A1"/><Relationship Id="rId13" Type="http://schemas.openxmlformats.org/officeDocument/2006/relationships/hyperlink" Target="#'Tab2'!A1"/><Relationship Id="rId3" Type="http://schemas.openxmlformats.org/officeDocument/2006/relationships/hyperlink" Target="#Sheet1!A1"/><Relationship Id="rId7" Type="http://schemas.openxmlformats.org/officeDocument/2006/relationships/hyperlink" Target="#Sheet5!A1"/><Relationship Id="rId12" Type="http://schemas.openxmlformats.org/officeDocument/2006/relationships/hyperlink" Target="#Intro!A1"/><Relationship Id="rId17" Type="http://schemas.openxmlformats.org/officeDocument/2006/relationships/image" Target="../media/image4.jpeg"/><Relationship Id="rId2" Type="http://schemas.openxmlformats.org/officeDocument/2006/relationships/image" Target="../media/image2.jpeg"/><Relationship Id="rId16" Type="http://schemas.openxmlformats.org/officeDocument/2006/relationships/hyperlink" Target="#CopyingInstruct!A1"/><Relationship Id="rId1" Type="http://schemas.openxmlformats.org/officeDocument/2006/relationships/image" Target="../media/image1.emf"/><Relationship Id="rId6" Type="http://schemas.openxmlformats.org/officeDocument/2006/relationships/hyperlink" Target="#Sheet4!A1"/><Relationship Id="rId11" Type="http://schemas.openxmlformats.org/officeDocument/2006/relationships/image" Target="../media/image3.emf"/><Relationship Id="rId5" Type="http://schemas.openxmlformats.org/officeDocument/2006/relationships/hyperlink" Target="#Sheet3!A1"/><Relationship Id="rId15" Type="http://schemas.openxmlformats.org/officeDocument/2006/relationships/hyperlink" Target="#InterpretGuide!A1"/><Relationship Id="rId10" Type="http://schemas.openxmlformats.org/officeDocument/2006/relationships/hyperlink" Target="#SheetC!A1"/><Relationship Id="rId4" Type="http://schemas.openxmlformats.org/officeDocument/2006/relationships/hyperlink" Target="#Sheet2!A1"/><Relationship Id="rId9" Type="http://schemas.openxmlformats.org/officeDocument/2006/relationships/hyperlink" Target="#SheetI!A1"/><Relationship Id="rId14" Type="http://schemas.openxmlformats.org/officeDocument/2006/relationships/hyperlink" Target="#TechGuide!A1"/></Relationships>
</file>

<file path=xl/drawings/_rels/drawing10.xml.rels><?xml version="1.0" encoding="UTF-8" standalone="yes"?>
<Relationships xmlns="http://schemas.openxmlformats.org/package/2006/relationships"><Relationship Id="rId8" Type="http://schemas.openxmlformats.org/officeDocument/2006/relationships/hyperlink" Target="#CopyingInstruct!A1"/><Relationship Id="rId3" Type="http://schemas.openxmlformats.org/officeDocument/2006/relationships/image" Target="../media/image11.emf"/><Relationship Id="rId7" Type="http://schemas.openxmlformats.org/officeDocument/2006/relationships/hyperlink" Target="#InterpretGuide!A1"/><Relationship Id="rId2" Type="http://schemas.openxmlformats.org/officeDocument/2006/relationships/image" Target="../media/image2.jpeg"/><Relationship Id="rId1" Type="http://schemas.openxmlformats.org/officeDocument/2006/relationships/image" Target="../media/image10.emf"/><Relationship Id="rId6" Type="http://schemas.openxmlformats.org/officeDocument/2006/relationships/hyperlink" Target="#TechGuide!A1"/><Relationship Id="rId5" Type="http://schemas.openxmlformats.org/officeDocument/2006/relationships/hyperlink" Target="#'Tab2'!A1"/><Relationship Id="rId4" Type="http://schemas.openxmlformats.org/officeDocument/2006/relationships/hyperlink" Target="#Intro!A1"/><Relationship Id="rId9"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8" Type="http://schemas.openxmlformats.org/officeDocument/2006/relationships/hyperlink" Target="#CopyingInstruct!A1"/><Relationship Id="rId3" Type="http://schemas.openxmlformats.org/officeDocument/2006/relationships/image" Target="../media/image14.emf"/><Relationship Id="rId7" Type="http://schemas.openxmlformats.org/officeDocument/2006/relationships/hyperlink" Target="#InterpretGuide!A1"/><Relationship Id="rId12" Type="http://schemas.openxmlformats.org/officeDocument/2006/relationships/image" Target="../media/image18.png"/><Relationship Id="rId2" Type="http://schemas.openxmlformats.org/officeDocument/2006/relationships/image" Target="../media/image2.jpeg"/><Relationship Id="rId1" Type="http://schemas.openxmlformats.org/officeDocument/2006/relationships/image" Target="../media/image13.emf"/><Relationship Id="rId6" Type="http://schemas.openxmlformats.org/officeDocument/2006/relationships/hyperlink" Target="#TechGuide!A1"/><Relationship Id="rId11" Type="http://schemas.openxmlformats.org/officeDocument/2006/relationships/image" Target="../media/image17.png"/><Relationship Id="rId5" Type="http://schemas.openxmlformats.org/officeDocument/2006/relationships/hyperlink" Target="#'Tab2'!A1"/><Relationship Id="rId10" Type="http://schemas.openxmlformats.org/officeDocument/2006/relationships/image" Target="../media/image16.png"/><Relationship Id="rId4" Type="http://schemas.openxmlformats.org/officeDocument/2006/relationships/hyperlink" Target="#Intro!A1"/><Relationship Id="rId9" Type="http://schemas.openxmlformats.org/officeDocument/2006/relationships/image" Target="../media/image15.emf"/></Relationships>
</file>

<file path=xl/drawings/_rels/drawing2.xml.rels><?xml version="1.0" encoding="UTF-8" standalone="yes"?>
<Relationships xmlns="http://schemas.openxmlformats.org/package/2006/relationships"><Relationship Id="rId8" Type="http://schemas.openxmlformats.org/officeDocument/2006/relationships/hyperlink" Target="#SheetT!A1"/><Relationship Id="rId13" Type="http://schemas.openxmlformats.org/officeDocument/2006/relationships/hyperlink" Target="#'Tab2'!A1"/><Relationship Id="rId18" Type="http://schemas.openxmlformats.org/officeDocument/2006/relationships/chart" Target="../charts/chart2.xml"/><Relationship Id="rId26" Type="http://schemas.openxmlformats.org/officeDocument/2006/relationships/chart" Target="../charts/chart10.xml"/><Relationship Id="rId3" Type="http://schemas.openxmlformats.org/officeDocument/2006/relationships/hyperlink" Target="#Sheet1!A1"/><Relationship Id="rId21" Type="http://schemas.openxmlformats.org/officeDocument/2006/relationships/chart" Target="../charts/chart5.xml"/><Relationship Id="rId7" Type="http://schemas.openxmlformats.org/officeDocument/2006/relationships/hyperlink" Target="#Sheet5!A1"/><Relationship Id="rId12" Type="http://schemas.openxmlformats.org/officeDocument/2006/relationships/hyperlink" Target="#Intro!A1"/><Relationship Id="rId17" Type="http://schemas.openxmlformats.org/officeDocument/2006/relationships/chart" Target="../charts/chart1.xml"/><Relationship Id="rId25" Type="http://schemas.openxmlformats.org/officeDocument/2006/relationships/chart" Target="../charts/chart9.xml"/><Relationship Id="rId2" Type="http://schemas.openxmlformats.org/officeDocument/2006/relationships/image" Target="../media/image2.jpeg"/><Relationship Id="rId16" Type="http://schemas.openxmlformats.org/officeDocument/2006/relationships/hyperlink" Target="#CopyingInstruct!A1"/><Relationship Id="rId20" Type="http://schemas.openxmlformats.org/officeDocument/2006/relationships/chart" Target="../charts/chart4.xml"/><Relationship Id="rId29" Type="http://schemas.openxmlformats.org/officeDocument/2006/relationships/chart" Target="../charts/chart13.xml"/><Relationship Id="rId1" Type="http://schemas.openxmlformats.org/officeDocument/2006/relationships/image" Target="../media/image5.emf"/><Relationship Id="rId6" Type="http://schemas.openxmlformats.org/officeDocument/2006/relationships/hyperlink" Target="#Sheet4!A1"/><Relationship Id="rId11" Type="http://schemas.openxmlformats.org/officeDocument/2006/relationships/image" Target="../media/image6.emf"/><Relationship Id="rId24" Type="http://schemas.openxmlformats.org/officeDocument/2006/relationships/chart" Target="../charts/chart8.xml"/><Relationship Id="rId5" Type="http://schemas.openxmlformats.org/officeDocument/2006/relationships/hyperlink" Target="#Sheet3!A1"/><Relationship Id="rId15" Type="http://schemas.openxmlformats.org/officeDocument/2006/relationships/hyperlink" Target="#InterpretGuide!A1"/><Relationship Id="rId23" Type="http://schemas.openxmlformats.org/officeDocument/2006/relationships/chart" Target="../charts/chart7.xml"/><Relationship Id="rId28" Type="http://schemas.openxmlformats.org/officeDocument/2006/relationships/chart" Target="../charts/chart12.xml"/><Relationship Id="rId10" Type="http://schemas.openxmlformats.org/officeDocument/2006/relationships/hyperlink" Target="#SheetC!A1"/><Relationship Id="rId19" Type="http://schemas.openxmlformats.org/officeDocument/2006/relationships/chart" Target="../charts/chart3.xml"/><Relationship Id="rId4" Type="http://schemas.openxmlformats.org/officeDocument/2006/relationships/hyperlink" Target="#Sheet2!A1"/><Relationship Id="rId9" Type="http://schemas.openxmlformats.org/officeDocument/2006/relationships/hyperlink" Target="#SheetI!A1"/><Relationship Id="rId14" Type="http://schemas.openxmlformats.org/officeDocument/2006/relationships/hyperlink" Target="#TechGuide!A1"/><Relationship Id="rId22" Type="http://schemas.openxmlformats.org/officeDocument/2006/relationships/chart" Target="../charts/chart6.xml"/><Relationship Id="rId27"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hyperlink" Target="#Intro!A1"/><Relationship Id="rId7" Type="http://schemas.openxmlformats.org/officeDocument/2006/relationships/hyperlink" Target="#CopyingInstruct!A1"/><Relationship Id="rId2" Type="http://schemas.openxmlformats.org/officeDocument/2006/relationships/image" Target="../media/image2.jpeg"/><Relationship Id="rId1" Type="http://schemas.openxmlformats.org/officeDocument/2006/relationships/image" Target="../media/image7.emf"/><Relationship Id="rId6" Type="http://schemas.openxmlformats.org/officeDocument/2006/relationships/hyperlink" Target="#InterpretGuide!A1"/><Relationship Id="rId5" Type="http://schemas.openxmlformats.org/officeDocument/2006/relationships/hyperlink" Target="#TechGuide!A1"/><Relationship Id="rId4" Type="http://schemas.openxmlformats.org/officeDocument/2006/relationships/hyperlink" Target="#'Tab2'!A1"/><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285750</xdr:colOff>
      <xdr:row>5</xdr:row>
      <xdr:rowOff>28575</xdr:rowOff>
    </xdr:to>
    <xdr:grpSp>
      <xdr:nvGrpSpPr>
        <xdr:cNvPr id="30" name="Group 29"/>
        <xdr:cNvGrpSpPr/>
      </xdr:nvGrpSpPr>
      <xdr:grpSpPr>
        <a:xfrm>
          <a:off x="0" y="0"/>
          <a:ext cx="14497050" cy="981075"/>
          <a:chOff x="0" y="0"/>
          <a:chExt cx="14497050" cy="981075"/>
        </a:xfrm>
      </xdr:grpSpPr>
      <xdr:pic>
        <xdr:nvPicPr>
          <xdr:cNvPr id="205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3" name="Picture 2"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0</xdr:col>
      <xdr:colOff>285750</xdr:colOff>
      <xdr:row>5</xdr:row>
      <xdr:rowOff>57150</xdr:rowOff>
    </xdr:from>
    <xdr:to>
      <xdr:col>18</xdr:col>
      <xdr:colOff>539175</xdr:colOff>
      <xdr:row>6</xdr:row>
      <xdr:rowOff>183450</xdr:rowOff>
    </xdr:to>
    <xdr:grpSp>
      <xdr:nvGrpSpPr>
        <xdr:cNvPr id="15" name="Group 14"/>
        <xdr:cNvGrpSpPr/>
      </xdr:nvGrpSpPr>
      <xdr:grpSpPr>
        <a:xfrm>
          <a:off x="285750" y="1009650"/>
          <a:ext cx="10807125" cy="316800"/>
          <a:chOff x="247650" y="1857375"/>
          <a:chExt cx="10807125" cy="316800"/>
        </a:xfrm>
      </xdr:grpSpPr>
      <xdr:sp macro="" textlink="">
        <xdr:nvSpPr>
          <xdr:cNvPr id="7" name="Rectangle 6">
            <a:hlinkClick xmlns:r="http://schemas.openxmlformats.org/officeDocument/2006/relationships" r:id="rId3" tooltip="Introduction"/>
          </xdr:cNvPr>
          <xdr:cNvSpPr/>
        </xdr:nvSpPr>
        <xdr:spPr>
          <a:xfrm>
            <a:off x="2476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4" tooltip="Health board chart"/>
          </xdr:cNvPr>
          <xdr:cNvSpPr/>
        </xdr:nvSpPr>
        <xdr:spPr>
          <a:xfrm>
            <a:off x="13335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5" tooltip="Local authority chart"/>
          </xdr:cNvPr>
          <xdr:cNvSpPr/>
        </xdr:nvSpPr>
        <xdr:spPr>
          <a:xfrm>
            <a:off x="24193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6" tooltip="Other type of output"/>
          </xdr:cNvPr>
          <xdr:cNvSpPr/>
        </xdr:nvSpPr>
        <xdr:spPr>
          <a:xfrm>
            <a:off x="35052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7" tooltip="Other type of output"/>
          </xdr:cNvPr>
          <xdr:cNvSpPr/>
        </xdr:nvSpPr>
        <xdr:spPr>
          <a:xfrm>
            <a:off x="45910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8" tooltip="Technical guide"/>
          </xdr:cNvPr>
          <xdr:cNvSpPr/>
        </xdr:nvSpPr>
        <xdr:spPr>
          <a:xfrm>
            <a:off x="78390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9" tooltip="Interpretation guide"/>
          </xdr:cNvPr>
          <xdr:cNvSpPr/>
        </xdr:nvSpPr>
        <xdr:spPr>
          <a:xfrm>
            <a:off x="892492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10" tooltip="How to copy charts &amp; tables"/>
          </xdr:cNvPr>
          <xdr:cNvSpPr/>
        </xdr:nvSpPr>
        <xdr:spPr>
          <a:xfrm>
            <a:off x="100107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5</xdr:row>
      <xdr:rowOff>0</xdr:rowOff>
    </xdr:from>
    <xdr:to>
      <xdr:col>24</xdr:col>
      <xdr:colOff>285750</xdr:colOff>
      <xdr:row>7</xdr:row>
      <xdr:rowOff>28575</xdr:rowOff>
    </xdr:to>
    <xdr:grpSp>
      <xdr:nvGrpSpPr>
        <xdr:cNvPr id="31" name="Group 30"/>
        <xdr:cNvGrpSpPr/>
      </xdr:nvGrpSpPr>
      <xdr:grpSpPr>
        <a:xfrm>
          <a:off x="0" y="952500"/>
          <a:ext cx="14497050" cy="409575"/>
          <a:chOff x="0" y="952500"/>
          <a:chExt cx="14497050" cy="409575"/>
        </a:xfrm>
      </xdr:grpSpPr>
      <xdr:pic>
        <xdr:nvPicPr>
          <xdr:cNvPr id="2050"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0" y="952500"/>
            <a:ext cx="14497050" cy="409575"/>
          </a:xfrm>
          <a:prstGeom prst="rect">
            <a:avLst/>
          </a:prstGeom>
          <a:noFill/>
        </xdr:spPr>
      </xdr:pic>
      <xdr:grpSp>
        <xdr:nvGrpSpPr>
          <xdr:cNvPr id="23" name="Group 22"/>
          <xdr:cNvGrpSpPr/>
        </xdr:nvGrpSpPr>
        <xdr:grpSpPr>
          <a:xfrm>
            <a:off x="285750" y="1019175"/>
            <a:ext cx="7555710" cy="317285"/>
            <a:chOff x="4610100" y="4533415"/>
            <a:chExt cx="7555710" cy="317285"/>
          </a:xfrm>
        </xdr:grpSpPr>
        <xdr:sp macro="" textlink="">
          <xdr:nvSpPr>
            <xdr:cNvPr id="24" name="Rectangle 23">
              <a:hlinkClick xmlns:r="http://schemas.openxmlformats.org/officeDocument/2006/relationships" r:id="rId12" tooltip="Introduction"/>
            </xdr:cNvPr>
            <xdr:cNvSpPr/>
          </xdr:nvSpPr>
          <xdr:spPr>
            <a:xfrm>
              <a:off x="46101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13" tooltip="Childhood indicators"/>
            </xdr:cNvPr>
            <xdr:cNvSpPr/>
          </xdr:nvSpPr>
          <xdr:spPr>
            <a:xfrm>
              <a:off x="569595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14" tooltip="Indicator guide"/>
            </xdr:cNvPr>
            <xdr:cNvSpPr/>
          </xdr:nvSpPr>
          <xdr:spPr>
            <a:xfrm>
              <a:off x="89535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15" tooltip="Interpretation guide"/>
            </xdr:cNvPr>
            <xdr:cNvSpPr/>
          </xdr:nvSpPr>
          <xdr:spPr>
            <a:xfrm>
              <a:off x="10034992" y="4533415"/>
              <a:ext cx="1044968"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16" tooltip="How to copy charts &amp; tables"/>
            </xdr:cNvPr>
            <xdr:cNvSpPr/>
          </xdr:nvSpPr>
          <xdr:spPr>
            <a:xfrm>
              <a:off x="11120841" y="4533415"/>
              <a:ext cx="1044969"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editAs="oneCell">
    <xdr:from>
      <xdr:col>0</xdr:col>
      <xdr:colOff>9525</xdr:colOff>
      <xdr:row>8</xdr:row>
      <xdr:rowOff>47626</xdr:rowOff>
    </xdr:from>
    <xdr:to>
      <xdr:col>5</xdr:col>
      <xdr:colOff>19050</xdr:colOff>
      <xdr:row>20</xdr:row>
      <xdr:rowOff>61036</xdr:rowOff>
    </xdr:to>
    <xdr:pic>
      <xdr:nvPicPr>
        <xdr:cNvPr id="29" name="Picture 28" descr="MotherAndChild_163223978_v0b.jpg"/>
        <xdr:cNvPicPr>
          <a:picLocks noChangeAspect="1"/>
        </xdr:cNvPicPr>
      </xdr:nvPicPr>
      <xdr:blipFill>
        <a:blip xmlns:r="http://schemas.openxmlformats.org/officeDocument/2006/relationships" r:embed="rId17" cstate="print"/>
        <a:stretch>
          <a:fillRect/>
        </a:stretch>
      </xdr:blipFill>
      <xdr:spPr>
        <a:xfrm>
          <a:off x="9525" y="1571626"/>
          <a:ext cx="2638425" cy="22994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533400</xdr:colOff>
      <xdr:row>5</xdr:row>
      <xdr:rowOff>28575</xdr:rowOff>
    </xdr:to>
    <xdr:grpSp>
      <xdr:nvGrpSpPr>
        <xdr:cNvPr id="25" name="Group 24"/>
        <xdr:cNvGrpSpPr/>
      </xdr:nvGrpSpPr>
      <xdr:grpSpPr>
        <a:xfrm>
          <a:off x="0" y="0"/>
          <a:ext cx="14497050" cy="981075"/>
          <a:chOff x="0" y="0"/>
          <a:chExt cx="14497050" cy="981075"/>
        </a:xfrm>
      </xdr:grpSpPr>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8" name="Picture 47"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0</xdr:col>
      <xdr:colOff>0</xdr:colOff>
      <xdr:row>5</xdr:row>
      <xdr:rowOff>0</xdr:rowOff>
    </xdr:from>
    <xdr:to>
      <xdr:col>11</xdr:col>
      <xdr:colOff>533400</xdr:colOff>
      <xdr:row>7</xdr:row>
      <xdr:rowOff>28575</xdr:rowOff>
    </xdr:to>
    <xdr:pic>
      <xdr:nvPicPr>
        <xdr:cNvPr id="4098"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clientData/>
  </xdr:twoCellAnchor>
  <xdr:twoCellAnchor editAs="absolute">
    <xdr:from>
      <xdr:col>1</xdr:col>
      <xdr:colOff>19050</xdr:colOff>
      <xdr:row>5</xdr:row>
      <xdr:rowOff>66675</xdr:rowOff>
    </xdr:from>
    <xdr:to>
      <xdr:col>1</xdr:col>
      <xdr:colOff>7574760</xdr:colOff>
      <xdr:row>7</xdr:row>
      <xdr:rowOff>2960</xdr:rowOff>
    </xdr:to>
    <xdr:grpSp>
      <xdr:nvGrpSpPr>
        <xdr:cNvPr id="26" name="Group 25"/>
        <xdr:cNvGrpSpPr/>
      </xdr:nvGrpSpPr>
      <xdr:grpSpPr>
        <a:xfrm>
          <a:off x="285750" y="1019175"/>
          <a:ext cx="7555710" cy="317285"/>
          <a:chOff x="4610100" y="4533415"/>
          <a:chExt cx="7555710" cy="317285"/>
        </a:xfrm>
      </xdr:grpSpPr>
      <xdr:sp macro="" textlink="">
        <xdr:nvSpPr>
          <xdr:cNvPr id="27" name="Rectangle 26">
            <a:hlinkClick xmlns:r="http://schemas.openxmlformats.org/officeDocument/2006/relationships" r:id="rId4" tooltip="Introduction"/>
          </xdr:cNvPr>
          <xdr:cNvSpPr/>
        </xdr:nvSpPr>
        <xdr:spPr>
          <a:xfrm>
            <a:off x="46101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5" tooltip="Childhood indicators"/>
          </xdr:cNvPr>
          <xdr:cNvSpPr/>
        </xdr:nvSpPr>
        <xdr:spPr>
          <a:xfrm>
            <a:off x="569595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6" tooltip="Indicator guide"/>
          </xdr:cNvPr>
          <xdr:cNvSpPr/>
        </xdr:nvSpPr>
        <xdr:spPr>
          <a:xfrm>
            <a:off x="89535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7" tooltip="Interpretation guide"/>
          </xdr:cNvPr>
          <xdr:cNvSpPr/>
        </xdr:nvSpPr>
        <xdr:spPr>
          <a:xfrm>
            <a:off x="10034992" y="4533415"/>
            <a:ext cx="1044968"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8" tooltip="How to copy charts &amp; tables"/>
          </xdr:cNvPr>
          <xdr:cNvSpPr/>
        </xdr:nvSpPr>
        <xdr:spPr>
          <a:xfrm>
            <a:off x="11120841" y="4533415"/>
            <a:ext cx="1044969"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133350</xdr:colOff>
      <xdr:row>10</xdr:row>
      <xdr:rowOff>1</xdr:rowOff>
    </xdr:from>
    <xdr:to>
      <xdr:col>2</xdr:col>
      <xdr:colOff>133350</xdr:colOff>
      <xdr:row>30</xdr:row>
      <xdr:rowOff>114300</xdr:rowOff>
    </xdr:to>
    <xdr:grpSp>
      <xdr:nvGrpSpPr>
        <xdr:cNvPr id="93" name="Group 92"/>
        <xdr:cNvGrpSpPr/>
      </xdr:nvGrpSpPr>
      <xdr:grpSpPr>
        <a:xfrm>
          <a:off x="133350" y="1905001"/>
          <a:ext cx="8477250" cy="3924299"/>
          <a:chOff x="123825" y="1905001"/>
          <a:chExt cx="8477250" cy="3924299"/>
        </a:xfrm>
      </xdr:grpSpPr>
      <xdr:sp macro="" textlink="">
        <xdr:nvSpPr>
          <xdr:cNvPr id="16" name="Text Box 39"/>
          <xdr:cNvSpPr txBox="1">
            <a:spLocks noChangeArrowheads="1"/>
          </xdr:cNvSpPr>
        </xdr:nvSpPr>
        <xdr:spPr bwMode="auto">
          <a:xfrm>
            <a:off x="123825" y="2676525"/>
            <a:ext cx="1047749" cy="1038226"/>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List of indicators and the time period covered. Click on an indicator for more information.</a:t>
            </a: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a:p>
            <a:pPr algn="ctr" rtl="0">
              <a:defRPr sz="1000"/>
            </a:pPr>
            <a:endParaRPr lang="en-GB" sz="800" b="0" i="0" u="none" strike="noStrike" baseline="0">
              <a:solidFill>
                <a:srgbClr val="000000"/>
              </a:solidFill>
              <a:latin typeface="Arial" pitchFamily="34" charset="0"/>
              <a:ea typeface="Verdana" pitchFamily="34" charset="0"/>
              <a:cs typeface="Arial" pitchFamily="34" charset="0"/>
            </a:endParaRPr>
          </a:p>
        </xdr:txBody>
      </xdr:sp>
      <xdr:cxnSp macro="">
        <xdr:nvCxnSpPr>
          <xdr:cNvPr id="17" name="AutoShape 36"/>
          <xdr:cNvCxnSpPr>
            <a:cxnSpLocks noChangeShapeType="1"/>
            <a:stCxn id="16" idx="3"/>
          </xdr:cNvCxnSpPr>
        </xdr:nvCxnSpPr>
        <xdr:spPr bwMode="auto">
          <a:xfrm>
            <a:off x="1171574" y="3195638"/>
            <a:ext cx="295276" cy="4763"/>
          </a:xfrm>
          <a:prstGeom prst="straightConnector1">
            <a:avLst/>
          </a:prstGeom>
          <a:noFill/>
          <a:ln w="9525" cap="rnd">
            <a:solidFill>
              <a:srgbClr val="000000"/>
            </a:solidFill>
            <a:prstDash val="sysDot"/>
            <a:round/>
            <a:headEnd/>
            <a:tailEnd type="triangle" w="med" len="med"/>
          </a:ln>
        </xdr:spPr>
      </xdr:cxnSp>
      <xdr:sp macro="" textlink="">
        <xdr:nvSpPr>
          <xdr:cNvPr id="54" name="Text Box 39"/>
          <xdr:cNvSpPr txBox="1">
            <a:spLocks noChangeArrowheads="1"/>
          </xdr:cNvSpPr>
        </xdr:nvSpPr>
        <xdr:spPr bwMode="auto">
          <a:xfrm>
            <a:off x="1390651" y="2066925"/>
            <a:ext cx="1781174" cy="504825"/>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Drop down list of local authorities, select area to display here.</a:t>
            </a:r>
            <a:endParaRPr lang="en-GB" sz="800" b="0" i="0" u="none" strike="noStrike" baseline="0">
              <a:solidFill>
                <a:srgbClr val="000000"/>
              </a:solidFill>
              <a:latin typeface="Arial" pitchFamily="34" charset="0"/>
              <a:ea typeface="Verdana" pitchFamily="34" charset="0"/>
              <a:cs typeface="Arial" pitchFamily="34" charset="0"/>
            </a:endParaRPr>
          </a:p>
        </xdr:txBody>
      </xdr:sp>
      <xdr:grpSp>
        <xdr:nvGrpSpPr>
          <xdr:cNvPr id="63" name="Group 62"/>
          <xdr:cNvGrpSpPr/>
        </xdr:nvGrpSpPr>
        <xdr:grpSpPr>
          <a:xfrm>
            <a:off x="1537189" y="2740269"/>
            <a:ext cx="7063886" cy="2416676"/>
            <a:chOff x="1537189" y="2740269"/>
            <a:chExt cx="7063886" cy="2416676"/>
          </a:xfrm>
        </xdr:grpSpPr>
        <xdr:grpSp>
          <xdr:nvGrpSpPr>
            <xdr:cNvPr id="15" name="Group 14"/>
            <xdr:cNvGrpSpPr/>
          </xdr:nvGrpSpPr>
          <xdr:grpSpPr>
            <a:xfrm>
              <a:off x="1537189" y="2740269"/>
              <a:ext cx="7063886" cy="2416676"/>
              <a:chOff x="1531327" y="2740269"/>
              <a:chExt cx="8796531" cy="3016462"/>
            </a:xfrm>
          </xdr:grpSpPr>
          <xdr:pic>
            <xdr:nvPicPr>
              <xdr:cNvPr id="5121" name="Picture 1"/>
              <xdr:cNvPicPr>
                <a:picLocks noChangeAspect="1" noChangeArrowheads="1"/>
              </xdr:cNvPicPr>
            </xdr:nvPicPr>
            <xdr:blipFill>
              <a:blip xmlns:r="http://schemas.openxmlformats.org/officeDocument/2006/relationships" r:embed="rId9" cstate="print"/>
              <a:srcRect l="1094" t="36575" r="74870" b="34926"/>
              <a:stretch>
                <a:fillRect/>
              </a:stretch>
            </xdr:blipFill>
            <xdr:spPr bwMode="auto">
              <a:xfrm>
                <a:off x="1556798" y="2825002"/>
                <a:ext cx="8771060" cy="2931729"/>
              </a:xfrm>
              <a:prstGeom prst="rect">
                <a:avLst/>
              </a:prstGeom>
              <a:noFill/>
              <a:ln w="1">
                <a:noFill/>
                <a:miter lim="800000"/>
                <a:headEnd/>
                <a:tailEnd type="none" w="med" len="med"/>
              </a:ln>
              <a:effectLst/>
            </xdr:spPr>
          </xdr:pic>
          <xdr:sp macro="" textlink="">
            <xdr:nvSpPr>
              <xdr:cNvPr id="14" name="Rectangle 13"/>
              <xdr:cNvSpPr/>
            </xdr:nvSpPr>
            <xdr:spPr>
              <a:xfrm>
                <a:off x="1531327" y="2740269"/>
                <a:ext cx="1751135" cy="1318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62" name="Rectangle 61"/>
            <xdr:cNvSpPr/>
          </xdr:nvSpPr>
          <xdr:spPr>
            <a:xfrm>
              <a:off x="3562350" y="2771775"/>
              <a:ext cx="4953000"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xnSp macro="">
        <xdr:nvCxnSpPr>
          <xdr:cNvPr id="55" name="AutoShape 36"/>
          <xdr:cNvCxnSpPr>
            <a:cxnSpLocks noChangeShapeType="1"/>
          </xdr:cNvCxnSpPr>
        </xdr:nvCxnSpPr>
        <xdr:spPr bwMode="auto">
          <a:xfrm>
            <a:off x="2281238" y="2581275"/>
            <a:ext cx="0" cy="200121"/>
          </a:xfrm>
          <a:prstGeom prst="straightConnector1">
            <a:avLst/>
          </a:prstGeom>
          <a:noFill/>
          <a:ln w="9525" cap="rnd">
            <a:solidFill>
              <a:srgbClr val="000000"/>
            </a:solidFill>
            <a:prstDash val="sysDot"/>
            <a:round/>
            <a:headEnd/>
            <a:tailEnd type="triangle" w="med" len="med"/>
          </a:ln>
        </xdr:spPr>
      </xdr:cxnSp>
      <xdr:sp macro="" textlink="">
        <xdr:nvSpPr>
          <xdr:cNvPr id="64" name="Text Box 30"/>
          <xdr:cNvSpPr txBox="1">
            <a:spLocks noChangeArrowheads="1"/>
          </xdr:cNvSpPr>
        </xdr:nvSpPr>
        <xdr:spPr bwMode="auto">
          <a:xfrm>
            <a:off x="3486150" y="2009775"/>
            <a:ext cx="971550" cy="871969"/>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These columns display the local authority  count and rate/ percentage.</a:t>
            </a:r>
          </a:p>
        </xdr:txBody>
      </xdr:sp>
      <xdr:cxnSp macro="">
        <xdr:nvCxnSpPr>
          <xdr:cNvPr id="65" name="AutoShape 36"/>
          <xdr:cNvCxnSpPr>
            <a:cxnSpLocks noChangeShapeType="1"/>
            <a:stCxn id="64" idx="2"/>
          </xdr:cNvCxnSpPr>
        </xdr:nvCxnSpPr>
        <xdr:spPr bwMode="auto">
          <a:xfrm flipH="1">
            <a:off x="3714751" y="2881744"/>
            <a:ext cx="257174" cy="158825"/>
          </a:xfrm>
          <a:prstGeom prst="straightConnector1">
            <a:avLst/>
          </a:prstGeom>
          <a:noFill/>
          <a:ln w="9525" cap="rnd">
            <a:solidFill>
              <a:srgbClr val="000000"/>
            </a:solidFill>
            <a:prstDash val="sysDot"/>
            <a:round/>
            <a:headEnd/>
            <a:tailEnd type="triangle" w="med" len="med"/>
          </a:ln>
        </xdr:spPr>
      </xdr:cxnSp>
      <xdr:cxnSp macro="">
        <xdr:nvCxnSpPr>
          <xdr:cNvPr id="66" name="AutoShape 36"/>
          <xdr:cNvCxnSpPr>
            <a:cxnSpLocks noChangeShapeType="1"/>
            <a:stCxn id="64" idx="2"/>
          </xdr:cNvCxnSpPr>
        </xdr:nvCxnSpPr>
        <xdr:spPr bwMode="auto">
          <a:xfrm>
            <a:off x="3971925" y="2881744"/>
            <a:ext cx="219075" cy="158825"/>
          </a:xfrm>
          <a:prstGeom prst="straightConnector1">
            <a:avLst/>
          </a:prstGeom>
          <a:noFill/>
          <a:ln w="9525" cap="rnd">
            <a:solidFill>
              <a:srgbClr val="000000"/>
            </a:solidFill>
            <a:prstDash val="sysDot"/>
            <a:round/>
            <a:headEnd/>
            <a:tailEnd type="triangle" w="med" len="med"/>
          </a:ln>
        </xdr:spPr>
      </xdr:cxnSp>
      <xdr:sp macro="" textlink="">
        <xdr:nvSpPr>
          <xdr:cNvPr id="67" name="Text Box 25"/>
          <xdr:cNvSpPr txBox="1">
            <a:spLocks noChangeArrowheads="1"/>
          </xdr:cNvSpPr>
        </xdr:nvSpPr>
        <xdr:spPr bwMode="auto">
          <a:xfrm>
            <a:off x="4610100" y="1905001"/>
            <a:ext cx="1200150" cy="976742"/>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These columns show the count and rate for the health board for each indicator, along with the Wales rate.</a:t>
            </a:r>
          </a:p>
        </xdr:txBody>
      </xdr:sp>
      <xdr:cxnSp macro="">
        <xdr:nvCxnSpPr>
          <xdr:cNvPr id="68" name="AutoShape 26"/>
          <xdr:cNvCxnSpPr>
            <a:cxnSpLocks noChangeShapeType="1"/>
            <a:stCxn id="67" idx="2"/>
          </xdr:cNvCxnSpPr>
        </xdr:nvCxnSpPr>
        <xdr:spPr bwMode="auto">
          <a:xfrm flipH="1">
            <a:off x="4895851" y="2881743"/>
            <a:ext cx="314324" cy="168167"/>
          </a:xfrm>
          <a:prstGeom prst="straightConnector1">
            <a:avLst/>
          </a:prstGeom>
          <a:noFill/>
          <a:ln w="9525" cap="rnd">
            <a:solidFill>
              <a:srgbClr val="000000"/>
            </a:solidFill>
            <a:prstDash val="sysDot"/>
            <a:round/>
            <a:headEnd/>
            <a:tailEnd type="triangle" w="med" len="med"/>
          </a:ln>
        </xdr:spPr>
      </xdr:cxnSp>
      <xdr:cxnSp macro="">
        <xdr:nvCxnSpPr>
          <xdr:cNvPr id="69" name="AutoShape 27"/>
          <xdr:cNvCxnSpPr>
            <a:cxnSpLocks noChangeShapeType="1"/>
            <a:stCxn id="67" idx="2"/>
          </xdr:cNvCxnSpPr>
        </xdr:nvCxnSpPr>
        <xdr:spPr bwMode="auto">
          <a:xfrm>
            <a:off x="5210175" y="2881743"/>
            <a:ext cx="2" cy="177509"/>
          </a:xfrm>
          <a:prstGeom prst="straightConnector1">
            <a:avLst/>
          </a:prstGeom>
          <a:noFill/>
          <a:ln w="9525" cap="rnd">
            <a:solidFill>
              <a:srgbClr val="000000"/>
            </a:solidFill>
            <a:prstDash val="sysDot"/>
            <a:round/>
            <a:headEnd/>
            <a:tailEnd type="triangle" w="med" len="med"/>
          </a:ln>
        </xdr:spPr>
      </xdr:cxnSp>
      <xdr:cxnSp macro="">
        <xdr:nvCxnSpPr>
          <xdr:cNvPr id="70" name="AutoShape 28"/>
          <xdr:cNvCxnSpPr>
            <a:cxnSpLocks noChangeShapeType="1"/>
            <a:stCxn id="67" idx="2"/>
          </xdr:cNvCxnSpPr>
        </xdr:nvCxnSpPr>
        <xdr:spPr bwMode="auto">
          <a:xfrm>
            <a:off x="5210175" y="2881743"/>
            <a:ext cx="352426" cy="158824"/>
          </a:xfrm>
          <a:prstGeom prst="straightConnector1">
            <a:avLst/>
          </a:prstGeom>
          <a:noFill/>
          <a:ln w="9525" cap="rnd">
            <a:solidFill>
              <a:srgbClr val="000000"/>
            </a:solidFill>
            <a:prstDash val="sysDot"/>
            <a:round/>
            <a:headEnd/>
            <a:tailEnd type="triangle" w="med" len="med"/>
          </a:ln>
        </xdr:spPr>
      </xdr:cxnSp>
      <xdr:cxnSp macro="">
        <xdr:nvCxnSpPr>
          <xdr:cNvPr id="74" name="AutoShape 34"/>
          <xdr:cNvCxnSpPr>
            <a:cxnSpLocks noChangeShapeType="1"/>
          </xdr:cNvCxnSpPr>
        </xdr:nvCxnSpPr>
        <xdr:spPr bwMode="auto">
          <a:xfrm>
            <a:off x="7229475" y="2830312"/>
            <a:ext cx="0" cy="224225"/>
          </a:xfrm>
          <a:prstGeom prst="straightConnector1">
            <a:avLst/>
          </a:prstGeom>
          <a:noFill/>
          <a:ln w="9525" cap="rnd">
            <a:solidFill>
              <a:srgbClr val="000000"/>
            </a:solidFill>
            <a:prstDash val="sysDot"/>
            <a:round/>
            <a:headEnd/>
            <a:tailEnd type="triangle" w="med" len="med"/>
          </a:ln>
        </xdr:spPr>
      </xdr:cxnSp>
      <xdr:sp macro="" textlink="">
        <xdr:nvSpPr>
          <xdr:cNvPr id="75" name="Text Box 35"/>
          <xdr:cNvSpPr txBox="1">
            <a:spLocks noChangeArrowheads="1"/>
          </xdr:cNvSpPr>
        </xdr:nvSpPr>
        <xdr:spPr bwMode="auto">
          <a:xfrm>
            <a:off x="6219825" y="2228850"/>
            <a:ext cx="2038350" cy="601462"/>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This column displays a summary trend (where available). Values for the first and last year of the trend are shown. </a:t>
            </a:r>
            <a:endParaRPr lang="en-GB" sz="800" b="0" i="0" u="none" strike="noStrike" baseline="0">
              <a:solidFill>
                <a:srgbClr val="000000"/>
              </a:solidFill>
              <a:latin typeface="Arial" pitchFamily="34" charset="0"/>
              <a:cs typeface="Arial" pitchFamily="34" charset="0"/>
            </a:endParaRPr>
          </a:p>
          <a:p>
            <a:pPr algn="ctr" rtl="0">
              <a:defRPr sz="1000"/>
            </a:pPr>
            <a:endParaRPr lang="en-GB" sz="800" b="0" i="0" u="none" strike="noStrike" baseline="0">
              <a:solidFill>
                <a:srgbClr val="000000"/>
              </a:solidFill>
              <a:latin typeface="Arial" pitchFamily="34" charset="0"/>
              <a:cs typeface="Arial" pitchFamily="34" charset="0"/>
            </a:endParaRPr>
          </a:p>
        </xdr:txBody>
      </xdr:sp>
      <xdr:sp macro="" textlink="">
        <xdr:nvSpPr>
          <xdr:cNvPr id="76" name="Text Box 32"/>
          <xdr:cNvSpPr txBox="1">
            <a:spLocks noChangeArrowheads="1"/>
          </xdr:cNvSpPr>
        </xdr:nvSpPr>
        <xdr:spPr bwMode="auto">
          <a:xfrm>
            <a:off x="1600200" y="5221319"/>
            <a:ext cx="1657349" cy="598456"/>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Superscript numbers refer to footnotes which contain information about the indicator and data source.</a:t>
            </a:r>
          </a:p>
        </xdr:txBody>
      </xdr:sp>
      <xdr:cxnSp macro="">
        <xdr:nvCxnSpPr>
          <xdr:cNvPr id="77" name="AutoShape 31"/>
          <xdr:cNvCxnSpPr>
            <a:cxnSpLocks noChangeShapeType="1"/>
          </xdr:cNvCxnSpPr>
        </xdr:nvCxnSpPr>
        <xdr:spPr bwMode="auto">
          <a:xfrm flipV="1">
            <a:off x="2543175" y="4953000"/>
            <a:ext cx="276225" cy="258794"/>
          </a:xfrm>
          <a:prstGeom prst="straightConnector1">
            <a:avLst/>
          </a:prstGeom>
          <a:noFill/>
          <a:ln w="9525" cap="rnd">
            <a:solidFill>
              <a:srgbClr val="000000"/>
            </a:solidFill>
            <a:prstDash val="sysDot"/>
            <a:round/>
            <a:headEnd/>
            <a:tailEnd type="triangle" w="med" len="med"/>
          </a:ln>
        </xdr:spPr>
      </xdr:cxnSp>
      <xdr:cxnSp macro="">
        <xdr:nvCxnSpPr>
          <xdr:cNvPr id="79" name="AutoShape 43"/>
          <xdr:cNvCxnSpPr>
            <a:cxnSpLocks noChangeShapeType="1"/>
          </xdr:cNvCxnSpPr>
        </xdr:nvCxnSpPr>
        <xdr:spPr bwMode="auto">
          <a:xfrm flipV="1">
            <a:off x="4176712" y="5029200"/>
            <a:ext cx="0" cy="203286"/>
          </a:xfrm>
          <a:prstGeom prst="straightConnector1">
            <a:avLst/>
          </a:prstGeom>
          <a:noFill/>
          <a:ln w="9525" cap="rnd">
            <a:solidFill>
              <a:srgbClr val="000000"/>
            </a:solidFill>
            <a:prstDash val="sysDot"/>
            <a:round/>
            <a:headEnd/>
            <a:tailEnd type="triangle" w="med" len="med"/>
          </a:ln>
        </xdr:spPr>
      </xdr:cxnSp>
      <xdr:sp macro="" textlink="">
        <xdr:nvSpPr>
          <xdr:cNvPr id="80" name="Text Box 40"/>
          <xdr:cNvSpPr txBox="1">
            <a:spLocks noChangeArrowheads="1"/>
          </xdr:cNvSpPr>
        </xdr:nvSpPr>
        <xdr:spPr bwMode="auto">
          <a:xfrm>
            <a:off x="3552825" y="5219700"/>
            <a:ext cx="1247775" cy="609600"/>
          </a:xfrm>
          <a:prstGeom prst="rect">
            <a:avLst/>
          </a:prstGeom>
          <a:solidFill>
            <a:schemeClr val="bg1"/>
          </a:solidFill>
          <a:ln w="3175">
            <a:solidFill>
              <a:schemeClr val="tx1"/>
            </a:solidFill>
            <a:miter lim="800000"/>
            <a:headEnd/>
            <a:tailEnd/>
          </a:ln>
        </xdr:spPr>
        <xdr:txBody>
          <a:bodyPr vertOverflow="clip" wrap="square" lIns="91440" tIns="45720" rIns="91440" bIns="45720" anchor="t"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Medium blue indicates that the rate is comparable to Wales.</a:t>
            </a:r>
          </a:p>
        </xdr:txBody>
      </xdr:sp>
      <xdr:cxnSp macro="">
        <xdr:nvCxnSpPr>
          <xdr:cNvPr id="81" name="AutoShape 37"/>
          <xdr:cNvCxnSpPr>
            <a:cxnSpLocks noChangeShapeType="1"/>
          </xdr:cNvCxnSpPr>
        </xdr:nvCxnSpPr>
        <xdr:spPr bwMode="auto">
          <a:xfrm flipH="1">
            <a:off x="4324350" y="4641293"/>
            <a:ext cx="439474" cy="4290"/>
          </a:xfrm>
          <a:prstGeom prst="straightConnector1">
            <a:avLst/>
          </a:prstGeom>
          <a:noFill/>
          <a:ln w="9525" cap="rnd">
            <a:solidFill>
              <a:srgbClr val="000000"/>
            </a:solidFill>
            <a:prstDash val="sysDot"/>
            <a:round/>
            <a:headEnd/>
            <a:tailEnd type="triangle" w="med" len="med"/>
          </a:ln>
        </xdr:spPr>
      </xdr:cxnSp>
      <xdr:sp macro="" textlink="">
        <xdr:nvSpPr>
          <xdr:cNvPr id="82" name="Text Box 42"/>
          <xdr:cNvSpPr txBox="1">
            <a:spLocks noChangeArrowheads="1"/>
          </xdr:cNvSpPr>
        </xdr:nvSpPr>
        <xdr:spPr bwMode="auto">
          <a:xfrm>
            <a:off x="4504406" y="4419601"/>
            <a:ext cx="1486819" cy="476250"/>
          </a:xfrm>
          <a:prstGeom prst="rect">
            <a:avLst/>
          </a:prstGeom>
          <a:solidFill>
            <a:schemeClr val="bg1"/>
          </a:solidFill>
          <a:ln w="3175">
            <a:solidFill>
              <a:schemeClr val="tx1"/>
            </a:solid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Verdana" pitchFamily="34" charset="0"/>
                <a:ea typeface="Verdana" pitchFamily="34" charset="0"/>
                <a:cs typeface="Verdana" pitchFamily="34" charset="0"/>
              </a:rPr>
              <a:t>Dark blue indicates that  this rate is higher than Wales. </a:t>
            </a:r>
          </a:p>
        </xdr:txBody>
      </xdr:sp>
      <xdr:cxnSp macro="">
        <xdr:nvCxnSpPr>
          <xdr:cNvPr id="83" name="AutoShape 41"/>
          <xdr:cNvCxnSpPr>
            <a:cxnSpLocks noChangeShapeType="1"/>
          </xdr:cNvCxnSpPr>
        </xdr:nvCxnSpPr>
        <xdr:spPr bwMode="auto">
          <a:xfrm>
            <a:off x="3496672" y="4300860"/>
            <a:ext cx="519759" cy="781"/>
          </a:xfrm>
          <a:prstGeom prst="straightConnector1">
            <a:avLst/>
          </a:prstGeom>
          <a:noFill/>
          <a:ln w="9525" cap="rnd">
            <a:solidFill>
              <a:srgbClr val="000000"/>
            </a:solidFill>
            <a:prstDash val="sysDot"/>
            <a:round/>
            <a:headEnd/>
            <a:tailEnd type="triangle" w="med" len="med"/>
          </a:ln>
        </xdr:spPr>
      </xdr:cxnSp>
      <xdr:sp macro="" textlink="">
        <xdr:nvSpPr>
          <xdr:cNvPr id="84" name="Text Box 38"/>
          <xdr:cNvSpPr txBox="1">
            <a:spLocks noChangeArrowheads="1"/>
          </xdr:cNvSpPr>
        </xdr:nvSpPr>
        <xdr:spPr bwMode="auto">
          <a:xfrm>
            <a:off x="2200276" y="4086225"/>
            <a:ext cx="1641394" cy="382425"/>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Pale blue indicates that this rate is lower than Wales. </a:t>
            </a:r>
          </a:p>
        </xdr:txBody>
      </xdr:sp>
      <xdr:sp macro="" textlink="">
        <xdr:nvSpPr>
          <xdr:cNvPr id="87" name="Text Box 38"/>
          <xdr:cNvSpPr txBox="1">
            <a:spLocks noChangeArrowheads="1"/>
          </xdr:cNvSpPr>
        </xdr:nvSpPr>
        <xdr:spPr bwMode="auto">
          <a:xfrm>
            <a:off x="4663884" y="3409951"/>
            <a:ext cx="2108391" cy="365008"/>
          </a:xfrm>
          <a:prstGeom prst="rect">
            <a:avLst/>
          </a:prstGeom>
          <a:solidFill>
            <a:schemeClr val="bg1"/>
          </a:solidFill>
          <a:ln w="3175">
            <a:solidFill>
              <a:schemeClr val="tx1"/>
            </a:solidFill>
            <a:miter lim="800000"/>
            <a:headEnd/>
            <a:tailEnd/>
          </a:ln>
        </xdr:spPr>
        <xdr:txBody>
          <a:bodyPr vertOverflow="clip" wrap="square" lIns="91440" tIns="45720" rIns="91440" bIns="45720" anchor="ctr" upright="1"/>
          <a:lstStyle/>
          <a:p>
            <a:pPr algn="ctr" rtl="0">
              <a:defRPr sz="1000"/>
            </a:pPr>
            <a:r>
              <a:rPr lang="en-GB" sz="800" b="0" i="0" u="none" strike="noStrike" baseline="0">
                <a:solidFill>
                  <a:srgbClr val="000000"/>
                </a:solidFill>
                <a:latin typeface="Verdana" pitchFamily="34" charset="0"/>
                <a:ea typeface="Verdana" pitchFamily="34" charset="0"/>
                <a:cs typeface="Verdana" pitchFamily="34" charset="0"/>
              </a:rPr>
              <a:t>Grey indicates that the comparability could not be calculated. </a:t>
            </a:r>
          </a:p>
          <a:p>
            <a:pPr algn="ctr" rtl="0">
              <a:defRPr sz="1000"/>
            </a:pPr>
            <a:endParaRPr lang="en-GB" sz="800" b="0" i="0" u="none" strike="noStrike" baseline="0">
              <a:solidFill>
                <a:srgbClr val="000000"/>
              </a:solidFill>
              <a:latin typeface="Arial" pitchFamily="34" charset="0"/>
              <a:cs typeface="Arial" pitchFamily="34" charset="0"/>
            </a:endParaRPr>
          </a:p>
        </xdr:txBody>
      </xdr:sp>
      <xdr:cxnSp macro="">
        <xdr:nvCxnSpPr>
          <xdr:cNvPr id="88" name="AutoShape 34"/>
          <xdr:cNvCxnSpPr>
            <a:cxnSpLocks noChangeShapeType="1"/>
            <a:stCxn id="87" idx="1"/>
          </xdr:cNvCxnSpPr>
        </xdr:nvCxnSpPr>
        <xdr:spPr bwMode="auto">
          <a:xfrm flipH="1">
            <a:off x="4333876" y="3592455"/>
            <a:ext cx="330008" cy="14287"/>
          </a:xfrm>
          <a:prstGeom prst="straightConnector1">
            <a:avLst/>
          </a:prstGeom>
          <a:noFill/>
          <a:ln w="9525" cap="rnd">
            <a:solidFill>
              <a:srgbClr val="000000"/>
            </a:solidFill>
            <a:prstDash val="sysDot"/>
            <a:round/>
            <a:headEnd/>
            <a:tailEnd type="triangle" w="med" len="med"/>
          </a:ln>
        </xdr:spPr>
      </xdr:cxn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26</xdr:col>
      <xdr:colOff>161925</xdr:colOff>
      <xdr:row>5</xdr:row>
      <xdr:rowOff>28575</xdr:rowOff>
    </xdr:to>
    <xdr:grpSp>
      <xdr:nvGrpSpPr>
        <xdr:cNvPr id="25" name="Group 24"/>
        <xdr:cNvGrpSpPr/>
      </xdr:nvGrpSpPr>
      <xdr:grpSpPr>
        <a:xfrm>
          <a:off x="0" y="0"/>
          <a:ext cx="14497050" cy="981075"/>
          <a:chOff x="0" y="0"/>
          <a:chExt cx="14497050" cy="981075"/>
        </a:xfrm>
      </xdr:grpSpPr>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9" name="Picture 28"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0</xdr:col>
      <xdr:colOff>0</xdr:colOff>
      <xdr:row>5</xdr:row>
      <xdr:rowOff>0</xdr:rowOff>
    </xdr:from>
    <xdr:to>
      <xdr:col>26</xdr:col>
      <xdr:colOff>161925</xdr:colOff>
      <xdr:row>7</xdr:row>
      <xdr:rowOff>28575</xdr:rowOff>
    </xdr:to>
    <xdr:pic>
      <xdr:nvPicPr>
        <xdr:cNvPr id="5122"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clientData/>
  </xdr:twoCellAnchor>
  <xdr:twoCellAnchor editAs="absolute">
    <xdr:from>
      <xdr:col>1</xdr:col>
      <xdr:colOff>19050</xdr:colOff>
      <xdr:row>5</xdr:row>
      <xdr:rowOff>66675</xdr:rowOff>
    </xdr:from>
    <xdr:to>
      <xdr:col>14</xdr:col>
      <xdr:colOff>240510</xdr:colOff>
      <xdr:row>7</xdr:row>
      <xdr:rowOff>2960</xdr:rowOff>
    </xdr:to>
    <xdr:grpSp>
      <xdr:nvGrpSpPr>
        <xdr:cNvPr id="26" name="Group 25"/>
        <xdr:cNvGrpSpPr/>
      </xdr:nvGrpSpPr>
      <xdr:grpSpPr>
        <a:xfrm>
          <a:off x="285750" y="1019175"/>
          <a:ext cx="7555710" cy="317285"/>
          <a:chOff x="4610100" y="4533415"/>
          <a:chExt cx="7555710" cy="317285"/>
        </a:xfrm>
      </xdr:grpSpPr>
      <xdr:sp macro="" textlink="">
        <xdr:nvSpPr>
          <xdr:cNvPr id="27" name="Rectangle 26">
            <a:hlinkClick xmlns:r="http://schemas.openxmlformats.org/officeDocument/2006/relationships" r:id="rId4" tooltip="Introduction"/>
          </xdr:cNvPr>
          <xdr:cNvSpPr/>
        </xdr:nvSpPr>
        <xdr:spPr>
          <a:xfrm>
            <a:off x="46101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5" tooltip="Childhood indicators"/>
          </xdr:cNvPr>
          <xdr:cNvSpPr/>
        </xdr:nvSpPr>
        <xdr:spPr>
          <a:xfrm>
            <a:off x="569595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6" tooltip="Indicator guide"/>
          </xdr:cNvPr>
          <xdr:cNvSpPr/>
        </xdr:nvSpPr>
        <xdr:spPr>
          <a:xfrm>
            <a:off x="89535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7" tooltip="Interpretation guide"/>
          </xdr:cNvPr>
          <xdr:cNvSpPr/>
        </xdr:nvSpPr>
        <xdr:spPr>
          <a:xfrm>
            <a:off x="10034992" y="4533415"/>
            <a:ext cx="1044968"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8" tooltip="How to copy charts &amp; tables"/>
          </xdr:cNvPr>
          <xdr:cNvSpPr/>
        </xdr:nvSpPr>
        <xdr:spPr>
          <a:xfrm>
            <a:off x="11120841" y="4533415"/>
            <a:ext cx="1044969"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oneCell">
    <xdr:from>
      <xdr:col>10</xdr:col>
      <xdr:colOff>0</xdr:colOff>
      <xdr:row>24</xdr:row>
      <xdr:rowOff>0</xdr:rowOff>
    </xdr:from>
    <xdr:to>
      <xdr:col>12</xdr:col>
      <xdr:colOff>504825</xdr:colOff>
      <xdr:row>36</xdr:row>
      <xdr:rowOff>9525</xdr:rowOff>
    </xdr:to>
    <xdr:pic>
      <xdr:nvPicPr>
        <xdr:cNvPr id="48" name="Picture 6"/>
        <xdr:cNvPicPr>
          <a:picLocks noChangeAspect="1" noChangeArrowheads="1"/>
        </xdr:cNvPicPr>
      </xdr:nvPicPr>
      <xdr:blipFill>
        <a:blip xmlns:r="http://schemas.openxmlformats.org/officeDocument/2006/relationships" r:embed="rId9" cstate="print"/>
        <a:srcRect l="2162" t="2381"/>
        <a:stretch>
          <a:fillRect/>
        </a:stretch>
      </xdr:blipFill>
      <xdr:spPr bwMode="auto">
        <a:xfrm>
          <a:off x="5162550" y="5029200"/>
          <a:ext cx="1724025" cy="1952625"/>
        </a:xfrm>
        <a:prstGeom prst="rect">
          <a:avLst/>
        </a:prstGeom>
        <a:noFill/>
      </xdr:spPr>
    </xdr:pic>
    <xdr:clientData/>
  </xdr:twoCellAnchor>
  <xdr:twoCellAnchor editAs="oneCell">
    <xdr:from>
      <xdr:col>13</xdr:col>
      <xdr:colOff>0</xdr:colOff>
      <xdr:row>24</xdr:row>
      <xdr:rowOff>0</xdr:rowOff>
    </xdr:from>
    <xdr:to>
      <xdr:col>16</xdr:col>
      <xdr:colOff>128868</xdr:colOff>
      <xdr:row>38</xdr:row>
      <xdr:rowOff>7283</xdr:rowOff>
    </xdr:to>
    <xdr:pic>
      <xdr:nvPicPr>
        <xdr:cNvPr id="49" name="Picture 8"/>
        <xdr:cNvPicPr>
          <a:picLocks noChangeAspect="1" noChangeArrowheads="1"/>
        </xdr:cNvPicPr>
      </xdr:nvPicPr>
      <xdr:blipFill>
        <a:blip xmlns:r="http://schemas.openxmlformats.org/officeDocument/2006/relationships" r:embed="rId10" cstate="print"/>
        <a:srcRect l="48224" t="7884" r="45427" b="68825"/>
        <a:stretch>
          <a:fillRect/>
        </a:stretch>
      </xdr:blipFill>
      <xdr:spPr bwMode="auto">
        <a:xfrm>
          <a:off x="6991350" y="5029200"/>
          <a:ext cx="1681443" cy="2274233"/>
        </a:xfrm>
        <a:prstGeom prst="rect">
          <a:avLst/>
        </a:prstGeom>
        <a:noFill/>
        <a:ln w="1">
          <a:noFill/>
          <a:miter lim="800000"/>
          <a:headEnd/>
          <a:tailEnd type="none" w="med" len="med"/>
        </a:ln>
        <a:effectLst/>
      </xdr:spPr>
    </xdr:pic>
    <xdr:clientData/>
  </xdr:twoCellAnchor>
  <xdr:twoCellAnchor editAs="oneCell">
    <xdr:from>
      <xdr:col>17</xdr:col>
      <xdr:colOff>0</xdr:colOff>
      <xdr:row>24</xdr:row>
      <xdr:rowOff>0</xdr:rowOff>
    </xdr:from>
    <xdr:to>
      <xdr:col>22</xdr:col>
      <xdr:colOff>66675</xdr:colOff>
      <xdr:row>35</xdr:row>
      <xdr:rowOff>47625</xdr:rowOff>
    </xdr:to>
    <xdr:pic>
      <xdr:nvPicPr>
        <xdr:cNvPr id="50" name="Picture 49"/>
        <xdr:cNvPicPr/>
      </xdr:nvPicPr>
      <xdr:blipFill>
        <a:blip xmlns:r="http://schemas.openxmlformats.org/officeDocument/2006/relationships" r:embed="rId11" cstate="print"/>
        <a:srcRect l="29376" t="29688" r="42169" b="48755"/>
        <a:stretch>
          <a:fillRect/>
        </a:stretch>
      </xdr:blipFill>
      <xdr:spPr bwMode="auto">
        <a:xfrm>
          <a:off x="8924925" y="5029200"/>
          <a:ext cx="3114675" cy="182880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9</xdr:col>
      <xdr:colOff>465224</xdr:colOff>
      <xdr:row>44</xdr:row>
      <xdr:rowOff>114300</xdr:rowOff>
    </xdr:to>
    <xdr:pic>
      <xdr:nvPicPr>
        <xdr:cNvPr id="17" name="Picture 1"/>
        <xdr:cNvPicPr>
          <a:picLocks noChangeAspect="1" noChangeArrowheads="1"/>
        </xdr:cNvPicPr>
      </xdr:nvPicPr>
      <xdr:blipFill>
        <a:blip xmlns:r="http://schemas.openxmlformats.org/officeDocument/2006/relationships" r:embed="rId12" cstate="print"/>
        <a:srcRect l="104" t="2222" r="81406" b="51389"/>
        <a:stretch>
          <a:fillRect/>
        </a:stretch>
      </xdr:blipFill>
      <xdr:spPr bwMode="auto">
        <a:xfrm>
          <a:off x="266700" y="5029200"/>
          <a:ext cx="4751474" cy="33528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17</xdr:col>
      <xdr:colOff>95250</xdr:colOff>
      <xdr:row>5</xdr:row>
      <xdr:rowOff>28575</xdr:rowOff>
    </xdr:to>
    <xdr:grpSp>
      <xdr:nvGrpSpPr>
        <xdr:cNvPr id="25" name="Group 24"/>
        <xdr:cNvGrpSpPr/>
      </xdr:nvGrpSpPr>
      <xdr:grpSpPr>
        <a:xfrm>
          <a:off x="0" y="0"/>
          <a:ext cx="14497050" cy="981075"/>
          <a:chOff x="0" y="0"/>
          <a:chExt cx="14497050" cy="981075"/>
        </a:xfrm>
      </xdr:grpSpPr>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1</xdr:col>
      <xdr:colOff>104775</xdr:colOff>
      <xdr:row>5</xdr:row>
      <xdr:rowOff>57150</xdr:rowOff>
    </xdr:from>
    <xdr:to>
      <xdr:col>11</xdr:col>
      <xdr:colOff>348675</xdr:colOff>
      <xdr:row>6</xdr:row>
      <xdr:rowOff>183450</xdr:rowOff>
    </xdr:to>
    <xdr:grpSp>
      <xdr:nvGrpSpPr>
        <xdr:cNvPr id="6" name="Group 5"/>
        <xdr:cNvGrpSpPr/>
      </xdr:nvGrpSpPr>
      <xdr:grpSpPr>
        <a:xfrm>
          <a:off x="285750" y="1009650"/>
          <a:ext cx="10807125" cy="316800"/>
          <a:chOff x="247650" y="1857375"/>
          <a:chExt cx="10807125" cy="316800"/>
        </a:xfrm>
      </xdr:grpSpPr>
      <xdr:sp macro="" textlink="">
        <xdr:nvSpPr>
          <xdr:cNvPr id="7" name="Rectangle 6">
            <a:hlinkClick xmlns:r="http://schemas.openxmlformats.org/officeDocument/2006/relationships" r:id="rId3" tooltip="Introduction"/>
          </xdr:cNvPr>
          <xdr:cNvSpPr/>
        </xdr:nvSpPr>
        <xdr:spPr>
          <a:xfrm>
            <a:off x="2476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4" tooltip="Health board chart"/>
          </xdr:cNvPr>
          <xdr:cNvSpPr/>
        </xdr:nvSpPr>
        <xdr:spPr>
          <a:xfrm>
            <a:off x="13335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5" tooltip="Local authority chart"/>
          </xdr:cNvPr>
          <xdr:cNvSpPr/>
        </xdr:nvSpPr>
        <xdr:spPr>
          <a:xfrm>
            <a:off x="24193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6" tooltip="Other type of output"/>
          </xdr:cNvPr>
          <xdr:cNvSpPr/>
        </xdr:nvSpPr>
        <xdr:spPr>
          <a:xfrm>
            <a:off x="35052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7" tooltip="Other type of output"/>
          </xdr:cNvPr>
          <xdr:cNvSpPr/>
        </xdr:nvSpPr>
        <xdr:spPr>
          <a:xfrm>
            <a:off x="45910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 name="Rectangle 11">
            <a:hlinkClick xmlns:r="http://schemas.openxmlformats.org/officeDocument/2006/relationships" r:id="rId8" tooltip="Technical guide"/>
          </xdr:cNvPr>
          <xdr:cNvSpPr/>
        </xdr:nvSpPr>
        <xdr:spPr>
          <a:xfrm>
            <a:off x="78390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Rectangle 12">
            <a:hlinkClick xmlns:r="http://schemas.openxmlformats.org/officeDocument/2006/relationships" r:id="rId9" tooltip="Interpretation guide"/>
          </xdr:cNvPr>
          <xdr:cNvSpPr/>
        </xdr:nvSpPr>
        <xdr:spPr>
          <a:xfrm>
            <a:off x="892492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Rectangle 13">
            <a:hlinkClick xmlns:r="http://schemas.openxmlformats.org/officeDocument/2006/relationships" r:id="rId10" tooltip="How to copy charts &amp; tables"/>
          </xdr:cNvPr>
          <xdr:cNvSpPr/>
        </xdr:nvSpPr>
        <xdr:spPr>
          <a:xfrm>
            <a:off x="100107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xdr:col>
      <xdr:colOff>104775</xdr:colOff>
      <xdr:row>5</xdr:row>
      <xdr:rowOff>66675</xdr:rowOff>
    </xdr:from>
    <xdr:to>
      <xdr:col>11</xdr:col>
      <xdr:colOff>348675</xdr:colOff>
      <xdr:row>7</xdr:row>
      <xdr:rowOff>2475</xdr:rowOff>
    </xdr:to>
    <xdr:grpSp>
      <xdr:nvGrpSpPr>
        <xdr:cNvPr id="16" name="Group 15"/>
        <xdr:cNvGrpSpPr/>
      </xdr:nvGrpSpPr>
      <xdr:grpSpPr>
        <a:xfrm>
          <a:off x="285750" y="1019175"/>
          <a:ext cx="10807125" cy="316800"/>
          <a:chOff x="247650" y="1857375"/>
          <a:chExt cx="10807125" cy="316800"/>
        </a:xfrm>
      </xdr:grpSpPr>
      <xdr:sp macro="" textlink="">
        <xdr:nvSpPr>
          <xdr:cNvPr id="17" name="Rectangle 16">
            <a:hlinkClick xmlns:r="http://schemas.openxmlformats.org/officeDocument/2006/relationships" r:id="rId3" tooltip="Introduction"/>
          </xdr:cNvPr>
          <xdr:cNvSpPr/>
        </xdr:nvSpPr>
        <xdr:spPr>
          <a:xfrm>
            <a:off x="2476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4" tooltip="P:\Health Intelligence\Method\Presenting data\Interactive\HealthBoardChart"/>
          </xdr:cNvPr>
          <xdr:cNvSpPr/>
        </xdr:nvSpPr>
        <xdr:spPr>
          <a:xfrm>
            <a:off x="13335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5" tooltip="Local authority chart"/>
          </xdr:cNvPr>
          <xdr:cNvSpPr/>
        </xdr:nvSpPr>
        <xdr:spPr>
          <a:xfrm>
            <a:off x="24193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6" tooltip="Other type of output"/>
          </xdr:cNvPr>
          <xdr:cNvSpPr/>
        </xdr:nvSpPr>
        <xdr:spPr>
          <a:xfrm>
            <a:off x="350520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7" tooltip="Other type of output"/>
          </xdr:cNvPr>
          <xdr:cNvSpPr/>
        </xdr:nvSpPr>
        <xdr:spPr>
          <a:xfrm>
            <a:off x="4591050"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8" tooltip="Technical guide"/>
          </xdr:cNvPr>
          <xdr:cNvSpPr/>
        </xdr:nvSpPr>
        <xdr:spPr>
          <a:xfrm>
            <a:off x="78390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9" tooltip="Interpretation guide"/>
          </xdr:cNvPr>
          <xdr:cNvSpPr/>
        </xdr:nvSpPr>
        <xdr:spPr>
          <a:xfrm>
            <a:off x="892492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10" tooltip="How to copy charts &amp; tables"/>
          </xdr:cNvPr>
          <xdr:cNvSpPr/>
        </xdr:nvSpPr>
        <xdr:spPr>
          <a:xfrm>
            <a:off x="10010775" y="1857375"/>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5</xdr:row>
      <xdr:rowOff>0</xdr:rowOff>
    </xdr:from>
    <xdr:to>
      <xdr:col>17</xdr:col>
      <xdr:colOff>95250</xdr:colOff>
      <xdr:row>7</xdr:row>
      <xdr:rowOff>28575</xdr:rowOff>
    </xdr:to>
    <xdr:pic>
      <xdr:nvPicPr>
        <xdr:cNvPr id="3074"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0" y="952500"/>
          <a:ext cx="14497050" cy="409575"/>
        </a:xfrm>
        <a:prstGeom prst="rect">
          <a:avLst/>
        </a:prstGeom>
        <a:noFill/>
      </xdr:spPr>
    </xdr:pic>
    <xdr:clientData/>
  </xdr:twoCellAnchor>
  <xdr:twoCellAnchor editAs="absolute">
    <xdr:from>
      <xdr:col>1</xdr:col>
      <xdr:colOff>104775</xdr:colOff>
      <xdr:row>5</xdr:row>
      <xdr:rowOff>66675</xdr:rowOff>
    </xdr:from>
    <xdr:to>
      <xdr:col>7</xdr:col>
      <xdr:colOff>2069310</xdr:colOff>
      <xdr:row>7</xdr:row>
      <xdr:rowOff>2960</xdr:rowOff>
    </xdr:to>
    <xdr:grpSp>
      <xdr:nvGrpSpPr>
        <xdr:cNvPr id="27" name="Group 26"/>
        <xdr:cNvGrpSpPr/>
      </xdr:nvGrpSpPr>
      <xdr:grpSpPr>
        <a:xfrm>
          <a:off x="285750" y="1019175"/>
          <a:ext cx="7555710" cy="317285"/>
          <a:chOff x="4610100" y="4533415"/>
          <a:chExt cx="7555710" cy="317285"/>
        </a:xfrm>
      </xdr:grpSpPr>
      <xdr:sp macro="" textlink="">
        <xdr:nvSpPr>
          <xdr:cNvPr id="28" name="Rectangle 27">
            <a:hlinkClick xmlns:r="http://schemas.openxmlformats.org/officeDocument/2006/relationships" r:id="rId12" tooltip="Introduction"/>
          </xdr:cNvPr>
          <xdr:cNvSpPr/>
        </xdr:nvSpPr>
        <xdr:spPr>
          <a:xfrm>
            <a:off x="46101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13" tooltip="Childhood indicators"/>
          </xdr:cNvPr>
          <xdr:cNvSpPr/>
        </xdr:nvSpPr>
        <xdr:spPr>
          <a:xfrm>
            <a:off x="569595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4" tooltip="Indicator guide"/>
          </xdr:cNvPr>
          <xdr:cNvSpPr/>
        </xdr:nvSpPr>
        <xdr:spPr>
          <a:xfrm>
            <a:off x="89535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15" tooltip="Interpretation guide"/>
          </xdr:cNvPr>
          <xdr:cNvSpPr/>
        </xdr:nvSpPr>
        <xdr:spPr>
          <a:xfrm>
            <a:off x="10034992" y="4533415"/>
            <a:ext cx="1044968"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16" tooltip="How to copy charts &amp; tables"/>
          </xdr:cNvPr>
          <xdr:cNvSpPr/>
        </xdr:nvSpPr>
        <xdr:spPr>
          <a:xfrm>
            <a:off x="11120841" y="4533415"/>
            <a:ext cx="1044969"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2</xdr:col>
      <xdr:colOff>66675</xdr:colOff>
      <xdr:row>8</xdr:row>
      <xdr:rowOff>95250</xdr:rowOff>
    </xdr:from>
    <xdr:to>
      <xdr:col>7</xdr:col>
      <xdr:colOff>2495548</xdr:colOff>
      <xdr:row>11</xdr:row>
      <xdr:rowOff>66675</xdr:rowOff>
    </xdr:to>
    <xdr:grpSp>
      <xdr:nvGrpSpPr>
        <xdr:cNvPr id="84" name="Group 83"/>
        <xdr:cNvGrpSpPr/>
      </xdr:nvGrpSpPr>
      <xdr:grpSpPr>
        <a:xfrm>
          <a:off x="2695575" y="1524000"/>
          <a:ext cx="5572123" cy="466725"/>
          <a:chOff x="3057526" y="1089123"/>
          <a:chExt cx="5534023" cy="585789"/>
        </a:xfrm>
      </xdr:grpSpPr>
      <xdr:grpSp>
        <xdr:nvGrpSpPr>
          <xdr:cNvPr id="85" name="Group 58"/>
          <xdr:cNvGrpSpPr/>
        </xdr:nvGrpSpPr>
        <xdr:grpSpPr>
          <a:xfrm>
            <a:off x="4547836" y="1270994"/>
            <a:ext cx="4043713" cy="342899"/>
            <a:chOff x="2518625" y="758873"/>
            <a:chExt cx="4125013" cy="330652"/>
          </a:xfrm>
        </xdr:grpSpPr>
        <xdr:grpSp>
          <xdr:nvGrpSpPr>
            <xdr:cNvPr id="87" name="Group 51"/>
            <xdr:cNvGrpSpPr/>
          </xdr:nvGrpSpPr>
          <xdr:grpSpPr>
            <a:xfrm>
              <a:off x="2518625" y="766697"/>
              <a:ext cx="722749" cy="295274"/>
              <a:chOff x="2518625" y="766697"/>
              <a:chExt cx="722749" cy="295274"/>
            </a:xfrm>
          </xdr:grpSpPr>
          <xdr:sp macro="" textlink="">
            <xdr:nvSpPr>
              <xdr:cNvPr id="97" name="Rectangle 96"/>
              <xdr:cNvSpPr>
                <a:spLocks noChangeAspect="1"/>
              </xdr:cNvSpPr>
            </xdr:nvSpPr>
            <xdr:spPr>
              <a:xfrm>
                <a:off x="2518625" y="845171"/>
                <a:ext cx="103675" cy="103673"/>
              </a:xfrm>
              <a:prstGeom prst="rect">
                <a:avLst/>
              </a:prstGeom>
              <a:solidFill>
                <a:srgbClr val="BDD7E7"/>
              </a:solidFill>
              <a:ln>
                <a:solidFill>
                  <a:srgbClr val="BDD7E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8" name="TextBox 97"/>
              <xdr:cNvSpPr txBox="1"/>
            </xdr:nvSpPr>
            <xdr:spPr>
              <a:xfrm>
                <a:off x="2593673" y="766697"/>
                <a:ext cx="647701"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Lower</a:t>
                </a:r>
              </a:p>
            </xdr:txBody>
          </xdr:sp>
        </xdr:grpSp>
        <xdr:grpSp>
          <xdr:nvGrpSpPr>
            <xdr:cNvPr id="88" name="Group 55"/>
            <xdr:cNvGrpSpPr/>
          </xdr:nvGrpSpPr>
          <xdr:grpSpPr>
            <a:xfrm>
              <a:off x="3238521" y="766696"/>
              <a:ext cx="1066036" cy="295273"/>
              <a:chOff x="3238521" y="766696"/>
              <a:chExt cx="1066036" cy="295273"/>
            </a:xfrm>
          </xdr:grpSpPr>
          <xdr:sp macro="" textlink="">
            <xdr:nvSpPr>
              <xdr:cNvPr id="95" name="Rectangle 94"/>
              <xdr:cNvSpPr>
                <a:spLocks noChangeAspect="1"/>
              </xdr:cNvSpPr>
            </xdr:nvSpPr>
            <xdr:spPr>
              <a:xfrm>
                <a:off x="3238521" y="845171"/>
                <a:ext cx="103675" cy="103673"/>
              </a:xfrm>
              <a:prstGeom prst="rect">
                <a:avLst/>
              </a:prstGeom>
              <a:solidFill>
                <a:srgbClr val="6BAEE7"/>
              </a:solidFill>
              <a:ln>
                <a:solidFill>
                  <a:srgbClr val="6BAEE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6" name="TextBox 95"/>
              <xdr:cNvSpPr txBox="1"/>
            </xdr:nvSpPr>
            <xdr:spPr>
              <a:xfrm>
                <a:off x="3304431" y="766696"/>
                <a:ext cx="1000126" cy="295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Comparable</a:t>
                </a:r>
              </a:p>
            </xdr:txBody>
          </xdr:sp>
        </xdr:grpSp>
        <xdr:grpSp>
          <xdr:nvGrpSpPr>
            <xdr:cNvPr id="89" name="Group 56"/>
            <xdr:cNvGrpSpPr/>
          </xdr:nvGrpSpPr>
          <xdr:grpSpPr>
            <a:xfrm>
              <a:off x="4271803" y="767378"/>
              <a:ext cx="732659" cy="295273"/>
              <a:chOff x="4271803" y="767378"/>
              <a:chExt cx="732659" cy="295273"/>
            </a:xfrm>
          </xdr:grpSpPr>
          <xdr:sp macro="" textlink="">
            <xdr:nvSpPr>
              <xdr:cNvPr id="93" name="Rectangle 92"/>
              <xdr:cNvSpPr>
                <a:spLocks noChangeAspect="1"/>
              </xdr:cNvSpPr>
            </xdr:nvSpPr>
            <xdr:spPr>
              <a:xfrm>
                <a:off x="4271803" y="845171"/>
                <a:ext cx="103675" cy="103673"/>
              </a:xfrm>
              <a:prstGeom prst="rect">
                <a:avLst/>
              </a:prstGeom>
              <a:solidFill>
                <a:srgbClr val="3182BD"/>
              </a:solidFill>
              <a:ln>
                <a:solidFill>
                  <a:srgbClr val="3182B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4" name="TextBox 93"/>
              <xdr:cNvSpPr txBox="1"/>
            </xdr:nvSpPr>
            <xdr:spPr>
              <a:xfrm>
                <a:off x="4356760" y="767378"/>
                <a:ext cx="647702" cy="295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Higher</a:t>
                </a:r>
              </a:p>
            </xdr:txBody>
          </xdr:sp>
        </xdr:grpSp>
        <xdr:grpSp>
          <xdr:nvGrpSpPr>
            <xdr:cNvPr id="90" name="Group 57"/>
            <xdr:cNvGrpSpPr/>
          </xdr:nvGrpSpPr>
          <xdr:grpSpPr>
            <a:xfrm>
              <a:off x="4990136" y="758873"/>
              <a:ext cx="1653502" cy="330652"/>
              <a:chOff x="4990136" y="758873"/>
              <a:chExt cx="1653502" cy="330652"/>
            </a:xfrm>
          </xdr:grpSpPr>
          <xdr:sp macro="" textlink="">
            <xdr:nvSpPr>
              <xdr:cNvPr id="91" name="Rectangle 90"/>
              <xdr:cNvSpPr>
                <a:spLocks noChangeAspect="1"/>
              </xdr:cNvSpPr>
            </xdr:nvSpPr>
            <xdr:spPr>
              <a:xfrm flipH="1">
                <a:off x="4990136" y="841930"/>
                <a:ext cx="116634" cy="110154"/>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2" name="TextBox 91"/>
              <xdr:cNvSpPr txBox="1"/>
            </xdr:nvSpPr>
            <xdr:spPr>
              <a:xfrm>
                <a:off x="5079281" y="758873"/>
                <a:ext cx="1564357" cy="330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Could not be calculated</a:t>
                </a:r>
              </a:p>
            </xdr:txBody>
          </xdr:sp>
        </xdr:grpSp>
      </xdr:grpSp>
      <xdr:sp macro="" textlink="">
        <xdr:nvSpPr>
          <xdr:cNvPr id="86" name="TextBox 85"/>
          <xdr:cNvSpPr txBox="1"/>
        </xdr:nvSpPr>
        <xdr:spPr>
          <a:xfrm>
            <a:off x="3057526" y="1089123"/>
            <a:ext cx="1790700" cy="585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a:latin typeface="Verdana" pitchFamily="34" charset="0"/>
                <a:ea typeface="Verdana" pitchFamily="34" charset="0"/>
                <a:cs typeface="Verdana" pitchFamily="34" charset="0"/>
              </a:rPr>
              <a:t>Local authority</a:t>
            </a:r>
            <a:r>
              <a:rPr lang="en-GB" sz="900" b="0" baseline="0">
                <a:latin typeface="Verdana" pitchFamily="34" charset="0"/>
                <a:ea typeface="Verdana" pitchFamily="34" charset="0"/>
                <a:cs typeface="Verdana" pitchFamily="34" charset="0"/>
              </a:rPr>
              <a:t> </a:t>
            </a:r>
            <a:r>
              <a:rPr lang="en-GB" sz="900" b="0">
                <a:latin typeface="Verdana" pitchFamily="34" charset="0"/>
                <a:ea typeface="Verdana" pitchFamily="34" charset="0"/>
                <a:cs typeface="Verdana" pitchFamily="34" charset="0"/>
              </a:rPr>
              <a:t>rate compared to Wales:</a:t>
            </a:r>
          </a:p>
        </xdr:txBody>
      </xdr:sp>
    </xdr:grpSp>
    <xdr:clientData/>
  </xdr:twoCellAnchor>
  <xdr:twoCellAnchor>
    <xdr:from>
      <xdr:col>7</xdr:col>
      <xdr:colOff>0</xdr:colOff>
      <xdr:row>15</xdr:row>
      <xdr:rowOff>0</xdr:rowOff>
    </xdr:from>
    <xdr:to>
      <xdr:col>7</xdr:col>
      <xdr:colOff>3123871</xdr:colOff>
      <xdr:row>15</xdr:row>
      <xdr:rowOff>413844</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18</xdr:row>
      <xdr:rowOff>0</xdr:rowOff>
    </xdr:from>
    <xdr:to>
      <xdr:col>7</xdr:col>
      <xdr:colOff>3123871</xdr:colOff>
      <xdr:row>18</xdr:row>
      <xdr:rowOff>413844</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0</xdr:colOff>
      <xdr:row>19</xdr:row>
      <xdr:rowOff>0</xdr:rowOff>
    </xdr:from>
    <xdr:to>
      <xdr:col>7</xdr:col>
      <xdr:colOff>3123871</xdr:colOff>
      <xdr:row>19</xdr:row>
      <xdr:rowOff>413844</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20</xdr:row>
      <xdr:rowOff>0</xdr:rowOff>
    </xdr:from>
    <xdr:to>
      <xdr:col>7</xdr:col>
      <xdr:colOff>3123871</xdr:colOff>
      <xdr:row>20</xdr:row>
      <xdr:rowOff>413844</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476250</xdr:colOff>
      <xdr:row>20</xdr:row>
      <xdr:rowOff>0</xdr:rowOff>
    </xdr:from>
    <xdr:to>
      <xdr:col>7</xdr:col>
      <xdr:colOff>812148</xdr:colOff>
      <xdr:row>20</xdr:row>
      <xdr:rowOff>190500</xdr:rowOff>
    </xdr:to>
    <xdr:sp macro="" textlink="">
      <xdr:nvSpPr>
        <xdr:cNvPr id="53" name="TextBox 52"/>
        <xdr:cNvSpPr txBox="1"/>
      </xdr:nvSpPr>
      <xdr:spPr>
        <a:xfrm>
          <a:off x="5534025" y="4933950"/>
          <a:ext cx="98359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700" b="0" i="0" u="none" strike="noStrike">
              <a:solidFill>
                <a:srgbClr val="7F7F7F"/>
              </a:solidFill>
              <a:latin typeface="Verdana"/>
              <a:ea typeface="Verdana"/>
              <a:cs typeface="Verdana"/>
            </a:rPr>
            <a:t>Axis truncated</a:t>
          </a:r>
        </a:p>
      </xdr:txBody>
    </xdr:sp>
    <xdr:clientData/>
  </xdr:twoCellAnchor>
  <xdr:twoCellAnchor>
    <xdr:from>
      <xdr:col>7</xdr:col>
      <xdr:colOff>0</xdr:colOff>
      <xdr:row>22</xdr:row>
      <xdr:rowOff>0</xdr:rowOff>
    </xdr:from>
    <xdr:to>
      <xdr:col>7</xdr:col>
      <xdr:colOff>3123871</xdr:colOff>
      <xdr:row>22</xdr:row>
      <xdr:rowOff>419100</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0</xdr:colOff>
      <xdr:row>23</xdr:row>
      <xdr:rowOff>0</xdr:rowOff>
    </xdr:from>
    <xdr:to>
      <xdr:col>7</xdr:col>
      <xdr:colOff>3123871</xdr:colOff>
      <xdr:row>23</xdr:row>
      <xdr:rowOff>413844</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24</xdr:row>
      <xdr:rowOff>0</xdr:rowOff>
    </xdr:from>
    <xdr:to>
      <xdr:col>7</xdr:col>
      <xdr:colOff>3123871</xdr:colOff>
      <xdr:row>24</xdr:row>
      <xdr:rowOff>413844</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6</xdr:col>
      <xdr:colOff>639365</xdr:colOff>
      <xdr:row>16</xdr:row>
      <xdr:rowOff>0</xdr:rowOff>
    </xdr:from>
    <xdr:to>
      <xdr:col>7</xdr:col>
      <xdr:colOff>1556147</xdr:colOff>
      <xdr:row>16</xdr:row>
      <xdr:rowOff>426118</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absolute">
    <xdr:from>
      <xdr:col>7</xdr:col>
      <xdr:colOff>1522809</xdr:colOff>
      <xdr:row>16</xdr:row>
      <xdr:rowOff>0</xdr:rowOff>
    </xdr:from>
    <xdr:to>
      <xdr:col>7</xdr:col>
      <xdr:colOff>3088809</xdr:colOff>
      <xdr:row>16</xdr:row>
      <xdr:rowOff>426118</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7</xdr:col>
      <xdr:colOff>0</xdr:colOff>
      <xdr:row>17</xdr:row>
      <xdr:rowOff>0</xdr:rowOff>
    </xdr:from>
    <xdr:to>
      <xdr:col>7</xdr:col>
      <xdr:colOff>1564482</xdr:colOff>
      <xdr:row>17</xdr:row>
      <xdr:rowOff>426118</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7</xdr:col>
      <xdr:colOff>1521619</xdr:colOff>
      <xdr:row>17</xdr:row>
      <xdr:rowOff>0</xdr:rowOff>
    </xdr:from>
    <xdr:to>
      <xdr:col>7</xdr:col>
      <xdr:colOff>3087619</xdr:colOff>
      <xdr:row>17</xdr:row>
      <xdr:rowOff>426118</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6</xdr:col>
      <xdr:colOff>638175</xdr:colOff>
      <xdr:row>21</xdr:row>
      <xdr:rowOff>0</xdr:rowOff>
    </xdr:from>
    <xdr:to>
      <xdr:col>7</xdr:col>
      <xdr:colOff>1554957</xdr:colOff>
      <xdr:row>21</xdr:row>
      <xdr:rowOff>426118</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absolute">
    <xdr:from>
      <xdr:col>7</xdr:col>
      <xdr:colOff>1521619</xdr:colOff>
      <xdr:row>21</xdr:row>
      <xdr:rowOff>0</xdr:rowOff>
    </xdr:from>
    <xdr:to>
      <xdr:col>7</xdr:col>
      <xdr:colOff>3087619</xdr:colOff>
      <xdr:row>21</xdr:row>
      <xdr:rowOff>426118</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104775</xdr:colOff>
      <xdr:row>28</xdr:row>
      <xdr:rowOff>66675</xdr:rowOff>
    </xdr:from>
    <xdr:to>
      <xdr:col>8</xdr:col>
      <xdr:colOff>104775</xdr:colOff>
      <xdr:row>39</xdr:row>
      <xdr:rowOff>95250</xdr:rowOff>
    </xdr:to>
    <xdr:sp macro="" textlink="">
      <xdr:nvSpPr>
        <xdr:cNvPr id="61" name="TextBox 60"/>
        <xdr:cNvSpPr txBox="1"/>
      </xdr:nvSpPr>
      <xdr:spPr>
        <a:xfrm>
          <a:off x="104775" y="7810500"/>
          <a:ext cx="8915400" cy="2124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Indicator and source (counts and rates are presented for last year of trend unless stated otherwise):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1.</a:t>
          </a:r>
          <a:r>
            <a:rPr lang="en-US" sz="800">
              <a:solidFill>
                <a:schemeClr val="dk1"/>
              </a:solidFill>
              <a:latin typeface="Verdana" pitchFamily="34" charset="0"/>
              <a:ea typeface="Verdana" pitchFamily="34" charset="0"/>
              <a:cs typeface="Verdana" pitchFamily="34" charset="0"/>
            </a:rPr>
            <a:t> % </a:t>
          </a:r>
          <a:r>
            <a:rPr lang="en-GB" sz="800">
              <a:solidFill>
                <a:schemeClr val="dk1"/>
              </a:solidFill>
              <a:latin typeface="Verdana" pitchFamily="34" charset="0"/>
              <a:ea typeface="Verdana" pitchFamily="34" charset="0"/>
              <a:cs typeface="Verdana" pitchFamily="34" charset="0"/>
            </a:rPr>
            <a:t>of children aged 0-4 years living in income deprivation</a:t>
          </a:r>
          <a:r>
            <a:rPr lang="en-US" sz="800">
              <a:solidFill>
                <a:schemeClr val="dk1"/>
              </a:solidFill>
              <a:latin typeface="Verdana" pitchFamily="34" charset="0"/>
              <a:ea typeface="Verdana" pitchFamily="34" charset="0"/>
              <a:cs typeface="Verdana" pitchFamily="34" charset="0"/>
            </a:rPr>
            <a:t>.</a:t>
          </a:r>
          <a:r>
            <a:rPr lang="en-US" sz="800" baseline="0">
              <a:solidFill>
                <a:schemeClr val="dk1"/>
              </a:solidFill>
              <a:latin typeface="Verdana" pitchFamily="34" charset="0"/>
              <a:ea typeface="Verdana" pitchFamily="34" charset="0"/>
              <a:cs typeface="Verdana" pitchFamily="34" charset="0"/>
            </a:rPr>
            <a:t> DWP &amp; Child Benefit Data (HMRC) &amp; Mid-year population estimates (ONS)</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2. </a:t>
          </a:r>
          <a:r>
            <a:rPr lang="en-US" sz="800" b="0">
              <a:solidFill>
                <a:schemeClr val="dk1"/>
              </a:solidFill>
              <a:latin typeface="Verdana" pitchFamily="34" charset="0"/>
              <a:ea typeface="Verdana" pitchFamily="34" charset="0"/>
              <a:cs typeface="Verdana" pitchFamily="34" charset="0"/>
            </a:rPr>
            <a:t>Percentage of homeless households which include dependent children. Trends</a:t>
          </a:r>
          <a:r>
            <a:rPr lang="en-US" sz="800" b="0" baseline="0">
              <a:solidFill>
                <a:schemeClr val="dk1"/>
              </a:solidFill>
              <a:latin typeface="Verdana" pitchFamily="34" charset="0"/>
              <a:ea typeface="Verdana" pitchFamily="34" charset="0"/>
              <a:cs typeface="Verdana" pitchFamily="34" charset="0"/>
            </a:rPr>
            <a:t> </a:t>
          </a:r>
          <a:r>
            <a:rPr lang="en-US" sz="800" b="0">
              <a:solidFill>
                <a:schemeClr val="dk1"/>
              </a:solidFill>
              <a:latin typeface="Verdana" pitchFamily="34" charset="0"/>
              <a:ea typeface="Verdana" pitchFamily="34" charset="0"/>
              <a:cs typeface="Verdana" pitchFamily="34" charset="0"/>
            </a:rPr>
            <a:t>were supplied by WG.</a:t>
          </a:r>
          <a:r>
            <a:rPr lang="en-US" sz="800" b="0" baseline="0">
              <a:solidFill>
                <a:schemeClr val="dk1"/>
              </a:solidFill>
              <a:latin typeface="Verdana" pitchFamily="34" charset="0"/>
              <a:ea typeface="Verdana" pitchFamily="34" charset="0"/>
              <a:cs typeface="Verdana" pitchFamily="34" charset="0"/>
            </a:rPr>
            <a:t> Homelessness Data Collection (WG) &amp; Household estimates (WG)</a:t>
          </a:r>
          <a:r>
            <a:rPr lang="en-US" sz="800" b="1">
              <a:solidFill>
                <a:schemeClr val="dk1"/>
              </a:solidFill>
              <a:latin typeface="Verdana" pitchFamily="34" charset="0"/>
              <a:ea typeface="Verdana" pitchFamily="34" charset="0"/>
              <a:cs typeface="Verdana"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3. </a:t>
          </a:r>
          <a:r>
            <a:rPr lang="en-US" sz="800">
              <a:solidFill>
                <a:schemeClr val="dk1"/>
              </a:solidFill>
              <a:latin typeface="Verdana" pitchFamily="34" charset="0"/>
              <a:ea typeface="Verdana" pitchFamily="34" charset="0"/>
              <a:cs typeface="Verdana" pitchFamily="34" charset="0"/>
            </a:rPr>
            <a:t>Rate per 10,000 children aged 0-7 looked after by local authorities or who had a case open for at least 3 months as at 31</a:t>
          </a:r>
          <a:r>
            <a:rPr lang="en-US" sz="800" baseline="30000">
              <a:solidFill>
                <a:schemeClr val="dk1"/>
              </a:solidFill>
              <a:latin typeface="Verdana" pitchFamily="34" charset="0"/>
              <a:ea typeface="Verdana" pitchFamily="34" charset="0"/>
              <a:cs typeface="Verdana" pitchFamily="34" charset="0"/>
            </a:rPr>
            <a:t>st</a:t>
          </a:r>
          <a:r>
            <a:rPr lang="en-US" sz="800">
              <a:solidFill>
                <a:schemeClr val="dk1"/>
              </a:solidFill>
              <a:latin typeface="Verdana" pitchFamily="34" charset="0"/>
              <a:ea typeface="Verdana" pitchFamily="34" charset="0"/>
              <a:cs typeface="Verdana" pitchFamily="34" charset="0"/>
            </a:rPr>
            <a:t> March each year. Children in Need Census (WG) &amp; Mid-year population estimates (ONS)</a:t>
          </a:r>
          <a:endParaRPr lang="en-US" sz="800" baseline="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ysClr val="windowText" lastClr="000000"/>
              </a:solidFill>
              <a:latin typeface="Verdana" pitchFamily="34" charset="0"/>
              <a:ea typeface="Verdana" pitchFamily="34" charset="0"/>
              <a:cs typeface="Verdana" pitchFamily="34" charset="0"/>
            </a:rPr>
            <a:t>4.</a:t>
          </a:r>
          <a:r>
            <a:rPr lang="en-US" sz="800">
              <a:solidFill>
                <a:sysClr val="windowText" lastClr="000000"/>
              </a:solidFill>
              <a:latin typeface="Verdana" pitchFamily="34" charset="0"/>
              <a:ea typeface="Verdana" pitchFamily="34" charset="0"/>
              <a:cs typeface="Verdana" pitchFamily="34" charset="0"/>
            </a:rPr>
            <a:t> % with body mass index in the 85th centile (UK 1990) or above. Child Measurement Programme (PHW &amp; NWIS) &amp; Mid-year population estimates (ONS)</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5.</a:t>
          </a:r>
          <a:r>
            <a:rPr lang="en-US" sz="800">
              <a:solidFill>
                <a:schemeClr val="dk1"/>
              </a:solidFill>
              <a:latin typeface="Verdana" pitchFamily="34" charset="0"/>
              <a:ea typeface="Verdana" pitchFamily="34" charset="0"/>
              <a:cs typeface="Verdana" pitchFamily="34" charset="0"/>
            </a:rPr>
            <a:t> Conception rate per 1,000 females aged 15-17.</a:t>
          </a:r>
          <a:r>
            <a:rPr lang="en-US" sz="800" baseline="0">
              <a:solidFill>
                <a:schemeClr val="dk1"/>
              </a:solidFill>
              <a:latin typeface="Verdana" pitchFamily="34" charset="0"/>
              <a:ea typeface="Verdana" pitchFamily="34" charset="0"/>
              <a:cs typeface="Verdana" pitchFamily="34" charset="0"/>
            </a:rPr>
            <a:t> Conceptions (ONS) &amp; Mid-year population estimates (ONS)</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6.</a:t>
          </a:r>
          <a:r>
            <a:rPr lang="en-US" sz="800">
              <a:solidFill>
                <a:schemeClr val="dk1"/>
              </a:solidFill>
              <a:latin typeface="Verdana" pitchFamily="34" charset="0"/>
              <a:ea typeface="Verdana" pitchFamily="34" charset="0"/>
              <a:cs typeface="Verdana" pitchFamily="34" charset="0"/>
            </a:rPr>
            <a:t> Rate of live births per 1,000 females aged 15-19 years.</a:t>
          </a:r>
          <a:r>
            <a:rPr lang="en-US" sz="800" baseline="0">
              <a:solidFill>
                <a:schemeClr val="dk1"/>
              </a:solidFill>
              <a:latin typeface="Verdana" pitchFamily="34" charset="0"/>
              <a:ea typeface="Verdana" pitchFamily="34" charset="0"/>
              <a:cs typeface="Verdana" pitchFamily="34" charset="0"/>
            </a:rPr>
            <a:t> Live births (ONS) &amp; Mid-year population estimates (ONS)</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7.</a:t>
          </a:r>
          <a:r>
            <a:rPr lang="en-US" sz="800">
              <a:solidFill>
                <a:schemeClr val="dk1"/>
              </a:solidFill>
              <a:latin typeface="Verdana" pitchFamily="34" charset="0"/>
              <a:ea typeface="Verdana" pitchFamily="34" charset="0"/>
              <a:cs typeface="Verdana" pitchFamily="34" charset="0"/>
            </a:rPr>
            <a:t> % up to date with routine immunisations.</a:t>
          </a:r>
          <a:r>
            <a:rPr lang="en-US" sz="800" baseline="0">
              <a:solidFill>
                <a:schemeClr val="dk1"/>
              </a:solidFill>
              <a:latin typeface="Verdana" pitchFamily="34" charset="0"/>
              <a:ea typeface="Verdana" pitchFamily="34" charset="0"/>
              <a:cs typeface="Verdana" pitchFamily="34" charset="0"/>
            </a:rPr>
            <a:t> Communicable Disease Surveillance Centre (CDSC) and Vaccine Preventable Disease Programme (VPDP) (PHW)</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8.</a:t>
          </a:r>
          <a:r>
            <a:rPr lang="en-US" sz="800">
              <a:solidFill>
                <a:schemeClr val="dk1"/>
              </a:solidFill>
              <a:latin typeface="Verdana" pitchFamily="34" charset="0"/>
              <a:ea typeface="Verdana" pitchFamily="34" charset="0"/>
              <a:cs typeface="Verdana" pitchFamily="34" charset="0"/>
            </a:rPr>
            <a:t> The count is the number</a:t>
          </a:r>
          <a:r>
            <a:rPr lang="en-US" sz="800" baseline="0">
              <a:solidFill>
                <a:schemeClr val="dk1"/>
              </a:solidFill>
              <a:latin typeface="Verdana" pitchFamily="34" charset="0"/>
              <a:ea typeface="Verdana" pitchFamily="34" charset="0"/>
              <a:cs typeface="Verdana" pitchFamily="34" charset="0"/>
            </a:rPr>
            <a:t> of children</a:t>
          </a:r>
          <a:r>
            <a:rPr lang="en-US" sz="800">
              <a:solidFill>
                <a:schemeClr val="dk1"/>
              </a:solidFill>
              <a:latin typeface="Verdana" pitchFamily="34" charset="0"/>
              <a:ea typeface="Verdana" pitchFamily="34" charset="0"/>
              <a:cs typeface="Verdana" pitchFamily="34" charset="0"/>
            </a:rPr>
            <a:t> examined and the rate</a:t>
          </a:r>
          <a:r>
            <a:rPr lang="en-US" sz="800" baseline="0">
              <a:solidFill>
                <a:schemeClr val="dk1"/>
              </a:solidFill>
              <a:latin typeface="Verdana" pitchFamily="34" charset="0"/>
              <a:ea typeface="Verdana" pitchFamily="34" charset="0"/>
              <a:cs typeface="Verdana" pitchFamily="34" charset="0"/>
            </a:rPr>
            <a:t> is </a:t>
          </a:r>
          <a:r>
            <a:rPr lang="en-US" sz="800">
              <a:solidFill>
                <a:schemeClr val="dk1"/>
              </a:solidFill>
              <a:latin typeface="Verdana" pitchFamily="34" charset="0"/>
              <a:ea typeface="Verdana" pitchFamily="34" charset="0"/>
              <a:cs typeface="Verdana" pitchFamily="34" charset="0"/>
            </a:rPr>
            <a:t>average number of decayed, missing or filled teeth.</a:t>
          </a:r>
          <a:r>
            <a:rPr lang="en-US" sz="800" baseline="0">
              <a:solidFill>
                <a:schemeClr val="dk1"/>
              </a:solidFill>
              <a:latin typeface="Verdana" pitchFamily="34" charset="0"/>
              <a:ea typeface="Verdana" pitchFamily="34" charset="0"/>
              <a:cs typeface="Verdana" pitchFamily="34" charset="0"/>
            </a:rPr>
            <a:t> Welsh Dental Survey (WOHIU)</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9.</a:t>
          </a:r>
          <a:r>
            <a:rPr lang="en-US" sz="800">
              <a:solidFill>
                <a:schemeClr val="dk1"/>
              </a:solidFill>
              <a:latin typeface="Verdana" pitchFamily="34" charset="0"/>
              <a:ea typeface="Verdana" pitchFamily="34" charset="0"/>
              <a:cs typeface="Verdana" pitchFamily="34" charset="0"/>
            </a:rPr>
            <a:t> </a:t>
          </a:r>
          <a:r>
            <a:rPr lang="en-GB" sz="800">
              <a:solidFill>
                <a:schemeClr val="dk1"/>
              </a:solidFill>
              <a:latin typeface="Verdana" pitchFamily="34" charset="0"/>
              <a:ea typeface="Verdana" pitchFamily="34" charset="0"/>
              <a:cs typeface="Verdana" pitchFamily="34" charset="0"/>
            </a:rPr>
            <a:t>Emergency hospital admissions for injury, rates per 10,000 population, 0-4 year olds.</a:t>
          </a:r>
          <a:r>
            <a:rPr lang="en-GB" sz="800" baseline="0">
              <a:solidFill>
                <a:schemeClr val="dk1"/>
              </a:solidFill>
              <a:latin typeface="Verdana" pitchFamily="34" charset="0"/>
              <a:ea typeface="Verdana" pitchFamily="34" charset="0"/>
              <a:cs typeface="Verdana" pitchFamily="34" charset="0"/>
            </a:rPr>
            <a:t> Patient Episode Database Wales (NWIS) &amp; Mid-year population estimates (ONS)</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10.</a:t>
          </a:r>
          <a:r>
            <a:rPr lang="en-US" sz="800">
              <a:solidFill>
                <a:schemeClr val="dk1"/>
              </a:solidFill>
              <a:latin typeface="Verdana" pitchFamily="34" charset="0"/>
              <a:ea typeface="Verdana" pitchFamily="34" charset="0"/>
              <a:cs typeface="Verdana" pitchFamily="34" charset="0"/>
            </a:rPr>
            <a:t> Rate of deaths in children aged &lt;1 year of age per 1,000 live births, 2006-2015 combined for local authority,</a:t>
          </a:r>
          <a:r>
            <a:rPr lang="en-US" sz="800" baseline="0">
              <a:solidFill>
                <a:schemeClr val="dk1"/>
              </a:solidFill>
              <a:latin typeface="Verdana" pitchFamily="34" charset="0"/>
              <a:ea typeface="Verdana" pitchFamily="34" charset="0"/>
              <a:cs typeface="Verdana" pitchFamily="34" charset="0"/>
            </a:rPr>
            <a:t> </a:t>
          </a:r>
          <a:r>
            <a:rPr lang="en-US" sz="800">
              <a:solidFill>
                <a:schemeClr val="dk1"/>
              </a:solidFill>
              <a:latin typeface="Verdana" pitchFamily="34" charset="0"/>
              <a:ea typeface="Verdana" pitchFamily="34" charset="0"/>
              <a:cs typeface="Verdana" pitchFamily="34" charset="0"/>
            </a:rPr>
            <a:t>health board and Wales (Numbers to small to produce a local authority trend). 2006-2015 single years for Wales trend.</a:t>
          </a:r>
          <a:r>
            <a:rPr lang="en-US" sz="800" baseline="0">
              <a:solidFill>
                <a:schemeClr val="dk1"/>
              </a:solidFill>
              <a:latin typeface="Verdana" pitchFamily="34" charset="0"/>
              <a:ea typeface="Verdana" pitchFamily="34" charset="0"/>
              <a:cs typeface="Verdana" pitchFamily="34" charset="0"/>
            </a:rPr>
            <a:t>  Public Health Mortality (ONS) &amp; Public Health Births (ONS)</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11.</a:t>
          </a:r>
          <a:r>
            <a:rPr lang="en-US" sz="800">
              <a:solidFill>
                <a:schemeClr val="dk1"/>
              </a:solidFill>
              <a:latin typeface="Verdana" pitchFamily="34" charset="0"/>
              <a:ea typeface="Verdana" pitchFamily="34" charset="0"/>
              <a:cs typeface="Verdana" pitchFamily="34" charset="0"/>
            </a:rPr>
            <a:t> Crude mortality rate per 100,000 population aged 0-17, three</a:t>
          </a:r>
          <a:r>
            <a:rPr lang="en-US" sz="800" baseline="0">
              <a:solidFill>
                <a:schemeClr val="dk1"/>
              </a:solidFill>
              <a:latin typeface="Verdana" pitchFamily="34" charset="0"/>
              <a:ea typeface="Verdana" pitchFamily="34" charset="0"/>
              <a:cs typeface="Verdana" pitchFamily="34" charset="0"/>
            </a:rPr>
            <a:t> year rolling rates. Public Health Mortality (ONS) &amp; Mid year population estimates (ONS)</a:t>
          </a:r>
          <a:endParaRPr lang="en-US" sz="800">
            <a:solidFill>
              <a:schemeClr val="dk1"/>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dk1"/>
              </a:solidFill>
              <a:latin typeface="Verdana" pitchFamily="34" charset="0"/>
              <a:ea typeface="Verdana" pitchFamily="34" charset="0"/>
              <a:cs typeface="Verdana" pitchFamily="34" charset="0"/>
            </a:rPr>
            <a:t>12.</a:t>
          </a:r>
          <a:r>
            <a:rPr lang="en-US" sz="800">
              <a:solidFill>
                <a:schemeClr val="dk1"/>
              </a:solidFill>
              <a:latin typeface="Verdana" pitchFamily="34" charset="0"/>
              <a:ea typeface="Verdana" pitchFamily="34" charset="0"/>
              <a:cs typeface="Verdana" pitchFamily="34" charset="0"/>
            </a:rPr>
            <a:t> Counts and crude rates WTE social workers working in children and young people’s services per 1,000 children aged 0-17 years (local authorities also provide services using the independent sector, whose staff are not included in these figures). Social Services Data Collection Team (WG)</a:t>
          </a:r>
          <a:endParaRPr lang="en-GB" sz="800">
            <a:solidFill>
              <a:schemeClr val="dk1"/>
            </a:solidFill>
            <a:latin typeface="Verdana" pitchFamily="34" charset="0"/>
            <a:ea typeface="Verdana" pitchFamily="34" charset="0"/>
            <a:cs typeface="Verdana" pitchFamily="34" charset="0"/>
          </a:endParaRPr>
        </a:p>
      </xdr:txBody>
    </xdr:sp>
    <xdr:clientData/>
  </xdr:twoCellAnchor>
  <xdr:twoCellAnchor editAs="absolute">
    <xdr:from>
      <xdr:col>7</xdr:col>
      <xdr:colOff>104775</xdr:colOff>
      <xdr:row>11</xdr:row>
      <xdr:rowOff>152400</xdr:rowOff>
    </xdr:from>
    <xdr:to>
      <xdr:col>7</xdr:col>
      <xdr:colOff>2809875</xdr:colOff>
      <xdr:row>13</xdr:row>
      <xdr:rowOff>28575</xdr:rowOff>
    </xdr:to>
    <xdr:grpSp>
      <xdr:nvGrpSpPr>
        <xdr:cNvPr id="76" name="Group 75"/>
        <xdr:cNvGrpSpPr/>
      </xdr:nvGrpSpPr>
      <xdr:grpSpPr>
        <a:xfrm>
          <a:off x="5876925" y="2076450"/>
          <a:ext cx="2705100" cy="257175"/>
          <a:chOff x="5876925" y="2076450"/>
          <a:chExt cx="2705100" cy="257175"/>
        </a:xfrm>
      </xdr:grpSpPr>
      <xdr:grpSp>
        <xdr:nvGrpSpPr>
          <xdr:cNvPr id="75" name="Group 74"/>
          <xdr:cNvGrpSpPr/>
        </xdr:nvGrpSpPr>
        <xdr:grpSpPr>
          <a:xfrm>
            <a:off x="5876925" y="2076450"/>
            <a:ext cx="1466850" cy="257175"/>
            <a:chOff x="5753100" y="2085975"/>
            <a:chExt cx="1466850" cy="257175"/>
          </a:xfrm>
        </xdr:grpSpPr>
        <xdr:cxnSp macro="">
          <xdr:nvCxnSpPr>
            <xdr:cNvPr id="62" name="Straight Connector 61"/>
            <xdr:cNvCxnSpPr/>
          </xdr:nvCxnSpPr>
          <xdr:spPr>
            <a:xfrm>
              <a:off x="5753100" y="2214562"/>
              <a:ext cx="371475" cy="0"/>
            </a:xfrm>
            <a:prstGeom prst="line">
              <a:avLst/>
            </a:prstGeom>
            <a:ln w="25400">
              <a:solidFill>
                <a:srgbClr val="3182BD"/>
              </a:solidFill>
            </a:ln>
          </xdr:spPr>
          <xdr:style>
            <a:lnRef idx="1">
              <a:schemeClr val="accent1"/>
            </a:lnRef>
            <a:fillRef idx="0">
              <a:schemeClr val="accent1"/>
            </a:fillRef>
            <a:effectRef idx="0">
              <a:schemeClr val="accent1"/>
            </a:effectRef>
            <a:fontRef idx="minor">
              <a:schemeClr val="tx1"/>
            </a:fontRef>
          </xdr:style>
        </xdr:cxnSp>
        <xdr:sp macro="" textlink="">
          <xdr:nvSpPr>
            <xdr:cNvPr id="66" name="TextBox 65"/>
            <xdr:cNvSpPr txBox="1"/>
          </xdr:nvSpPr>
          <xdr:spPr>
            <a:xfrm>
              <a:off x="6162675" y="2085975"/>
              <a:ext cx="10572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900">
                  <a:solidFill>
                    <a:srgbClr val="000080"/>
                  </a:solidFill>
                  <a:latin typeface="Verdana" pitchFamily="34" charset="0"/>
                  <a:ea typeface="Verdana" pitchFamily="34" charset="0"/>
                  <a:cs typeface="Verdana" pitchFamily="34" charset="0"/>
                </a:rPr>
                <a:t>Local authority</a:t>
              </a:r>
            </a:p>
          </xdr:txBody>
        </xdr:sp>
      </xdr:grpSp>
      <xdr:grpSp>
        <xdr:nvGrpSpPr>
          <xdr:cNvPr id="74" name="Group 73"/>
          <xdr:cNvGrpSpPr/>
        </xdr:nvGrpSpPr>
        <xdr:grpSpPr>
          <a:xfrm>
            <a:off x="7572375" y="2076450"/>
            <a:ext cx="1009650" cy="257175"/>
            <a:chOff x="7286625" y="2076450"/>
            <a:chExt cx="1009650" cy="257175"/>
          </a:xfrm>
        </xdr:grpSpPr>
        <xdr:cxnSp macro="">
          <xdr:nvCxnSpPr>
            <xdr:cNvPr id="67" name="Straight Connector 66"/>
            <xdr:cNvCxnSpPr/>
          </xdr:nvCxnSpPr>
          <xdr:spPr>
            <a:xfrm>
              <a:off x="7286625" y="2205037"/>
              <a:ext cx="37147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8" name="TextBox 67"/>
            <xdr:cNvSpPr txBox="1"/>
          </xdr:nvSpPr>
          <xdr:spPr>
            <a:xfrm>
              <a:off x="7696200" y="2076450"/>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900">
                  <a:solidFill>
                    <a:srgbClr val="000080"/>
                  </a:solidFill>
                  <a:latin typeface="Verdana" pitchFamily="34" charset="0"/>
                  <a:ea typeface="Verdana" pitchFamily="34" charset="0"/>
                  <a:cs typeface="Verdana" pitchFamily="34" charset="0"/>
                </a:rPr>
                <a:t>Wales</a:t>
              </a:r>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19050</xdr:colOff>
          <xdr:row>9</xdr:row>
          <xdr:rowOff>47625</xdr:rowOff>
        </xdr:from>
        <xdr:to>
          <xdr:col>1</xdr:col>
          <xdr:colOff>1666875</xdr:colOff>
          <xdr:row>10</xdr:row>
          <xdr:rowOff>57150</xdr:rowOff>
        </xdr:to>
        <xdr:sp macro="" textlink="">
          <xdr:nvSpPr>
            <xdr:cNvPr id="3076" name="Drop Down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0.0219</cdr:x>
      <cdr:y>0.04471</cdr:y>
    </cdr:from>
    <cdr:to>
      <cdr:x>0.45058</cdr:x>
      <cdr:y>0.39765</cdr:y>
    </cdr:to>
    <cdr:sp macro="" textlink="">
      <cdr:nvSpPr>
        <cdr:cNvPr id="2"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2013</a:t>
          </a:r>
        </a:p>
      </cdr:txBody>
    </cdr:sp>
  </cdr:relSizeAnchor>
  <cdr:relSizeAnchor xmlns:cdr="http://schemas.openxmlformats.org/drawingml/2006/chartDrawing">
    <cdr:from>
      <cdr:x>0.0219</cdr:x>
      <cdr:y>0.04471</cdr:y>
    </cdr:from>
    <cdr:to>
      <cdr:x>0.45058</cdr:x>
      <cdr:y>0.39765</cdr:y>
    </cdr:to>
    <cdr:sp macro="" textlink="">
      <cdr:nvSpPr>
        <cdr:cNvPr id="3"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2013</a:t>
          </a:r>
        </a:p>
      </cdr:txBody>
    </cdr:sp>
  </cdr:relSizeAnchor>
</c:userShapes>
</file>

<file path=xl/drawings/drawing4.xml><?xml version="1.0" encoding="utf-8"?>
<c:userShapes xmlns:c="http://schemas.openxmlformats.org/drawingml/2006/chart">
  <cdr:relSizeAnchor xmlns:cdr="http://schemas.openxmlformats.org/drawingml/2006/chartDrawing">
    <cdr:from>
      <cdr:x>0.0219</cdr:x>
      <cdr:y>0.04471</cdr:y>
    </cdr:from>
    <cdr:to>
      <cdr:x>0.45058</cdr:x>
      <cdr:y>0.39765</cdr:y>
    </cdr:to>
    <cdr:sp macro="" textlink="">
      <cdr:nvSpPr>
        <cdr:cNvPr id="2"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2015</a:t>
          </a:r>
        </a:p>
      </cdr:txBody>
    </cdr:sp>
  </cdr:relSizeAnchor>
</c:userShapes>
</file>

<file path=xl/drawings/drawing5.xml><?xml version="1.0" encoding="utf-8"?>
<c:userShapes xmlns:c="http://schemas.openxmlformats.org/drawingml/2006/chart">
  <cdr:relSizeAnchor xmlns:cdr="http://schemas.openxmlformats.org/drawingml/2006/chartDrawing">
    <cdr:from>
      <cdr:x>0.0219</cdr:x>
      <cdr:y>0.04471</cdr:y>
    </cdr:from>
    <cdr:to>
      <cdr:x>0.45058</cdr:x>
      <cdr:y>0.39765</cdr:y>
    </cdr:to>
    <cdr:sp macro="" textlink="">
      <cdr:nvSpPr>
        <cdr:cNvPr id="2"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2012/13</a:t>
          </a:r>
        </a:p>
      </cdr:txBody>
    </cdr:sp>
  </cdr:relSizeAnchor>
</c:userShapes>
</file>

<file path=xl/drawings/drawing6.xml><?xml version="1.0" encoding="utf-8"?>
<c:userShapes xmlns:c="http://schemas.openxmlformats.org/drawingml/2006/chart">
  <cdr:relSizeAnchor xmlns:cdr="http://schemas.openxmlformats.org/drawingml/2006/chartDrawing">
    <cdr:from>
      <cdr:x>0.0219</cdr:x>
      <cdr:y>0.04471</cdr:y>
    </cdr:from>
    <cdr:to>
      <cdr:x>0.45058</cdr:x>
      <cdr:y>0.39765</cdr:y>
    </cdr:to>
    <cdr:sp macro="" textlink="">
      <cdr:nvSpPr>
        <cdr:cNvPr id="2"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2014/15</a:t>
          </a:r>
        </a:p>
      </cdr:txBody>
    </cdr:sp>
  </cdr:relSizeAnchor>
</c:userShapes>
</file>

<file path=xl/drawings/drawing7.xml><?xml version="1.0" encoding="utf-8"?>
<c:userShapes xmlns:c="http://schemas.openxmlformats.org/drawingml/2006/chart">
  <cdr:relSizeAnchor xmlns:cdr="http://schemas.openxmlformats.org/drawingml/2006/chartDrawing">
    <cdr:from>
      <cdr:x>0.0219</cdr:x>
      <cdr:y>0.04471</cdr:y>
    </cdr:from>
    <cdr:to>
      <cdr:x>0.45058</cdr:x>
      <cdr:y>0.39765</cdr:y>
    </cdr:to>
    <cdr:sp macro="" textlink="">
      <cdr:nvSpPr>
        <cdr:cNvPr id="2"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2011/12</a:t>
          </a:r>
        </a:p>
      </cdr:txBody>
    </cdr:sp>
  </cdr:relSizeAnchor>
</c:userShapes>
</file>

<file path=xl/drawings/drawing8.xml><?xml version="1.0" encoding="utf-8"?>
<c:userShapes xmlns:c="http://schemas.openxmlformats.org/drawingml/2006/chart">
  <cdr:relSizeAnchor xmlns:cdr="http://schemas.openxmlformats.org/drawingml/2006/chartDrawing">
    <cdr:from>
      <cdr:x>0.0219</cdr:x>
      <cdr:y>0.04471</cdr:y>
    </cdr:from>
    <cdr:to>
      <cdr:x>0.45058</cdr:x>
      <cdr:y>0.39765</cdr:y>
    </cdr:to>
    <cdr:sp macro="" textlink="">
      <cdr:nvSpPr>
        <cdr:cNvPr id="2" name="TextBox 1"/>
        <cdr:cNvSpPr txBox="1"/>
      </cdr:nvSpPr>
      <cdr:spPr>
        <a:xfrm xmlns:a="http://schemas.openxmlformats.org/drawingml/2006/main">
          <a:off x="33118" y="19050"/>
          <a:ext cx="648162" cy="150394"/>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700">
              <a:solidFill>
                <a:srgbClr val="7F7F7F"/>
              </a:solidFill>
              <a:latin typeface="Verdana" pitchFamily="34" charset="0"/>
              <a:ea typeface="Verdana" pitchFamily="34" charset="0"/>
              <a:cs typeface="Verdana" pitchFamily="34" charset="0"/>
            </a:rPr>
            <a:t>2014/15</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3743325</xdr:colOff>
      <xdr:row>5</xdr:row>
      <xdr:rowOff>28575</xdr:rowOff>
    </xdr:to>
    <xdr:grpSp>
      <xdr:nvGrpSpPr>
        <xdr:cNvPr id="27" name="Group 26"/>
        <xdr:cNvGrpSpPr/>
      </xdr:nvGrpSpPr>
      <xdr:grpSpPr>
        <a:xfrm>
          <a:off x="0" y="0"/>
          <a:ext cx="14497050" cy="981075"/>
          <a:chOff x="0" y="0"/>
          <a:chExt cx="14497050" cy="981075"/>
        </a:xfrm>
      </xdr:grpSpPr>
      <xdr:pic>
        <xdr:nvPicPr>
          <xdr:cNvPr id="1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6" name="Picture 25"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1</xdr:col>
      <xdr:colOff>19050</xdr:colOff>
      <xdr:row>5</xdr:row>
      <xdr:rowOff>66675</xdr:rowOff>
    </xdr:from>
    <xdr:to>
      <xdr:col>2</xdr:col>
      <xdr:colOff>5250660</xdr:colOff>
      <xdr:row>7</xdr:row>
      <xdr:rowOff>2960</xdr:rowOff>
    </xdr:to>
    <xdr:grpSp>
      <xdr:nvGrpSpPr>
        <xdr:cNvPr id="28" name="Group 27"/>
        <xdr:cNvGrpSpPr/>
      </xdr:nvGrpSpPr>
      <xdr:grpSpPr>
        <a:xfrm>
          <a:off x="285750" y="1019175"/>
          <a:ext cx="7555710" cy="317285"/>
          <a:chOff x="4610100" y="4533415"/>
          <a:chExt cx="7555710" cy="317285"/>
        </a:xfrm>
      </xdr:grpSpPr>
      <xdr:sp macro="" textlink="">
        <xdr:nvSpPr>
          <xdr:cNvPr id="29" name="Rectangle 28">
            <a:hlinkClick xmlns:r="http://schemas.openxmlformats.org/officeDocument/2006/relationships" r:id="rId3" tooltip="Introduction"/>
          </xdr:cNvPr>
          <xdr:cNvSpPr/>
        </xdr:nvSpPr>
        <xdr:spPr>
          <a:xfrm>
            <a:off x="46101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4" tooltip="Childhood indicators"/>
          </xdr:cNvPr>
          <xdr:cNvSpPr/>
        </xdr:nvSpPr>
        <xdr:spPr>
          <a:xfrm>
            <a:off x="569595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5" tooltip="Indicator guide"/>
          </xdr:cNvPr>
          <xdr:cNvSpPr/>
        </xdr:nvSpPr>
        <xdr:spPr>
          <a:xfrm>
            <a:off x="89535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6" tooltip="Interpretation guide"/>
          </xdr:cNvPr>
          <xdr:cNvSpPr/>
        </xdr:nvSpPr>
        <xdr:spPr>
          <a:xfrm>
            <a:off x="10034992" y="4533415"/>
            <a:ext cx="1044968"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7" tooltip="How to copy charts &amp; tables"/>
          </xdr:cNvPr>
          <xdr:cNvSpPr/>
        </xdr:nvSpPr>
        <xdr:spPr>
          <a:xfrm>
            <a:off x="11120841" y="4533415"/>
            <a:ext cx="1044969"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0</xdr:col>
      <xdr:colOff>0</xdr:colOff>
      <xdr:row>5</xdr:row>
      <xdr:rowOff>8659</xdr:rowOff>
    </xdr:from>
    <xdr:to>
      <xdr:col>5</xdr:col>
      <xdr:colOff>3743325</xdr:colOff>
      <xdr:row>7</xdr:row>
      <xdr:rowOff>28575</xdr:rowOff>
    </xdr:to>
    <xdr:pic>
      <xdr:nvPicPr>
        <xdr:cNvPr id="1029" name="Picture 5"/>
        <xdr:cNvPicPr>
          <a:picLocks noChangeAspect="1" noChangeArrowheads="1"/>
        </xdr:cNvPicPr>
      </xdr:nvPicPr>
      <xdr:blipFill>
        <a:blip xmlns:r="http://schemas.openxmlformats.org/officeDocument/2006/relationships" r:embed="rId8" cstate="print"/>
        <a:srcRect t="2114"/>
        <a:stretch>
          <a:fillRect/>
        </a:stretch>
      </xdr:blipFill>
      <xdr:spPr bwMode="auto">
        <a:xfrm>
          <a:off x="0" y="961159"/>
          <a:ext cx="14501380" cy="400916"/>
        </a:xfrm>
        <a:prstGeom prst="rect">
          <a:avLst/>
        </a:prstGeom>
        <a:noFill/>
      </xdr:spPr>
    </xdr:pic>
    <xdr:clientData/>
  </xdr:twoCellAnchor>
  <xdr:twoCellAnchor editAs="absolute">
    <xdr:from>
      <xdr:col>1</xdr:col>
      <xdr:colOff>19050</xdr:colOff>
      <xdr:row>5</xdr:row>
      <xdr:rowOff>76200</xdr:rowOff>
    </xdr:from>
    <xdr:to>
      <xdr:col>2</xdr:col>
      <xdr:colOff>5250660</xdr:colOff>
      <xdr:row>7</xdr:row>
      <xdr:rowOff>12485</xdr:rowOff>
    </xdr:to>
    <xdr:grpSp>
      <xdr:nvGrpSpPr>
        <xdr:cNvPr id="34" name="Group 33"/>
        <xdr:cNvGrpSpPr/>
      </xdr:nvGrpSpPr>
      <xdr:grpSpPr>
        <a:xfrm>
          <a:off x="285750" y="1028700"/>
          <a:ext cx="7555710" cy="317285"/>
          <a:chOff x="4610100" y="4533415"/>
          <a:chExt cx="7555710" cy="317285"/>
        </a:xfrm>
      </xdr:grpSpPr>
      <xdr:sp macro="" textlink="">
        <xdr:nvSpPr>
          <xdr:cNvPr id="35" name="Rectangle 34">
            <a:hlinkClick xmlns:r="http://schemas.openxmlformats.org/officeDocument/2006/relationships" r:id="rId3" tooltip="Introduction"/>
          </xdr:cNvPr>
          <xdr:cNvSpPr/>
        </xdr:nvSpPr>
        <xdr:spPr>
          <a:xfrm>
            <a:off x="46101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4" tooltip="Childhood indicators"/>
          </xdr:cNvPr>
          <xdr:cNvSpPr/>
        </xdr:nvSpPr>
        <xdr:spPr>
          <a:xfrm>
            <a:off x="569595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5" tooltip="Indicator guide"/>
          </xdr:cNvPr>
          <xdr:cNvSpPr/>
        </xdr:nvSpPr>
        <xdr:spPr>
          <a:xfrm>
            <a:off x="8953500" y="45339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6" tooltip="Interpretation guide"/>
          </xdr:cNvPr>
          <xdr:cNvSpPr/>
        </xdr:nvSpPr>
        <xdr:spPr>
          <a:xfrm>
            <a:off x="10034992" y="4533415"/>
            <a:ext cx="1044968"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7" tooltip="How to copy charts &amp; tables"/>
          </xdr:cNvPr>
          <xdr:cNvSpPr/>
        </xdr:nvSpPr>
        <xdr:spPr>
          <a:xfrm>
            <a:off x="11120841" y="4533415"/>
            <a:ext cx="1044969" cy="3172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editAs="absolute">
    <xdr:from>
      <xdr:col>1</xdr:col>
      <xdr:colOff>0</xdr:colOff>
      <xdr:row>32</xdr:row>
      <xdr:rowOff>0</xdr:rowOff>
    </xdr:from>
    <xdr:to>
      <xdr:col>1</xdr:col>
      <xdr:colOff>1095375</xdr:colOff>
      <xdr:row>33</xdr:row>
      <xdr:rowOff>171450</xdr:rowOff>
    </xdr:to>
    <xdr:pic>
      <xdr:nvPicPr>
        <xdr:cNvPr id="63"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7915275"/>
          <a:ext cx="1095375" cy="361950"/>
        </a:xfrm>
        <a:prstGeom prst="rect">
          <a:avLst/>
        </a:prstGeom>
        <a:noFill/>
      </xdr:spPr>
    </xdr:pic>
    <xdr:clientData/>
  </xdr:twoCellAnchor>
  <xdr:twoCellAnchor editAs="absolute">
    <xdr:from>
      <xdr:col>1</xdr:col>
      <xdr:colOff>0</xdr:colOff>
      <xdr:row>58</xdr:row>
      <xdr:rowOff>0</xdr:rowOff>
    </xdr:from>
    <xdr:to>
      <xdr:col>1</xdr:col>
      <xdr:colOff>1095375</xdr:colOff>
      <xdr:row>59</xdr:row>
      <xdr:rowOff>171450</xdr:rowOff>
    </xdr:to>
    <xdr:pic>
      <xdr:nvPicPr>
        <xdr:cNvPr id="51"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15163800"/>
          <a:ext cx="1095375" cy="361950"/>
        </a:xfrm>
        <a:prstGeom prst="rect">
          <a:avLst/>
        </a:prstGeom>
        <a:noFill/>
      </xdr:spPr>
    </xdr:pic>
    <xdr:clientData/>
  </xdr:twoCellAnchor>
  <xdr:twoCellAnchor editAs="absolute">
    <xdr:from>
      <xdr:col>1</xdr:col>
      <xdr:colOff>0</xdr:colOff>
      <xdr:row>79</xdr:row>
      <xdr:rowOff>0</xdr:rowOff>
    </xdr:from>
    <xdr:to>
      <xdr:col>1</xdr:col>
      <xdr:colOff>1095375</xdr:colOff>
      <xdr:row>80</xdr:row>
      <xdr:rowOff>171450</xdr:rowOff>
    </xdr:to>
    <xdr:pic>
      <xdr:nvPicPr>
        <xdr:cNvPr id="52"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21069300"/>
          <a:ext cx="1095375" cy="361950"/>
        </a:xfrm>
        <a:prstGeom prst="rect">
          <a:avLst/>
        </a:prstGeom>
        <a:noFill/>
      </xdr:spPr>
    </xdr:pic>
    <xdr:clientData/>
  </xdr:twoCellAnchor>
  <xdr:twoCellAnchor editAs="absolute">
    <xdr:from>
      <xdr:col>1</xdr:col>
      <xdr:colOff>0</xdr:colOff>
      <xdr:row>105</xdr:row>
      <xdr:rowOff>0</xdr:rowOff>
    </xdr:from>
    <xdr:to>
      <xdr:col>1</xdr:col>
      <xdr:colOff>1095375</xdr:colOff>
      <xdr:row>106</xdr:row>
      <xdr:rowOff>171450</xdr:rowOff>
    </xdr:to>
    <xdr:pic>
      <xdr:nvPicPr>
        <xdr:cNvPr id="53"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28174950"/>
          <a:ext cx="1095375" cy="361950"/>
        </a:xfrm>
        <a:prstGeom prst="rect">
          <a:avLst/>
        </a:prstGeom>
        <a:noFill/>
      </xdr:spPr>
    </xdr:pic>
    <xdr:clientData/>
  </xdr:twoCellAnchor>
  <xdr:twoCellAnchor editAs="absolute">
    <xdr:from>
      <xdr:col>1</xdr:col>
      <xdr:colOff>0</xdr:colOff>
      <xdr:row>126</xdr:row>
      <xdr:rowOff>0</xdr:rowOff>
    </xdr:from>
    <xdr:to>
      <xdr:col>1</xdr:col>
      <xdr:colOff>1095375</xdr:colOff>
      <xdr:row>127</xdr:row>
      <xdr:rowOff>171450</xdr:rowOff>
    </xdr:to>
    <xdr:pic>
      <xdr:nvPicPr>
        <xdr:cNvPr id="55"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33413700"/>
          <a:ext cx="1095375" cy="361950"/>
        </a:xfrm>
        <a:prstGeom prst="rect">
          <a:avLst/>
        </a:prstGeom>
        <a:noFill/>
      </xdr:spPr>
    </xdr:pic>
    <xdr:clientData/>
  </xdr:twoCellAnchor>
  <xdr:twoCellAnchor editAs="absolute">
    <xdr:from>
      <xdr:col>1</xdr:col>
      <xdr:colOff>0</xdr:colOff>
      <xdr:row>147</xdr:row>
      <xdr:rowOff>0</xdr:rowOff>
    </xdr:from>
    <xdr:to>
      <xdr:col>1</xdr:col>
      <xdr:colOff>1095375</xdr:colOff>
      <xdr:row>148</xdr:row>
      <xdr:rowOff>171450</xdr:rowOff>
    </xdr:to>
    <xdr:pic>
      <xdr:nvPicPr>
        <xdr:cNvPr id="56"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38214300"/>
          <a:ext cx="1095375" cy="361950"/>
        </a:xfrm>
        <a:prstGeom prst="rect">
          <a:avLst/>
        </a:prstGeom>
        <a:noFill/>
      </xdr:spPr>
    </xdr:pic>
    <xdr:clientData/>
  </xdr:twoCellAnchor>
  <xdr:twoCellAnchor editAs="absolute">
    <xdr:from>
      <xdr:col>1</xdr:col>
      <xdr:colOff>0</xdr:colOff>
      <xdr:row>170</xdr:row>
      <xdr:rowOff>0</xdr:rowOff>
    </xdr:from>
    <xdr:to>
      <xdr:col>1</xdr:col>
      <xdr:colOff>1095375</xdr:colOff>
      <xdr:row>171</xdr:row>
      <xdr:rowOff>171450</xdr:rowOff>
    </xdr:to>
    <xdr:pic>
      <xdr:nvPicPr>
        <xdr:cNvPr id="57"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44881800"/>
          <a:ext cx="1095375" cy="361950"/>
        </a:xfrm>
        <a:prstGeom prst="rect">
          <a:avLst/>
        </a:prstGeom>
        <a:noFill/>
      </xdr:spPr>
    </xdr:pic>
    <xdr:clientData/>
  </xdr:twoCellAnchor>
  <xdr:twoCellAnchor editAs="absolute">
    <xdr:from>
      <xdr:col>1</xdr:col>
      <xdr:colOff>0</xdr:colOff>
      <xdr:row>189</xdr:row>
      <xdr:rowOff>0</xdr:rowOff>
    </xdr:from>
    <xdr:to>
      <xdr:col>1</xdr:col>
      <xdr:colOff>1095375</xdr:colOff>
      <xdr:row>190</xdr:row>
      <xdr:rowOff>171450</xdr:rowOff>
    </xdr:to>
    <xdr:pic>
      <xdr:nvPicPr>
        <xdr:cNvPr id="40"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49901475"/>
          <a:ext cx="1095375" cy="361950"/>
        </a:xfrm>
        <a:prstGeom prst="rect">
          <a:avLst/>
        </a:prstGeom>
        <a:noFill/>
      </xdr:spPr>
    </xdr:pic>
    <xdr:clientData/>
  </xdr:twoCellAnchor>
  <xdr:twoCellAnchor editAs="absolute">
    <xdr:from>
      <xdr:col>1</xdr:col>
      <xdr:colOff>0</xdr:colOff>
      <xdr:row>215</xdr:row>
      <xdr:rowOff>0</xdr:rowOff>
    </xdr:from>
    <xdr:to>
      <xdr:col>1</xdr:col>
      <xdr:colOff>1095375</xdr:colOff>
      <xdr:row>216</xdr:row>
      <xdr:rowOff>171450</xdr:rowOff>
    </xdr:to>
    <xdr:pic>
      <xdr:nvPicPr>
        <xdr:cNvPr id="41"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56016525"/>
          <a:ext cx="1095375" cy="361950"/>
        </a:xfrm>
        <a:prstGeom prst="rect">
          <a:avLst/>
        </a:prstGeom>
        <a:noFill/>
      </xdr:spPr>
    </xdr:pic>
    <xdr:clientData/>
  </xdr:twoCellAnchor>
  <xdr:twoCellAnchor editAs="absolute">
    <xdr:from>
      <xdr:col>1</xdr:col>
      <xdr:colOff>0</xdr:colOff>
      <xdr:row>237</xdr:row>
      <xdr:rowOff>0</xdr:rowOff>
    </xdr:from>
    <xdr:to>
      <xdr:col>1</xdr:col>
      <xdr:colOff>1095375</xdr:colOff>
      <xdr:row>238</xdr:row>
      <xdr:rowOff>171450</xdr:rowOff>
    </xdr:to>
    <xdr:pic>
      <xdr:nvPicPr>
        <xdr:cNvPr id="42"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61274325"/>
          <a:ext cx="1095375" cy="361950"/>
        </a:xfrm>
        <a:prstGeom prst="rect">
          <a:avLst/>
        </a:prstGeom>
        <a:noFill/>
      </xdr:spPr>
    </xdr:pic>
    <xdr:clientData/>
  </xdr:twoCellAnchor>
  <xdr:twoCellAnchor editAs="absolute">
    <xdr:from>
      <xdr:col>1</xdr:col>
      <xdr:colOff>0</xdr:colOff>
      <xdr:row>256</xdr:row>
      <xdr:rowOff>0</xdr:rowOff>
    </xdr:from>
    <xdr:to>
      <xdr:col>1</xdr:col>
      <xdr:colOff>1095375</xdr:colOff>
      <xdr:row>257</xdr:row>
      <xdr:rowOff>171450</xdr:rowOff>
    </xdr:to>
    <xdr:pic>
      <xdr:nvPicPr>
        <xdr:cNvPr id="43"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65636775"/>
          <a:ext cx="1095375" cy="361950"/>
        </a:xfrm>
        <a:prstGeom prst="rect">
          <a:avLst/>
        </a:prstGeom>
        <a:noFill/>
      </xdr:spPr>
    </xdr:pic>
    <xdr:clientData/>
  </xdr:twoCellAnchor>
  <xdr:twoCellAnchor editAs="absolute">
    <xdr:from>
      <xdr:col>1</xdr:col>
      <xdr:colOff>0</xdr:colOff>
      <xdr:row>278</xdr:row>
      <xdr:rowOff>0</xdr:rowOff>
    </xdr:from>
    <xdr:to>
      <xdr:col>1</xdr:col>
      <xdr:colOff>1095375</xdr:colOff>
      <xdr:row>279</xdr:row>
      <xdr:rowOff>171450</xdr:rowOff>
    </xdr:to>
    <xdr:pic>
      <xdr:nvPicPr>
        <xdr:cNvPr id="44" name="Picture 1">
          <a:hlinkClick xmlns:r="http://schemas.openxmlformats.org/officeDocument/2006/relationships" r:id="rId4"/>
        </xdr:cNvPr>
        <xdr:cNvPicPr>
          <a:picLocks noChangeAspect="1" noChangeArrowheads="1"/>
        </xdr:cNvPicPr>
      </xdr:nvPicPr>
      <xdr:blipFill>
        <a:blip xmlns:r="http://schemas.openxmlformats.org/officeDocument/2006/relationships" r:embed="rId9" cstate="print"/>
        <a:srcRect/>
        <a:stretch>
          <a:fillRect/>
        </a:stretch>
      </xdr:blipFill>
      <xdr:spPr bwMode="auto">
        <a:xfrm>
          <a:off x="266700" y="71561325"/>
          <a:ext cx="1095375" cy="3619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nphs.wales.nhs.uk:8080/PubHObservatoryProjDocs.nsf/85c50756737f79ac80256f2700534ea3/7d1c04e2fad3391b802579d00033e1f0/$FILE/20120118_Interactive_WHSIndicators_USOA_BPNamedLabels_v2aEMAI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Shared%20PH%20Indicators\Interactive\20130321_OHF_interactive_interimFINAL_web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resources\Information%20products\Maternal&amp;ChildPathfinder\REY%20Wales%202015\Interactive%20Spreadsheet\PregnancyChildhoodSurveillanceTool_Indicators_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resources\Information%20products\Maternal&amp;ChildPathfinder\REY%20Wales%202016\Children%20in%20Need\20160919_childreninneed_JA_v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teractive"/>
      <sheetName val="Reading the charts"/>
      <sheetName val="Copy tables and charts"/>
      <sheetName val="illness rates"/>
      <sheetName val="lifestyle rates"/>
      <sheetName val="service use rates"/>
      <sheetName val="illness CIs"/>
      <sheetName val="lifestyle CIs"/>
      <sheetName val="service use CIs"/>
      <sheetName val="Controls"/>
      <sheetName val="All data"/>
      <sheetName val="illness"/>
      <sheetName val="lifestyle"/>
      <sheetName val="svc use"/>
      <sheetName val="illness CI"/>
      <sheetName val="lifestyle CI"/>
      <sheetName val="svc use CI"/>
      <sheetName val="Indicator list"/>
      <sheetName val="USOA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5">
          <cell r="D35">
            <v>22</v>
          </cell>
        </row>
        <row r="40">
          <cell r="H40" t="str">
            <v>Conwy U004</v>
          </cell>
          <cell r="I40">
            <v>21.742100000000001</v>
          </cell>
          <cell r="J40">
            <v>27.56401</v>
          </cell>
          <cell r="K40">
            <v>3.1066299999999991</v>
          </cell>
          <cell r="L40">
            <v>3.1066299999999991</v>
          </cell>
          <cell r="M40">
            <v>0.5</v>
          </cell>
          <cell r="O40" t="str">
            <v>Wrexham U003</v>
          </cell>
          <cell r="Q40">
            <v>29.34769</v>
          </cell>
        </row>
        <row r="68">
          <cell r="D68" t="str">
            <v>Isle of Anglesey U001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Name val="Overview table"/>
      <sheetName val="Interactive"/>
      <sheetName val="Interactive controls"/>
      <sheetName val="Copy tables and charts"/>
      <sheetName val="Overview (controls)"/>
      <sheetName val="All Data"/>
    </sheetNames>
    <sheetDataSet>
      <sheetData sheetId="0" refreshError="1"/>
      <sheetData sheetId="1" refreshError="1"/>
      <sheetData sheetId="2" refreshError="1"/>
      <sheetData sheetId="3" refreshError="1"/>
      <sheetData sheetId="4">
        <row r="6">
          <cell r="F6">
            <v>0</v>
          </cell>
        </row>
        <row r="7">
          <cell r="F7">
            <v>1</v>
          </cell>
        </row>
        <row r="8">
          <cell r="F8">
            <v>5</v>
          </cell>
        </row>
        <row r="9">
          <cell r="F9">
            <v>1</v>
          </cell>
          <cell r="X9">
            <v>9.2429989999999993</v>
          </cell>
        </row>
        <row r="10">
          <cell r="K10" t="str">
            <v>Isle of Anglesey</v>
          </cell>
          <cell r="Q10">
            <v>6.8199509999999997</v>
          </cell>
          <cell r="U10">
            <v>6.905519</v>
          </cell>
          <cell r="V10">
            <v>6.9055162999999995</v>
          </cell>
        </row>
        <row r="13">
          <cell r="G13">
            <v>7</v>
          </cell>
          <cell r="H13">
            <v>24</v>
          </cell>
          <cell r="I13">
            <v>33</v>
          </cell>
        </row>
        <row r="20">
          <cell r="F20">
            <v>0</v>
          </cell>
          <cell r="I20">
            <v>1</v>
          </cell>
        </row>
        <row r="21">
          <cell r="F21">
            <v>1</v>
          </cell>
        </row>
        <row r="22">
          <cell r="F22">
            <v>3</v>
          </cell>
        </row>
        <row r="23">
          <cell r="F23">
            <v>1</v>
          </cell>
        </row>
        <row r="57">
          <cell r="J57" t="str">
            <v>Males</v>
          </cell>
        </row>
        <row r="64">
          <cell r="J64" t="str">
            <v>2005-2009</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hildhood indicators"/>
      <sheetName val="Interpretation Guide"/>
      <sheetName val="Indicator guide"/>
      <sheetName val="Copy tables and charts"/>
      <sheetName val="Controls"/>
      <sheetName val="Table Interactive Data"/>
      <sheetName val="Chart Interactive Data"/>
      <sheetName val="Poverty Table Data"/>
      <sheetName val="Poverty Chart Data"/>
      <sheetName val="Homelessness Table Data"/>
      <sheetName val="Homelessness Chart Data"/>
      <sheetName val="CIN Table Data"/>
      <sheetName val="CIN Chart Data"/>
      <sheetName val="Obesity Table Data"/>
      <sheetName val="Obesity Chart Data"/>
      <sheetName val="Conceptions Table Data"/>
      <sheetName val="Conceptions Chart Data"/>
      <sheetName val="Livebirth Table Data"/>
      <sheetName val="Livebirth Chart Data"/>
      <sheetName val="Immune Table Data"/>
      <sheetName val="Immune Chart Data"/>
      <sheetName val="DMFT Table Data"/>
      <sheetName val="DMFT Chart Data"/>
      <sheetName val="Admissions Table Data"/>
      <sheetName val="Admissions Chart Data"/>
      <sheetName val="Inf Mort Table Data"/>
      <sheetName val="Inf Mort Chart Data"/>
      <sheetName val="Child Mort Table Data"/>
      <sheetName val="Child Mort Chart Data"/>
      <sheetName val="Social Worker Table Data"/>
      <sheetName val="Social Worker Char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I2" t="str">
            <v>Not known</v>
          </cell>
        </row>
        <row r="3">
          <cell r="I3" t="str">
            <v>Not known</v>
          </cell>
        </row>
        <row r="4">
          <cell r="I4" t="str">
            <v>Not known</v>
          </cell>
        </row>
        <row r="5">
          <cell r="I5" t="str">
            <v>Not known</v>
          </cell>
        </row>
        <row r="6">
          <cell r="I6" t="str">
            <v>Not known</v>
          </cell>
        </row>
        <row r="7">
          <cell r="I7" t="str">
            <v>Not known</v>
          </cell>
        </row>
        <row r="8">
          <cell r="I8" t="str">
            <v>Not known</v>
          </cell>
        </row>
        <row r="9">
          <cell r="I9" t="str">
            <v>Not known</v>
          </cell>
        </row>
        <row r="10">
          <cell r="I10" t="str">
            <v>Not known</v>
          </cell>
        </row>
        <row r="11">
          <cell r="I11" t="str">
            <v>Not known</v>
          </cell>
        </row>
        <row r="12">
          <cell r="I12" t="str">
            <v>Not known</v>
          </cell>
        </row>
        <row r="13">
          <cell r="I13" t="str">
            <v>Not known</v>
          </cell>
        </row>
        <row r="14">
          <cell r="I14" t="str">
            <v>Not known</v>
          </cell>
        </row>
        <row r="15">
          <cell r="I15" t="str">
            <v>Not known</v>
          </cell>
        </row>
        <row r="16">
          <cell r="I16" t="str">
            <v>Not known</v>
          </cell>
        </row>
        <row r="17">
          <cell r="I17" t="str">
            <v>Not known</v>
          </cell>
        </row>
        <row r="18">
          <cell r="I18" t="str">
            <v>Not known</v>
          </cell>
        </row>
        <row r="19">
          <cell r="I19" t="str">
            <v>Not known</v>
          </cell>
        </row>
        <row r="20">
          <cell r="I20" t="str">
            <v>Not known</v>
          </cell>
        </row>
        <row r="21">
          <cell r="I21" t="str">
            <v>Not known</v>
          </cell>
        </row>
        <row r="22">
          <cell r="I22" t="str">
            <v>Not known</v>
          </cell>
        </row>
        <row r="23">
          <cell r="I23" t="str">
            <v>Not known</v>
          </cell>
        </row>
        <row r="24">
          <cell r="I24" t="str">
            <v>Not known</v>
          </cell>
        </row>
        <row r="25">
          <cell r="I25" t="str">
            <v>Not known</v>
          </cell>
        </row>
        <row r="26">
          <cell r="I26" t="str">
            <v>Not known</v>
          </cell>
        </row>
        <row r="27">
          <cell r="I27" t="str">
            <v>Not known</v>
          </cell>
        </row>
        <row r="28">
          <cell r="I28" t="str">
            <v>Not known</v>
          </cell>
        </row>
        <row r="29">
          <cell r="I29" t="str">
            <v>Not known</v>
          </cell>
        </row>
        <row r="30">
          <cell r="I30" t="str">
            <v>Not known</v>
          </cell>
        </row>
        <row r="31">
          <cell r="I31" t="str">
            <v>Not known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dicator guide"/>
      <sheetName val="QC sheet"/>
      <sheetName val="Table data"/>
      <sheetName val="Chart data"/>
      <sheetName val="CIN excl unborn"/>
      <sheetName val="CI calculations"/>
      <sheetName val="CI data"/>
      <sheetName val="MYE"/>
      <sheetName val="MYE QC"/>
      <sheetName val="LA lookup"/>
    </sheetNames>
    <sheetDataSet>
      <sheetData sheetId="0" refreshError="1"/>
      <sheetData sheetId="1" refreshError="1"/>
      <sheetData sheetId="2" refreshError="1"/>
      <sheetData sheetId="3" refreshError="1"/>
      <sheetData sheetId="4" refreshError="1"/>
      <sheetData sheetId="5"/>
      <sheetData sheetId="6">
        <row r="10">
          <cell r="A10" t="str">
            <v>Isle of Anglesey</v>
          </cell>
          <cell r="B10">
            <v>6151</v>
          </cell>
          <cell r="C10">
            <v>146</v>
          </cell>
          <cell r="E10">
            <v>237.3597788977402</v>
          </cell>
        </row>
        <row r="11">
          <cell r="A11" t="str">
            <v>Gwynedd</v>
          </cell>
          <cell r="B11">
            <v>10820</v>
          </cell>
          <cell r="C11">
            <v>264</v>
          </cell>
          <cell r="E11">
            <v>243.99260628465802</v>
          </cell>
        </row>
        <row r="12">
          <cell r="A12" t="str">
            <v>Conwy</v>
          </cell>
          <cell r="B12">
            <v>9347</v>
          </cell>
          <cell r="C12">
            <v>194</v>
          </cell>
          <cell r="E12">
            <v>207.55322563389325</v>
          </cell>
        </row>
        <row r="13">
          <cell r="A13" t="str">
            <v>Denbighshire</v>
          </cell>
          <cell r="B13">
            <v>8501</v>
          </cell>
          <cell r="C13">
            <v>180</v>
          </cell>
          <cell r="E13">
            <v>211.73979531819785</v>
          </cell>
        </row>
        <row r="14">
          <cell r="A14" t="str">
            <v>Flintshire</v>
          </cell>
          <cell r="B14">
            <v>14561</v>
          </cell>
          <cell r="C14">
            <v>164</v>
          </cell>
          <cell r="E14">
            <v>112.62962708605177</v>
          </cell>
        </row>
        <row r="15">
          <cell r="A15" t="str">
            <v>Wrexham</v>
          </cell>
          <cell r="B15">
            <v>13999</v>
          </cell>
          <cell r="C15">
            <v>358</v>
          </cell>
          <cell r="E15">
            <v>255.7325523251661</v>
          </cell>
        </row>
        <row r="16">
          <cell r="A16" t="str">
            <v>Powys</v>
          </cell>
          <cell r="B16">
            <v>10603</v>
          </cell>
          <cell r="C16">
            <v>229</v>
          </cell>
          <cell r="E16">
            <v>215.97661039328491</v>
          </cell>
        </row>
        <row r="17">
          <cell r="A17" t="str">
            <v>Ceredigion</v>
          </cell>
          <cell r="B17">
            <v>5407</v>
          </cell>
          <cell r="C17">
            <v>152</v>
          </cell>
          <cell r="E17">
            <v>281.1170704642131</v>
          </cell>
        </row>
        <row r="18">
          <cell r="A18" t="str">
            <v>Pembrokeshire</v>
          </cell>
          <cell r="B18">
            <v>10859</v>
          </cell>
          <cell r="C18">
            <v>161</v>
          </cell>
          <cell r="E18">
            <v>148.26411271756146</v>
          </cell>
        </row>
        <row r="19">
          <cell r="A19" t="str">
            <v>Carmarthenshire</v>
          </cell>
          <cell r="B19">
            <v>16495</v>
          </cell>
          <cell r="C19">
            <v>455</v>
          </cell>
          <cell r="E19">
            <v>275.84116398908759</v>
          </cell>
        </row>
        <row r="20">
          <cell r="A20" t="str">
            <v>Swansea</v>
          </cell>
          <cell r="B20">
            <v>20825</v>
          </cell>
          <cell r="C20">
            <v>707</v>
          </cell>
          <cell r="E20">
            <v>339.49579831932772</v>
          </cell>
        </row>
        <row r="21">
          <cell r="A21" t="str">
            <v>Neath Port Talbot</v>
          </cell>
          <cell r="B21">
            <v>12369</v>
          </cell>
          <cell r="C21">
            <v>619</v>
          </cell>
          <cell r="E21">
            <v>500.44466003718975</v>
          </cell>
        </row>
        <row r="22">
          <cell r="A22" t="str">
            <v>Bridgend</v>
          </cell>
          <cell r="B22">
            <v>12681</v>
          </cell>
          <cell r="C22">
            <v>463</v>
          </cell>
          <cell r="E22">
            <v>365.11316142260074</v>
          </cell>
        </row>
        <row r="23">
          <cell r="A23" t="str">
            <v>Vale of Glamorgan</v>
          </cell>
          <cell r="B23">
            <v>11795</v>
          </cell>
          <cell r="C23">
            <v>280</v>
          </cell>
          <cell r="E23">
            <v>237.38872403560831</v>
          </cell>
        </row>
        <row r="24">
          <cell r="A24" t="str">
            <v>Cardiff</v>
          </cell>
          <cell r="B24">
            <v>34936</v>
          </cell>
          <cell r="C24">
            <v>809</v>
          </cell>
          <cell r="E24">
            <v>231.56629264941608</v>
          </cell>
        </row>
        <row r="25">
          <cell r="A25" t="str">
            <v>Rhondda Cynon Taf</v>
          </cell>
          <cell r="B25">
            <v>22946</v>
          </cell>
          <cell r="C25">
            <v>810</v>
          </cell>
          <cell r="E25">
            <v>353.00270199599061</v>
          </cell>
        </row>
        <row r="26">
          <cell r="A26" t="str">
            <v>Merthyr Tydfil</v>
          </cell>
          <cell r="B26">
            <v>5681</v>
          </cell>
          <cell r="C26">
            <v>238</v>
          </cell>
          <cell r="E26">
            <v>418.94032740714658</v>
          </cell>
        </row>
        <row r="27">
          <cell r="A27" t="str">
            <v>Caerphilly</v>
          </cell>
          <cell r="B27">
            <v>17503</v>
          </cell>
          <cell r="C27">
            <v>633</v>
          </cell>
          <cell r="E27">
            <v>361.65228817916932</v>
          </cell>
        </row>
        <row r="28">
          <cell r="A28" t="str">
            <v>Blaenau Gwent</v>
          </cell>
          <cell r="B28">
            <v>6344</v>
          </cell>
          <cell r="C28">
            <v>231</v>
          </cell>
          <cell r="E28">
            <v>364.12358133669608</v>
          </cell>
        </row>
        <row r="29">
          <cell r="A29" t="str">
            <v>Torfaen</v>
          </cell>
          <cell r="B29">
            <v>8712</v>
          </cell>
          <cell r="C29">
            <v>413</v>
          </cell>
          <cell r="E29">
            <v>474.05876951331499</v>
          </cell>
        </row>
        <row r="30">
          <cell r="A30" t="str">
            <v>Monmouthshire</v>
          </cell>
          <cell r="B30">
            <v>7433</v>
          </cell>
          <cell r="C30">
            <v>128</v>
          </cell>
          <cell r="E30">
            <v>172.20503161576752</v>
          </cell>
        </row>
        <row r="31">
          <cell r="A31" t="str">
            <v>Newport</v>
          </cell>
          <cell r="B31">
            <v>15017</v>
          </cell>
          <cell r="C31">
            <v>391</v>
          </cell>
          <cell r="E31">
            <v>260.37157887727244</v>
          </cell>
        </row>
        <row r="32">
          <cell r="A32" t="str">
            <v>Betsi Cadwaladr UHB</v>
          </cell>
          <cell r="B32">
            <v>63379</v>
          </cell>
          <cell r="C32">
            <v>1306</v>
          </cell>
          <cell r="E32">
            <v>206.06194480821725</v>
          </cell>
        </row>
        <row r="33">
          <cell r="A33" t="str">
            <v>Hywel Dda UHB</v>
          </cell>
          <cell r="B33">
            <v>32761</v>
          </cell>
          <cell r="C33">
            <v>768</v>
          </cell>
          <cell r="E33">
            <v>234.42507859955435</v>
          </cell>
        </row>
        <row r="34">
          <cell r="A34" t="str">
            <v>Powys tHB</v>
          </cell>
          <cell r="B34">
            <v>10603</v>
          </cell>
          <cell r="C34">
            <v>229</v>
          </cell>
          <cell r="E34">
            <v>215.97661039328491</v>
          </cell>
        </row>
        <row r="35">
          <cell r="A35" t="str">
            <v>Abertawe Bro Morgannwg UHB</v>
          </cell>
          <cell r="B35">
            <v>45875</v>
          </cell>
          <cell r="C35">
            <v>1789</v>
          </cell>
          <cell r="E35">
            <v>389.97275204359676</v>
          </cell>
        </row>
        <row r="36">
          <cell r="A36" t="str">
            <v>Cwm Taf UHB</v>
          </cell>
          <cell r="B36">
            <v>28627</v>
          </cell>
          <cell r="C36">
            <v>1048</v>
          </cell>
          <cell r="E36">
            <v>366.08795891990081</v>
          </cell>
        </row>
        <row r="37">
          <cell r="A37" t="str">
            <v>Cardiff and Vale UHB</v>
          </cell>
          <cell r="B37">
            <v>46731</v>
          </cell>
          <cell r="C37">
            <v>1089</v>
          </cell>
          <cell r="E37">
            <v>233.03588624253709</v>
          </cell>
        </row>
        <row r="38">
          <cell r="A38" t="str">
            <v>Aneurin Bevan UHB</v>
          </cell>
          <cell r="B38">
            <v>55009</v>
          </cell>
          <cell r="C38">
            <v>1796</v>
          </cell>
          <cell r="E38">
            <v>326.49202857714192</v>
          </cell>
        </row>
        <row r="39">
          <cell r="A39" t="str">
            <v>Wales</v>
          </cell>
          <cell r="B39">
            <v>282985</v>
          </cell>
          <cell r="C39">
            <v>8025</v>
          </cell>
          <cell r="E39">
            <v>283.58393554428682</v>
          </cell>
        </row>
        <row r="41">
          <cell r="A41" t="str">
            <v>Isle of Anglesey</v>
          </cell>
          <cell r="B41">
            <v>6304</v>
          </cell>
          <cell r="C41">
            <v>129</v>
          </cell>
          <cell r="E41">
            <v>204.63197969543145</v>
          </cell>
          <cell r="G41">
            <v>170.84244810352621</v>
          </cell>
          <cell r="H41">
            <v>243.19136791234629</v>
          </cell>
        </row>
        <row r="42">
          <cell r="A42" t="str">
            <v>Gwynedd</v>
          </cell>
          <cell r="B42">
            <v>10849</v>
          </cell>
          <cell r="C42">
            <v>276</v>
          </cell>
          <cell r="E42">
            <v>254.40132731127292</v>
          </cell>
          <cell r="G42">
            <v>225.27277579257179</v>
          </cell>
          <cell r="H42">
            <v>286.27643218278439</v>
          </cell>
        </row>
        <row r="43">
          <cell r="A43" t="str">
            <v>Conwy</v>
          </cell>
          <cell r="B43">
            <v>9418</v>
          </cell>
          <cell r="C43">
            <v>244</v>
          </cell>
          <cell r="E43">
            <v>259.07836058611173</v>
          </cell>
          <cell r="G43">
            <v>227.58995675349954</v>
          </cell>
          <cell r="H43">
            <v>293.73460676502145</v>
          </cell>
        </row>
        <row r="44">
          <cell r="A44" t="str">
            <v>Denbighshire</v>
          </cell>
          <cell r="B44">
            <v>8658</v>
          </cell>
          <cell r="C44">
            <v>193</v>
          </cell>
          <cell r="E44">
            <v>222.9152229152229</v>
          </cell>
          <cell r="G44">
            <v>192.57473987142336</v>
          </cell>
          <cell r="H44">
            <v>256.7106040924935</v>
          </cell>
        </row>
        <row r="45">
          <cell r="A45" t="str">
            <v>Flintshire</v>
          </cell>
          <cell r="B45">
            <v>14517</v>
          </cell>
          <cell r="C45">
            <v>255</v>
          </cell>
          <cell r="E45">
            <v>175.65612729902873</v>
          </cell>
          <cell r="G45">
            <v>154.75767027041687</v>
          </cell>
          <cell r="H45">
            <v>198.60880347179167</v>
          </cell>
        </row>
        <row r="46">
          <cell r="A46" t="str">
            <v>Wrexham</v>
          </cell>
          <cell r="B46">
            <v>14077</v>
          </cell>
          <cell r="C46">
            <v>318</v>
          </cell>
          <cell r="E46">
            <v>225.90040491582013</v>
          </cell>
          <cell r="G46">
            <v>201.75363584552889</v>
          </cell>
          <cell r="H46">
            <v>252.16105658521261</v>
          </cell>
        </row>
        <row r="47">
          <cell r="A47" t="str">
            <v>Powys</v>
          </cell>
          <cell r="B47">
            <v>10531</v>
          </cell>
          <cell r="C47">
            <v>223</v>
          </cell>
          <cell r="E47">
            <v>211.75576868293609</v>
          </cell>
          <cell r="G47">
            <v>184.87452125608826</v>
          </cell>
          <cell r="H47">
            <v>241.47278882566491</v>
          </cell>
        </row>
        <row r="48">
          <cell r="A48" t="str">
            <v>Ceredigion</v>
          </cell>
          <cell r="B48">
            <v>5424</v>
          </cell>
          <cell r="C48">
            <v>156</v>
          </cell>
          <cell r="E48">
            <v>287.61061946902652</v>
          </cell>
          <cell r="G48">
            <v>244.24780207647177</v>
          </cell>
          <cell r="H48">
            <v>336.50282007529069</v>
          </cell>
        </row>
        <row r="49">
          <cell r="A49" t="str">
            <v>Pembrokeshire</v>
          </cell>
          <cell r="B49">
            <v>10836</v>
          </cell>
          <cell r="C49">
            <v>141</v>
          </cell>
          <cell r="E49">
            <v>130.1218161683278</v>
          </cell>
          <cell r="G49">
            <v>109.52998293595947</v>
          </cell>
          <cell r="H49">
            <v>153.4851380252062</v>
          </cell>
        </row>
        <row r="50">
          <cell r="A50" t="str">
            <v>Carmarthenshire</v>
          </cell>
          <cell r="B50">
            <v>16526</v>
          </cell>
          <cell r="C50">
            <v>406</v>
          </cell>
          <cell r="E50">
            <v>245.67348420670459</v>
          </cell>
          <cell r="G50">
            <v>222.35719127917503</v>
          </cell>
          <cell r="H50">
            <v>270.78658620573083</v>
          </cell>
        </row>
        <row r="51">
          <cell r="A51" t="str">
            <v>Swansea</v>
          </cell>
          <cell r="B51">
            <v>21086</v>
          </cell>
          <cell r="C51">
            <v>722</v>
          </cell>
          <cell r="E51">
            <v>342.40728445414015</v>
          </cell>
          <cell r="G51">
            <v>317.8863164835559</v>
          </cell>
          <cell r="H51">
            <v>368.33072762316942</v>
          </cell>
        </row>
        <row r="52">
          <cell r="A52" t="str">
            <v>Neath Port Talbot</v>
          </cell>
          <cell r="B52">
            <v>12291</v>
          </cell>
          <cell r="C52">
            <v>516</v>
          </cell>
          <cell r="E52">
            <v>419.81938003417133</v>
          </cell>
          <cell r="G52">
            <v>384.37699013011627</v>
          </cell>
          <cell r="H52">
            <v>457.67322646126127</v>
          </cell>
        </row>
        <row r="53">
          <cell r="A53" t="str">
            <v>Bridgend</v>
          </cell>
          <cell r="B53">
            <v>12826</v>
          </cell>
          <cell r="C53">
            <v>496</v>
          </cell>
          <cell r="E53">
            <v>386.71448619990645</v>
          </cell>
          <cell r="G53">
            <v>353.42985139202602</v>
          </cell>
          <cell r="H53">
            <v>422.31066095963803</v>
          </cell>
        </row>
        <row r="54">
          <cell r="A54" t="str">
            <v>Vale of Glamorgan</v>
          </cell>
          <cell r="B54">
            <v>11828</v>
          </cell>
          <cell r="C54">
            <v>213</v>
          </cell>
          <cell r="E54">
            <v>180.08116334122423</v>
          </cell>
          <cell r="G54">
            <v>156.70877725914798</v>
          </cell>
          <cell r="H54">
            <v>205.9796483962821</v>
          </cell>
        </row>
        <row r="55">
          <cell r="A55" t="str">
            <v>Cardiff</v>
          </cell>
          <cell r="B55">
            <v>35761</v>
          </cell>
          <cell r="C55">
            <v>892</v>
          </cell>
          <cell r="E55">
            <v>249.4337406672073</v>
          </cell>
          <cell r="G55">
            <v>233.33304903933703</v>
          </cell>
          <cell r="H55">
            <v>266.36036099833257</v>
          </cell>
        </row>
        <row r="56">
          <cell r="A56" t="str">
            <v>Rhondda Cynon Taf</v>
          </cell>
          <cell r="B56">
            <v>23077</v>
          </cell>
          <cell r="C56">
            <v>970</v>
          </cell>
          <cell r="E56">
            <v>420.3319322268926</v>
          </cell>
          <cell r="G56">
            <v>394.2958560084075</v>
          </cell>
          <cell r="H56">
            <v>447.64731589351339</v>
          </cell>
        </row>
        <row r="57">
          <cell r="A57" t="str">
            <v>Merthyr Tydfil</v>
          </cell>
          <cell r="B57">
            <v>5798</v>
          </cell>
          <cell r="C57">
            <v>261</v>
          </cell>
          <cell r="E57">
            <v>450.15522593997929</v>
          </cell>
          <cell r="G57">
            <v>397.19839760960519</v>
          </cell>
          <cell r="H57">
            <v>508.25417652678129</v>
          </cell>
        </row>
        <row r="58">
          <cell r="A58" t="str">
            <v>Caerphilly</v>
          </cell>
          <cell r="B58">
            <v>17556</v>
          </cell>
          <cell r="C58">
            <v>534</v>
          </cell>
          <cell r="E58">
            <v>304.16951469583046</v>
          </cell>
          <cell r="G58">
            <v>278.91766778736496</v>
          </cell>
          <cell r="H58">
            <v>331.10921129208464</v>
          </cell>
        </row>
        <row r="59">
          <cell r="A59" t="str">
            <v>Blaenau Gwent</v>
          </cell>
          <cell r="B59">
            <v>6395</v>
          </cell>
          <cell r="C59">
            <v>270</v>
          </cell>
          <cell r="E59">
            <v>422.20484753713839</v>
          </cell>
          <cell r="G59">
            <v>373.34529103783609</v>
          </cell>
          <cell r="H59">
            <v>475.72489782796328</v>
          </cell>
        </row>
        <row r="60">
          <cell r="A60" t="str">
            <v>Torfaen</v>
          </cell>
          <cell r="B60">
            <v>8713</v>
          </cell>
          <cell r="C60">
            <v>360</v>
          </cell>
          <cell r="E60">
            <v>413.17571444967291</v>
          </cell>
          <cell r="G60">
            <v>371.59648194240771</v>
          </cell>
          <cell r="H60">
            <v>458.16641799609778</v>
          </cell>
        </row>
        <row r="61">
          <cell r="A61" t="str">
            <v>Monmouthshire</v>
          </cell>
          <cell r="B61">
            <v>7460</v>
          </cell>
          <cell r="C61">
            <v>112</v>
          </cell>
          <cell r="E61">
            <v>150.13404825737265</v>
          </cell>
          <cell r="G61">
            <v>123.61623287031315</v>
          </cell>
          <cell r="H61">
            <v>180.69099972246639</v>
          </cell>
        </row>
        <row r="62">
          <cell r="A62" t="str">
            <v>Newport</v>
          </cell>
          <cell r="B62">
            <v>15200</v>
          </cell>
          <cell r="C62">
            <v>394</v>
          </cell>
          <cell r="E62">
            <v>259.21052631578948</v>
          </cell>
          <cell r="G62">
            <v>234.24704660992941</v>
          </cell>
          <cell r="H62">
            <v>286.12804575797998</v>
          </cell>
        </row>
        <row r="63">
          <cell r="A63" t="str">
            <v>Betsi Cadwaladr UHB</v>
          </cell>
          <cell r="B63">
            <v>63823</v>
          </cell>
          <cell r="C63">
            <v>1415</v>
          </cell>
          <cell r="E63">
            <v>221.70690816790184</v>
          </cell>
          <cell r="G63">
            <v>210.30538958286016</v>
          </cell>
          <cell r="H63">
            <v>233.57014867228563</v>
          </cell>
        </row>
        <row r="64">
          <cell r="A64" t="str">
            <v>Hywel Dda UHB</v>
          </cell>
          <cell r="B64">
            <v>32786</v>
          </cell>
          <cell r="C64">
            <v>703</v>
          </cell>
          <cell r="E64">
            <v>214.42078936131276</v>
          </cell>
          <cell r="G64">
            <v>198.86313412811367</v>
          </cell>
          <cell r="H64">
            <v>230.88058217311433</v>
          </cell>
        </row>
        <row r="65">
          <cell r="A65" t="str">
            <v>Powys tHB</v>
          </cell>
          <cell r="B65">
            <v>10531</v>
          </cell>
          <cell r="C65">
            <v>223</v>
          </cell>
          <cell r="E65">
            <v>211.75576868293609</v>
          </cell>
          <cell r="G65">
            <v>184.87452125608826</v>
          </cell>
          <cell r="H65">
            <v>241.47278882566491</v>
          </cell>
        </row>
        <row r="66">
          <cell r="A66" t="str">
            <v>Abertawe Bro Morgannwg UHB</v>
          </cell>
          <cell r="B66">
            <v>46203</v>
          </cell>
          <cell r="C66">
            <v>1734</v>
          </cell>
          <cell r="E66">
            <v>375.30030517498864</v>
          </cell>
          <cell r="G66">
            <v>357.84330060179303</v>
          </cell>
          <cell r="H66">
            <v>393.39456943286388</v>
          </cell>
        </row>
        <row r="67">
          <cell r="A67" t="str">
            <v>Cwm Taf UHB</v>
          </cell>
          <cell r="B67">
            <v>28875</v>
          </cell>
          <cell r="C67">
            <v>1231</v>
          </cell>
          <cell r="E67">
            <v>426.32034632034635</v>
          </cell>
          <cell r="G67">
            <v>402.83726587429715</v>
          </cell>
          <cell r="H67">
            <v>450.82463057910104</v>
          </cell>
        </row>
        <row r="68">
          <cell r="A68" t="str">
            <v>Cardiff and Vale UHB</v>
          </cell>
          <cell r="B68">
            <v>47589</v>
          </cell>
          <cell r="C68">
            <v>1105</v>
          </cell>
          <cell r="E68">
            <v>232.19651600159702</v>
          </cell>
          <cell r="G68">
            <v>218.70747043575389</v>
          </cell>
          <cell r="H68">
            <v>246.30551040395849</v>
          </cell>
        </row>
        <row r="69">
          <cell r="A69" t="str">
            <v>Aneurin Bevan UHB</v>
          </cell>
          <cell r="B69">
            <v>55324</v>
          </cell>
          <cell r="C69">
            <v>1670</v>
          </cell>
          <cell r="E69">
            <v>301.85814474730677</v>
          </cell>
          <cell r="G69">
            <v>287.55400158566374</v>
          </cell>
          <cell r="H69">
            <v>316.69456638511332</v>
          </cell>
        </row>
        <row r="70">
          <cell r="A70" t="str">
            <v>Wales</v>
          </cell>
          <cell r="B70">
            <v>285131</v>
          </cell>
          <cell r="C70">
            <v>8081</v>
          </cell>
          <cell r="E70">
            <v>283.4135888416202</v>
          </cell>
          <cell r="G70">
            <v>277.26790178392116</v>
          </cell>
          <cell r="H70">
            <v>289.66209535231025</v>
          </cell>
        </row>
        <row r="72">
          <cell r="A72" t="str">
            <v>Isle of Anglesey</v>
          </cell>
          <cell r="B72">
            <v>6360</v>
          </cell>
          <cell r="C72">
            <v>111</v>
          </cell>
          <cell r="E72">
            <v>174.52830188679246</v>
          </cell>
        </row>
        <row r="73">
          <cell r="A73" t="str">
            <v>Gwynedd</v>
          </cell>
          <cell r="B73">
            <v>10740</v>
          </cell>
          <cell r="C73">
            <v>267</v>
          </cell>
          <cell r="E73">
            <v>248.60335195530729</v>
          </cell>
        </row>
        <row r="74">
          <cell r="A74" t="str">
            <v>Conwy</v>
          </cell>
          <cell r="B74">
            <v>9445</v>
          </cell>
          <cell r="C74">
            <v>207</v>
          </cell>
          <cell r="E74">
            <v>219.16357861302276</v>
          </cell>
        </row>
        <row r="75">
          <cell r="A75" t="str">
            <v>Denbighshire</v>
          </cell>
          <cell r="B75">
            <v>8788</v>
          </cell>
          <cell r="C75">
            <v>192</v>
          </cell>
          <cell r="E75">
            <v>218.47974510696403</v>
          </cell>
        </row>
        <row r="76">
          <cell r="A76" t="str">
            <v>Flintshire</v>
          </cell>
          <cell r="B76">
            <v>14575</v>
          </cell>
          <cell r="C76">
            <v>212</v>
          </cell>
          <cell r="E76">
            <v>145.45454545454547</v>
          </cell>
        </row>
        <row r="77">
          <cell r="A77" t="str">
            <v>Wrexham</v>
          </cell>
          <cell r="B77">
            <v>13999</v>
          </cell>
          <cell r="C77">
            <v>302</v>
          </cell>
          <cell r="E77">
            <v>215.72969497821273</v>
          </cell>
        </row>
        <row r="78">
          <cell r="A78" t="str">
            <v>Powys</v>
          </cell>
          <cell r="B78">
            <v>10513</v>
          </cell>
          <cell r="C78">
            <v>226</v>
          </cell>
          <cell r="E78">
            <v>214.97193950347187</v>
          </cell>
        </row>
        <row r="79">
          <cell r="A79" t="str">
            <v>Ceredigion</v>
          </cell>
          <cell r="B79">
            <v>5412</v>
          </cell>
          <cell r="C79">
            <v>158</v>
          </cell>
          <cell r="E79">
            <v>291.94382852919438</v>
          </cell>
        </row>
        <row r="80">
          <cell r="A80" t="str">
            <v>Pembrokeshire</v>
          </cell>
          <cell r="B80">
            <v>10723</v>
          </cell>
          <cell r="C80">
            <v>145</v>
          </cell>
          <cell r="E80">
            <v>135.22335167397182</v>
          </cell>
        </row>
        <row r="81">
          <cell r="A81" t="str">
            <v>Carmarthenshire</v>
          </cell>
          <cell r="B81">
            <v>16431</v>
          </cell>
          <cell r="C81">
            <v>375</v>
          </cell>
          <cell r="E81">
            <v>228.22713164140953</v>
          </cell>
        </row>
        <row r="82">
          <cell r="A82" t="str">
            <v>Swansea</v>
          </cell>
          <cell r="B82">
            <v>21087</v>
          </cell>
          <cell r="C82">
            <v>719</v>
          </cell>
          <cell r="E82">
            <v>340.96836913738321</v>
          </cell>
        </row>
        <row r="83">
          <cell r="A83" t="str">
            <v>Neath Port Talbot</v>
          </cell>
          <cell r="B83">
            <v>12373</v>
          </cell>
          <cell r="C83">
            <v>484</v>
          </cell>
          <cell r="E83">
            <v>391.17433120504325</v>
          </cell>
        </row>
        <row r="84">
          <cell r="A84" t="str">
            <v>Bridgend</v>
          </cell>
          <cell r="B84">
            <v>12881</v>
          </cell>
          <cell r="C84">
            <v>438</v>
          </cell>
          <cell r="E84">
            <v>340.03571151308131</v>
          </cell>
        </row>
        <row r="85">
          <cell r="A85" t="str">
            <v>Vale of Glamorgan</v>
          </cell>
          <cell r="B85">
            <v>11907</v>
          </cell>
          <cell r="C85">
            <v>215</v>
          </cell>
          <cell r="E85">
            <v>180.56605358192658</v>
          </cell>
        </row>
        <row r="86">
          <cell r="A86" t="str">
            <v>Cardiff</v>
          </cell>
          <cell r="B86">
            <v>36114</v>
          </cell>
          <cell r="C86">
            <v>755</v>
          </cell>
          <cell r="E86">
            <v>209.0601982610622</v>
          </cell>
        </row>
        <row r="87">
          <cell r="A87" t="str">
            <v>Rhondda Cynon Taf</v>
          </cell>
          <cell r="B87">
            <v>23052</v>
          </cell>
          <cell r="C87">
            <v>982</v>
          </cell>
          <cell r="E87">
            <v>425.99340621204232</v>
          </cell>
        </row>
        <row r="88">
          <cell r="A88" t="str">
            <v>Merthyr Tydfil</v>
          </cell>
          <cell r="B88">
            <v>5805</v>
          </cell>
          <cell r="C88">
            <v>213</v>
          </cell>
          <cell r="E88">
            <v>366.92506459948322</v>
          </cell>
        </row>
        <row r="89">
          <cell r="A89" t="str">
            <v>Caerphilly</v>
          </cell>
          <cell r="B89">
            <v>17500</v>
          </cell>
          <cell r="C89">
            <v>530</v>
          </cell>
          <cell r="E89">
            <v>302.85714285714289</v>
          </cell>
        </row>
        <row r="90">
          <cell r="A90" t="str">
            <v>Blaenau Gwent</v>
          </cell>
          <cell r="B90">
            <v>6321</v>
          </cell>
          <cell r="C90">
            <v>294</v>
          </cell>
          <cell r="E90">
            <v>465.11627906976742</v>
          </cell>
        </row>
        <row r="91">
          <cell r="A91" t="str">
            <v>Torfaen</v>
          </cell>
          <cell r="B91">
            <v>8730</v>
          </cell>
          <cell r="C91">
            <v>335</v>
          </cell>
          <cell r="E91">
            <v>383.73424971363119</v>
          </cell>
        </row>
        <row r="92">
          <cell r="A92" t="str">
            <v>Monmouthshire</v>
          </cell>
          <cell r="B92">
            <v>7408</v>
          </cell>
          <cell r="C92">
            <v>155</v>
          </cell>
          <cell r="E92">
            <v>209.23326133909288</v>
          </cell>
        </row>
        <row r="93">
          <cell r="A93" t="str">
            <v>Newport</v>
          </cell>
          <cell r="B93">
            <v>15309</v>
          </cell>
          <cell r="C93">
            <v>424</v>
          </cell>
          <cell r="E93">
            <v>276.96126461558561</v>
          </cell>
        </row>
        <row r="94">
          <cell r="A94" t="str">
            <v>Betsi Cadwaladr UHB</v>
          </cell>
          <cell r="B94">
            <v>63907</v>
          </cell>
          <cell r="C94">
            <v>1291</v>
          </cell>
          <cell r="E94">
            <v>202.01229912216189</v>
          </cell>
        </row>
        <row r="95">
          <cell r="A95" t="str">
            <v>Hywel Dda UHB</v>
          </cell>
          <cell r="B95">
            <v>32566</v>
          </cell>
          <cell r="C95">
            <v>678</v>
          </cell>
          <cell r="E95">
            <v>208.19259350242584</v>
          </cell>
        </row>
        <row r="96">
          <cell r="A96" t="str">
            <v>Powys tHB</v>
          </cell>
          <cell r="B96">
            <v>10513</v>
          </cell>
          <cell r="C96">
            <v>226</v>
          </cell>
          <cell r="E96">
            <v>214.97193950347187</v>
          </cell>
        </row>
        <row r="97">
          <cell r="A97" t="str">
            <v>Abertawe Bro Morgannwg UHB</v>
          </cell>
          <cell r="B97">
            <v>46341</v>
          </cell>
          <cell r="C97">
            <v>1641</v>
          </cell>
          <cell r="E97">
            <v>354.11406745646406</v>
          </cell>
        </row>
        <row r="98">
          <cell r="A98" t="str">
            <v>Cwm Taf UHB</v>
          </cell>
          <cell r="B98">
            <v>28857</v>
          </cell>
          <cell r="C98">
            <v>1195</v>
          </cell>
          <cell r="E98">
            <v>414.11096094535122</v>
          </cell>
        </row>
        <row r="99">
          <cell r="A99" t="str">
            <v>Cardiff and Vale UHB</v>
          </cell>
          <cell r="B99">
            <v>48021</v>
          </cell>
          <cell r="C99">
            <v>970</v>
          </cell>
          <cell r="E99">
            <v>201.9949605380979</v>
          </cell>
        </row>
        <row r="100">
          <cell r="A100" t="str">
            <v>Aneurin Bevan UHB</v>
          </cell>
          <cell r="B100">
            <v>55268</v>
          </cell>
          <cell r="C100">
            <v>1738</v>
          </cell>
          <cell r="E100">
            <v>314.46768473619454</v>
          </cell>
        </row>
        <row r="101">
          <cell r="A101" t="str">
            <v>Wales</v>
          </cell>
          <cell r="B101">
            <v>285473</v>
          </cell>
          <cell r="C101">
            <v>7739</v>
          </cell>
          <cell r="E101">
            <v>271.09393883134305</v>
          </cell>
        </row>
      </sheetData>
      <sheetData sheetId="7" refreshError="1"/>
      <sheetData sheetId="8" refreshError="1"/>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C:\Communications\Website\Publishing%20and%20quality%20control\Checklists\20160517_FileNaming_Web_AD_v1.doc"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C:\Users\Rh168211\Children%20in%20poverty\20160926_%25children_in_poverty_HW_v1a.xlsx"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file:///C:\Users\Rh168211\Children%20in%20poverty\20160926_%25children_in_poverty_HW_v1a.xls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file:///C:\Users\Rh168211\Immunisations\20160914_Immunisations_ADJ_v1a.xlsx"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Users\Rh168211\Immunisations\20160914_Immunisations_ADJ_v1a.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file:///C:\Users\Rh168211\Emergency%20admissions%20for%20injury\20160916_emergencyinjuryadmissions_JA_v1b.xlsx"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file:///C:\Users\Rh168211\Emergency%20admissions%20for%20injury\20160916_emergencyinjuryadmissions_JA_v1b.xlsx"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file:///\\ryt6bsrvfil0001\Observatory\Health%20Intelligence\Information%20resources\Information%20products\Maternal&amp;ChildPathfinder\REY%20Wales%202016\Overweight%20or%20obese\20160921_Overweightorobesechildren_HW_v1a.xlsx"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file:///\\ryt6bsrvfil0001\Observatory\Health%20Intelligence\Information%20resources\Information%20products\Maternal&amp;ChildPathfinder\REY%20Wales%202016\Overweight%20or%20obese\20160921_Overweightorobesechildren_HW_v1a.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file:///C:\Users\Rh168211\Live%20Births%20Under%2020\20160922_LiveBirthsUnder20_ADJ_v1c.xlsx"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file:///C:\Users\Rh168211\Live%20Births%20Under%2020\20160922_LiveBirthsUnder20_ADJ_v1c.xls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publichealthwalesobservatory.wales.nhs.uk/pregnancychildhood"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file:///C:\Users\Rh168211\Teenage%20Conceptions\20160914_TeenageConceptions_ADJ_v1a.xlsx"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file:///C:\Users\Rh168211\Teenage%20Conceptions\20160914_TeenageConceptions_ADJ_v1a.xlsx"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file:///C:\Users\Rh168211\dmft\20160922_dmft_HW_v1a.xlsx"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file:///C:\Users\Rh168211\dmft\20160922_dmft_HW_v1a.xlsx"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file:///C:\Users\Rh168211\Infant%20mortality\20160922_infant_mortality_HW_v1a.xlsx"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file:///C:\Users\Rh168211\Infant%20mortality\20160922_infant_mortality_HW_v1a.xlsx"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file:///C:\Users\Rh168211\Childhood%20Mortality\20160919_ChildhoodMortality_ADJ_v1a.xlsx"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file:///C:\Users\Rh168211\Childhood%20Mortality\20160919_ChildhoodMortality_ADJ_v1a.xlsx"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file:///C:\Users\Rh168211\Children%20in%20Need\20160919_childreninneed_JA_v1b.xlsx"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file:///C:\Users\Rh168211\Children%20in%20Need\20160919_childreninneed_JA_v1b.xlsx"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file:///C:\Users\Rh168211\Homelessness\20160927_homelessness_JA_v1c.xlsx"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file:///C:\Users\Rh168211\Homelessness\20160927_homelessness_JA_v1c.xlsx"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file:///C:\Users\Rh168211\Social%20worker%20provision\20161013_socialworkerprovision_JA_v1b.xlsx"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file:///C:\Users\Rh168211\Social%20worker%20provision\20161013_socialworkerprovision_JA_v1b.xlsx"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gov.wales/docs/phhs/publications/101110sexualhealthen.pdf" TargetMode="External"/><Relationship Id="rId13" Type="http://schemas.openxmlformats.org/officeDocument/2006/relationships/hyperlink" Target="http://www.ons.gov.uk/ons/rel/vsob1/conception-statistics--england-and-wales/2013/rft-conception-statistics-2013.xls" TargetMode="External"/><Relationship Id="rId18" Type="http://schemas.openxmlformats.org/officeDocument/2006/relationships/hyperlink" Target="http://gov.wales/docs/statistics/2016/160824-homelessness-2015-16-en.pdf" TargetMode="External"/><Relationship Id="rId26" Type="http://schemas.openxmlformats.org/officeDocument/2006/relationships/hyperlink" Target="http://www.wales.nhs.uk/sitesplus/888/page/64303" TargetMode="External"/><Relationship Id="rId3" Type="http://schemas.openxmlformats.org/officeDocument/2006/relationships/hyperlink" Target="http://sticerd.lse.ac.uk/dps/case/cp/CASEpaper37.pdf" TargetMode="External"/><Relationship Id="rId21" Type="http://schemas.openxmlformats.org/officeDocument/2006/relationships/hyperlink" Target="http://media.education.gov.uk/assets/files/pdf/b/briefing%201.pdf" TargetMode="External"/><Relationship Id="rId7" Type="http://schemas.openxmlformats.org/officeDocument/2006/relationships/hyperlink" Target="http://www.who.int/dietphysicalactivity/childhood/en/" TargetMode="External"/><Relationship Id="rId12" Type="http://schemas.openxmlformats.org/officeDocument/2006/relationships/hyperlink" Target="http://www.wlga.gov.uk/social-services-3" TargetMode="External"/><Relationship Id="rId17" Type="http://schemas.openxmlformats.org/officeDocument/2006/relationships/hyperlink" Target="http://gov.wales/docs/statistics/2015/151201-wimd-2014-area-analysis-child-deprivation-2014-en.pdf" TargetMode="External"/><Relationship Id="rId25" Type="http://schemas.openxmlformats.org/officeDocument/2006/relationships/hyperlink" Target="http://www.ccwales.org.uk/edrms/133863/" TargetMode="External"/><Relationship Id="rId2" Type="http://schemas.openxmlformats.org/officeDocument/2006/relationships/hyperlink" Target="https://statswales.wales.gov.uk/Catalogue/Community-Safety-and-Social-Inclusion/Welsh-Index-of-Multiple-Deprivation/WIMD-Indicator-Data-By-Age/income-by-localauthority" TargetMode="External"/><Relationship Id="rId16" Type="http://schemas.openxmlformats.org/officeDocument/2006/relationships/hyperlink" Target="http://gov.wales/docs/statistics/2014/141218-wimd-2014-technical-en.pdf" TargetMode="External"/><Relationship Id="rId20" Type="http://schemas.openxmlformats.org/officeDocument/2006/relationships/hyperlink" Target="http://www.wales.nhs.uk/sitesplus/documents/888/11762%20PHWO%20Child%20Measure%20lo.pdf" TargetMode="External"/><Relationship Id="rId1" Type="http://schemas.openxmlformats.org/officeDocument/2006/relationships/hyperlink" Target="mailto:publichealthwalesobservatory@wales.nhs.uk" TargetMode="External"/><Relationship Id="rId6" Type="http://schemas.openxmlformats.org/officeDocument/2006/relationships/hyperlink" Target="http://gov.wales/statistics-and-research/referrals-assessments-social-services-children/?lang=en" TargetMode="External"/><Relationship Id="rId11" Type="http://schemas.openxmlformats.org/officeDocument/2006/relationships/hyperlink" Target="http://www2.nphs.wales.nhs.uk8080/PHWPapersDocs.nsf/85c50756737f79ac80256f2700534ea3/10630ae242ba186480257a99003784a0/$FILE/20%2009%20BurdenOfInjuryInWales2012%20final.pdf" TargetMode="External"/><Relationship Id="rId24" Type="http://schemas.openxmlformats.org/officeDocument/2006/relationships/hyperlink" Target="http://www.ons.gov.uk/ons/guide-method/user-guidance/health-and-life-events/child-mortality-statistics-metadata--january-2014.pdf" TargetMode="External"/><Relationship Id="rId5" Type="http://schemas.openxmlformats.org/officeDocument/2006/relationships/hyperlink" Target="http://wales.gov.uk/docs/desh/publications/090724homelessnessplanen.pdf" TargetMode="External"/><Relationship Id="rId15" Type="http://schemas.openxmlformats.org/officeDocument/2006/relationships/hyperlink" Target="http://gov.wales/docs/dsjlg/publications/150327-child-poverty-strategy-walesv2-en.pdf" TargetMode="External"/><Relationship Id="rId23" Type="http://schemas.openxmlformats.org/officeDocument/2006/relationships/hyperlink" Target="http://www2.nphs.wales.nhs.uk:8080/phwpapersdocs.nsf/($all)/10630ae242ba186480257a99003784a0/$file/20%2009%20burdenofinjuryinwales2012%20final.pdf" TargetMode="External"/><Relationship Id="rId28" Type="http://schemas.openxmlformats.org/officeDocument/2006/relationships/drawing" Target="../drawings/drawing9.xml"/><Relationship Id="rId10" Type="http://schemas.openxmlformats.org/officeDocument/2006/relationships/hyperlink" Target="http://wales.gov.uk/docs/dhss/publications/130524frameworken.pdf" TargetMode="External"/><Relationship Id="rId19" Type="http://schemas.openxmlformats.org/officeDocument/2006/relationships/hyperlink" Target="http://gov.wales/docs/statistics/2016/160309-wales-children-need-census-2015-en.pdf" TargetMode="External"/><Relationship Id="rId4" Type="http://schemas.openxmlformats.org/officeDocument/2006/relationships/hyperlink" Target="http://www.crisis.org.uk/data/files/publications/Valuable_Lives.pdf" TargetMode="External"/><Relationship Id="rId9" Type="http://schemas.openxmlformats.org/officeDocument/2006/relationships/hyperlink" Target="http://www.wales.nhs.uk/sites3/page.cfm?orgid=457&amp;pid=54151" TargetMode="External"/><Relationship Id="rId14" Type="http://schemas.openxmlformats.org/officeDocument/2006/relationships/hyperlink" Target="http://www.publichealthwalesobservatory.wales.nhs.uk/" TargetMode="External"/><Relationship Id="rId22" Type="http://schemas.openxmlformats.org/officeDocument/2006/relationships/hyperlink" Target="http://www.cardiff.ac.uk/__data/assets/word_doc/0008/218591/2014-Dental-Survey-Protocol-5yo-v1.docx" TargetMode="External"/><Relationship Id="rId27"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33FF"/>
  </sheetPr>
  <dimension ref="A1:N104"/>
  <sheetViews>
    <sheetView showGridLines="0" topLeftCell="A41" zoomScaleNormal="100" workbookViewId="0">
      <selection activeCell="A87" sqref="A87"/>
    </sheetView>
  </sheetViews>
  <sheetFormatPr defaultRowHeight="12.75" x14ac:dyDescent="0.2"/>
  <cols>
    <col min="1" max="1" width="17.42578125" style="3" customWidth="1"/>
    <col min="2" max="2" width="68.7109375" style="3" customWidth="1"/>
    <col min="3" max="3" width="19.42578125" style="3" customWidth="1"/>
    <col min="4" max="4" width="2" style="4" customWidth="1"/>
    <col min="5" max="5" width="14.5703125" style="3" customWidth="1"/>
    <col min="6" max="6" width="47" style="3" customWidth="1"/>
    <col min="7" max="7" width="16" style="3" customWidth="1"/>
    <col min="8" max="8" width="45" style="3" customWidth="1"/>
    <col min="9" max="9" width="12.7109375" style="3" customWidth="1"/>
    <col min="10" max="10" width="2" style="3" customWidth="1"/>
    <col min="11" max="11" width="11.42578125" style="3" customWidth="1"/>
    <col min="12" max="12" width="37.140625" style="3" customWidth="1"/>
    <col min="13" max="16384" width="9.140625" style="3"/>
  </cols>
  <sheetData>
    <row r="1" spans="1:14" ht="18" x14ac:dyDescent="0.25">
      <c r="A1" s="68" t="s">
        <v>92</v>
      </c>
    </row>
    <row r="3" spans="1:14" ht="15" x14ac:dyDescent="0.2">
      <c r="A3" s="67" t="s">
        <v>36</v>
      </c>
    </row>
    <row r="5" spans="1:14" s="21" customFormat="1" ht="12.75" customHeight="1" x14ac:dyDescent="0.2">
      <c r="A5" s="65" t="s">
        <v>35</v>
      </c>
      <c r="B5" s="65" t="s">
        <v>34</v>
      </c>
      <c r="C5" s="64" t="s">
        <v>33</v>
      </c>
      <c r="D5" s="66"/>
      <c r="E5" s="65" t="s">
        <v>32</v>
      </c>
      <c r="F5" s="64" t="s">
        <v>31</v>
      </c>
      <c r="G5" s="3"/>
      <c r="H5" s="3"/>
      <c r="I5" s="3"/>
      <c r="J5" s="3"/>
      <c r="K5" s="3"/>
      <c r="L5" s="3"/>
    </row>
    <row r="6" spans="1:14" s="21" customFormat="1" ht="15.75" customHeight="1" x14ac:dyDescent="0.2">
      <c r="A6" s="63"/>
      <c r="B6" s="62"/>
      <c r="C6" s="61"/>
      <c r="D6" s="30"/>
      <c r="E6" s="61"/>
      <c r="F6" s="53"/>
      <c r="G6" s="3"/>
      <c r="H6" s="3"/>
      <c r="I6" s="3"/>
      <c r="J6" s="3"/>
      <c r="K6" s="3"/>
      <c r="L6" s="3"/>
    </row>
    <row r="7" spans="1:14" s="21" customFormat="1" ht="15.75" customHeight="1" x14ac:dyDescent="0.2">
      <c r="A7" s="60"/>
      <c r="B7" s="59"/>
      <c r="C7" s="58"/>
      <c r="D7" s="30"/>
      <c r="E7" s="58"/>
      <c r="F7" s="53"/>
      <c r="G7" s="3"/>
      <c r="H7" s="3"/>
      <c r="I7" s="3"/>
      <c r="J7" s="3"/>
      <c r="K7" s="3"/>
      <c r="L7" s="3"/>
    </row>
    <row r="8" spans="1:14" s="21" customFormat="1" ht="15.75" customHeight="1" x14ac:dyDescent="0.2">
      <c r="A8" s="57"/>
      <c r="B8" s="56"/>
      <c r="C8" s="55"/>
      <c r="D8" s="30"/>
      <c r="E8" s="54"/>
      <c r="F8" s="53"/>
      <c r="G8" s="3"/>
      <c r="H8" s="3"/>
      <c r="I8" s="3"/>
      <c r="J8" s="3"/>
      <c r="K8" s="3"/>
      <c r="L8" s="3"/>
    </row>
    <row r="9" spans="1:14" s="21" customFormat="1" ht="20.25" customHeight="1" x14ac:dyDescent="0.2">
      <c r="A9" s="52"/>
      <c r="B9" s="51"/>
      <c r="C9" s="22"/>
      <c r="D9" s="30"/>
      <c r="E9" s="50"/>
      <c r="F9" s="50"/>
      <c r="G9" s="3"/>
      <c r="H9" s="3"/>
      <c r="I9" s="3"/>
      <c r="J9" s="3"/>
      <c r="K9" s="3"/>
      <c r="L9" s="3"/>
    </row>
    <row r="10" spans="1:14" s="43" customFormat="1" ht="15" x14ac:dyDescent="0.25">
      <c r="A10" s="41" t="s">
        <v>30</v>
      </c>
      <c r="B10" s="48"/>
      <c r="C10" s="47"/>
      <c r="D10" s="47"/>
      <c r="E10" s="41" t="s">
        <v>29</v>
      </c>
      <c r="F10" s="46"/>
      <c r="G10" s="16"/>
      <c r="H10" s="45"/>
      <c r="I10" s="45"/>
      <c r="J10" s="45"/>
      <c r="K10" s="45"/>
      <c r="L10" s="45"/>
      <c r="M10" s="44"/>
      <c r="N10" s="44"/>
    </row>
    <row r="11" spans="1:14" s="43" customFormat="1" ht="15" x14ac:dyDescent="0.25">
      <c r="A11" s="49"/>
      <c r="B11" s="48"/>
      <c r="C11" s="47"/>
      <c r="D11" s="47"/>
      <c r="E11" s="41" t="s">
        <v>28</v>
      </c>
      <c r="F11" s="46"/>
      <c r="G11" s="16"/>
      <c r="H11" s="45"/>
      <c r="I11" s="45"/>
      <c r="J11" s="45"/>
      <c r="K11" s="45"/>
      <c r="L11" s="45"/>
      <c r="M11" s="44"/>
      <c r="N11" s="44"/>
    </row>
    <row r="12" spans="1:14" s="21" customFormat="1" ht="14.25" customHeight="1" x14ac:dyDescent="0.2">
      <c r="A12" s="14" t="s">
        <v>13</v>
      </c>
      <c r="B12" s="39" t="s">
        <v>27</v>
      </c>
      <c r="C12" s="33"/>
      <c r="D12" s="33"/>
      <c r="E12" s="335" t="str">
        <f>HYPERLINK("\\epobclstr.nhswales.wales.nhs\Observatory\Health Intelligence\Method\Presenting data\20090202_GuidelinesForPresentingData_HCGD_v2a.doc", "Charts (3); tables (4); maps (5); implementation guide (6)")</f>
        <v>Charts (3); tables (4); maps (5); implementation guide (6)</v>
      </c>
      <c r="F12" s="335"/>
      <c r="G12" s="3"/>
      <c r="H12" s="3"/>
      <c r="I12" s="3"/>
      <c r="J12" s="3"/>
      <c r="K12" s="3"/>
      <c r="L12" s="3"/>
    </row>
    <row r="13" spans="1:14" s="21" customFormat="1" ht="14.25" customHeight="1" x14ac:dyDescent="0.2">
      <c r="A13" s="14" t="s">
        <v>26</v>
      </c>
      <c r="B13" s="39" t="s">
        <v>25</v>
      </c>
      <c r="C13" s="33"/>
      <c r="D13" s="33"/>
      <c r="E13" s="33"/>
      <c r="F13" s="36"/>
      <c r="G13" s="19"/>
      <c r="H13" s="3"/>
      <c r="I13" s="3"/>
      <c r="J13" s="3"/>
      <c r="K13" s="3"/>
      <c r="L13" s="3"/>
    </row>
    <row r="14" spans="1:14" s="21" customFormat="1" ht="14.25" customHeight="1" x14ac:dyDescent="0.2">
      <c r="A14" s="42" t="s">
        <v>24</v>
      </c>
      <c r="B14" s="39" t="s">
        <v>23</v>
      </c>
      <c r="C14" s="33"/>
      <c r="D14" s="33"/>
      <c r="E14" s="41" t="s">
        <v>22</v>
      </c>
      <c r="F14" s="36"/>
      <c r="G14" s="3"/>
      <c r="H14" s="3"/>
      <c r="I14" s="3"/>
      <c r="J14" s="3"/>
      <c r="K14" s="3"/>
      <c r="L14" s="3"/>
    </row>
    <row r="15" spans="1:14" s="21" customFormat="1" ht="14.25" customHeight="1" x14ac:dyDescent="0.2">
      <c r="A15" s="40" t="s">
        <v>21</v>
      </c>
      <c r="B15" s="39" t="s">
        <v>20</v>
      </c>
      <c r="C15" s="33"/>
      <c r="D15" s="33"/>
      <c r="E15" s="38" t="str">
        <f>HYPERLINK("\\ryt6bsrvfil0001\observatory\Health Intelligence\Method\Quality Assurance\20100408_ReadmeFormatting_HC_v0a.ppt", "Readme")</f>
        <v>Readme</v>
      </c>
      <c r="F15" s="36"/>
      <c r="G15" s="3"/>
      <c r="H15" s="3"/>
      <c r="I15" s="3"/>
      <c r="J15" s="3"/>
      <c r="K15" s="3"/>
      <c r="L15" s="3"/>
    </row>
    <row r="16" spans="1:14" s="21" customFormat="1" ht="14.25" customHeight="1" x14ac:dyDescent="0.2">
      <c r="A16" s="14" t="s">
        <v>19</v>
      </c>
      <c r="B16" s="37" t="s">
        <v>18</v>
      </c>
      <c r="C16" s="33"/>
      <c r="D16" s="33"/>
      <c r="E16" s="36"/>
      <c r="F16" s="36"/>
      <c r="G16" s="3"/>
      <c r="H16" s="3"/>
      <c r="I16" s="3"/>
      <c r="J16" s="3"/>
      <c r="K16" s="3"/>
      <c r="L16" s="3"/>
    </row>
    <row r="17" spans="1:12" s="28" customFormat="1" ht="15" x14ac:dyDescent="0.2">
      <c r="A17" s="35"/>
      <c r="B17" s="34"/>
      <c r="C17" s="34"/>
      <c r="D17" s="34"/>
      <c r="E17" s="33"/>
      <c r="F17" s="32"/>
      <c r="G17" s="3"/>
      <c r="H17" s="3"/>
      <c r="I17" s="3"/>
      <c r="J17" s="3"/>
      <c r="K17" s="3"/>
      <c r="L17" s="3"/>
    </row>
    <row r="18" spans="1:12" s="28" customFormat="1" ht="15" x14ac:dyDescent="0.2">
      <c r="A18" s="31"/>
      <c r="B18" s="4"/>
      <c r="C18" s="4"/>
      <c r="D18" s="4"/>
      <c r="E18" s="30"/>
      <c r="F18" s="30"/>
      <c r="G18" s="29"/>
      <c r="H18" s="29"/>
      <c r="I18" s="29"/>
      <c r="J18" s="29"/>
      <c r="K18" s="29"/>
      <c r="L18" s="29"/>
    </row>
    <row r="19" spans="1:12" s="21" customFormat="1" ht="15" x14ac:dyDescent="0.2">
      <c r="A19" s="27" t="s">
        <v>17</v>
      </c>
      <c r="B19" s="26"/>
      <c r="C19" s="8"/>
      <c r="D19" s="8"/>
      <c r="E19" s="8"/>
      <c r="F19" s="8"/>
      <c r="G19" s="3"/>
      <c r="H19" s="3"/>
      <c r="I19" s="3"/>
      <c r="J19" s="3"/>
      <c r="K19" s="3"/>
      <c r="L19" s="3"/>
    </row>
    <row r="20" spans="1:12" s="21" customFormat="1" x14ac:dyDescent="0.2">
      <c r="A20" s="25"/>
      <c r="B20" s="26"/>
      <c r="C20" s="8"/>
      <c r="D20" s="8"/>
      <c r="E20" s="8"/>
      <c r="F20" s="8"/>
      <c r="G20" s="3"/>
      <c r="H20" s="3"/>
      <c r="I20" s="3"/>
      <c r="J20" s="3"/>
      <c r="K20" s="3"/>
      <c r="L20" s="3"/>
    </row>
    <row r="21" spans="1:12" s="21" customFormat="1" x14ac:dyDescent="0.2">
      <c r="A21" s="10" t="s">
        <v>16</v>
      </c>
      <c r="B21" s="10"/>
      <c r="C21" s="9" t="s">
        <v>12</v>
      </c>
      <c r="D21" s="8"/>
      <c r="E21" s="336" t="s">
        <v>11</v>
      </c>
      <c r="F21" s="336"/>
      <c r="G21" s="3"/>
      <c r="H21" s="3"/>
      <c r="I21" s="3"/>
      <c r="J21" s="3"/>
      <c r="K21" s="3"/>
      <c r="L21" s="3"/>
    </row>
    <row r="22" spans="1:12" s="21" customFormat="1" x14ac:dyDescent="0.2">
      <c r="A22" s="25"/>
      <c r="B22" s="26"/>
      <c r="C22" s="8"/>
      <c r="D22" s="8"/>
      <c r="E22" s="8"/>
      <c r="F22" s="8"/>
      <c r="G22" s="3"/>
      <c r="H22" s="3"/>
      <c r="I22" s="3"/>
      <c r="J22" s="3"/>
      <c r="K22" s="3"/>
      <c r="L22" s="3"/>
    </row>
    <row r="23" spans="1:12" s="21" customFormat="1" x14ac:dyDescent="0.2">
      <c r="A23" s="18" t="s">
        <v>15</v>
      </c>
      <c r="B23" s="20" t="s">
        <v>91</v>
      </c>
      <c r="C23" s="14" t="s">
        <v>13</v>
      </c>
      <c r="D23" s="8"/>
      <c r="E23" s="337"/>
      <c r="F23" s="337"/>
      <c r="G23" s="3"/>
      <c r="H23" s="3"/>
      <c r="I23" s="3"/>
      <c r="J23" s="3"/>
      <c r="K23" s="3"/>
      <c r="L23" s="3"/>
    </row>
    <row r="24" spans="1:12" x14ac:dyDescent="0.2">
      <c r="A24" s="76"/>
      <c r="B24" s="76"/>
    </row>
    <row r="25" spans="1:12" ht="17.25" customHeight="1" x14ac:dyDescent="0.2">
      <c r="A25" s="24" t="s">
        <v>90</v>
      </c>
      <c r="B25" s="23" t="s">
        <v>89</v>
      </c>
      <c r="C25" s="14" t="s">
        <v>13</v>
      </c>
    </row>
    <row r="26" spans="1:12" s="21" customFormat="1" ht="38.25" x14ac:dyDescent="0.2">
      <c r="A26" s="13"/>
      <c r="B26" s="15" t="s">
        <v>88</v>
      </c>
      <c r="C26" s="14" t="s">
        <v>13</v>
      </c>
      <c r="D26" s="8"/>
      <c r="E26" s="22"/>
      <c r="F26" s="22"/>
      <c r="G26" s="3"/>
      <c r="H26" s="3"/>
      <c r="I26" s="3"/>
      <c r="J26" s="3"/>
      <c r="K26" s="3"/>
      <c r="L26" s="3"/>
    </row>
    <row r="27" spans="1:12" s="21" customFormat="1" ht="25.5" x14ac:dyDescent="0.2">
      <c r="A27" s="13"/>
      <c r="B27" s="15" t="s">
        <v>87</v>
      </c>
      <c r="C27" s="14"/>
      <c r="D27" s="8"/>
      <c r="E27" s="22"/>
      <c r="F27" s="22"/>
      <c r="G27" s="3"/>
      <c r="H27" s="3"/>
      <c r="I27" s="3"/>
      <c r="J27" s="3"/>
      <c r="K27" s="3"/>
      <c r="L27" s="3"/>
    </row>
    <row r="28" spans="1:12" s="21" customFormat="1" ht="33.75" x14ac:dyDescent="0.2">
      <c r="A28" s="13"/>
      <c r="B28" s="15" t="s">
        <v>86</v>
      </c>
      <c r="C28" s="14" t="s">
        <v>13</v>
      </c>
      <c r="D28" s="8"/>
      <c r="E28" s="22"/>
      <c r="F28" s="22"/>
      <c r="G28" s="3"/>
      <c r="H28" s="3"/>
      <c r="I28" s="3"/>
      <c r="J28" s="3"/>
      <c r="K28" s="3"/>
      <c r="L28" s="3"/>
    </row>
    <row r="29" spans="1:12" s="21" customFormat="1" ht="25.5" x14ac:dyDescent="0.2">
      <c r="A29" s="13"/>
      <c r="B29" s="74" t="s">
        <v>85</v>
      </c>
      <c r="C29" s="14" t="s">
        <v>13</v>
      </c>
      <c r="D29" s="8"/>
      <c r="E29" s="22"/>
      <c r="F29" s="22"/>
      <c r="G29" s="3"/>
      <c r="H29" s="3"/>
      <c r="I29" s="3"/>
      <c r="J29" s="3"/>
      <c r="K29" s="3"/>
      <c r="L29" s="3"/>
    </row>
    <row r="30" spans="1:12" s="21" customFormat="1" x14ac:dyDescent="0.2">
      <c r="A30" s="13"/>
      <c r="B30" s="74" t="s">
        <v>84</v>
      </c>
      <c r="C30" s="14"/>
      <c r="D30" s="8"/>
      <c r="E30" s="22"/>
      <c r="F30" s="22"/>
      <c r="G30" s="3"/>
      <c r="H30" s="3"/>
      <c r="I30" s="3"/>
      <c r="J30" s="3"/>
      <c r="K30" s="3"/>
      <c r="L30" s="3"/>
    </row>
    <row r="31" spans="1:12" s="21" customFormat="1" ht="12.75" customHeight="1" x14ac:dyDescent="0.2">
      <c r="A31" s="13"/>
      <c r="B31" s="74" t="s">
        <v>83</v>
      </c>
      <c r="C31" s="14" t="s">
        <v>13</v>
      </c>
      <c r="D31" s="8"/>
      <c r="E31" s="22"/>
      <c r="F31" s="22"/>
      <c r="G31" s="3"/>
      <c r="H31" s="3"/>
      <c r="I31" s="3"/>
      <c r="J31" s="3"/>
      <c r="K31" s="3"/>
      <c r="L31" s="3"/>
    </row>
    <row r="32" spans="1:12" s="21" customFormat="1" ht="25.5" x14ac:dyDescent="0.2">
      <c r="A32" s="13"/>
      <c r="B32" s="74" t="s">
        <v>82</v>
      </c>
      <c r="C32" s="14"/>
      <c r="D32" s="8"/>
      <c r="E32" s="22"/>
      <c r="F32" s="22"/>
      <c r="G32" s="3"/>
      <c r="H32" s="3"/>
      <c r="I32" s="3"/>
      <c r="J32" s="3"/>
      <c r="K32" s="3"/>
      <c r="L32" s="3"/>
    </row>
    <row r="33" spans="1:12" s="21" customFormat="1" x14ac:dyDescent="0.2">
      <c r="A33" s="13"/>
      <c r="B33" s="75" t="s">
        <v>81</v>
      </c>
      <c r="C33" s="14" t="s">
        <v>13</v>
      </c>
      <c r="D33" s="8"/>
      <c r="E33" s="22"/>
      <c r="F33" s="22"/>
      <c r="G33" s="3"/>
      <c r="H33" s="3"/>
      <c r="I33" s="3"/>
      <c r="J33" s="3"/>
      <c r="K33" s="3"/>
      <c r="L33" s="3"/>
    </row>
    <row r="34" spans="1:12" s="21" customFormat="1" ht="12.75" customHeight="1" x14ac:dyDescent="0.2">
      <c r="A34" s="13"/>
      <c r="B34" s="75" t="s">
        <v>80</v>
      </c>
      <c r="C34" s="14" t="s">
        <v>13</v>
      </c>
      <c r="D34" s="8"/>
      <c r="E34" s="22"/>
      <c r="F34" s="22"/>
      <c r="G34" s="3"/>
      <c r="H34" s="3"/>
      <c r="I34" s="3"/>
      <c r="J34" s="3"/>
      <c r="K34" s="3"/>
      <c r="L34" s="3"/>
    </row>
    <row r="35" spans="1:12" s="21" customFormat="1" x14ac:dyDescent="0.2">
      <c r="A35" s="13"/>
      <c r="B35" s="75" t="s">
        <v>79</v>
      </c>
      <c r="C35" s="14" t="s">
        <v>13</v>
      </c>
      <c r="D35" s="8"/>
      <c r="E35" s="22"/>
      <c r="F35" s="22"/>
      <c r="G35" s="3"/>
      <c r="H35" s="3"/>
      <c r="I35" s="3"/>
      <c r="J35" s="3"/>
      <c r="K35" s="3"/>
      <c r="L35" s="3"/>
    </row>
    <row r="36" spans="1:12" s="21" customFormat="1" x14ac:dyDescent="0.2">
      <c r="A36" s="13"/>
      <c r="B36" s="75" t="s">
        <v>78</v>
      </c>
      <c r="C36" s="14" t="s">
        <v>13</v>
      </c>
      <c r="D36" s="8"/>
      <c r="E36" s="22"/>
      <c r="F36" s="22"/>
      <c r="G36" s="3"/>
      <c r="H36" s="3"/>
      <c r="I36" s="3"/>
      <c r="J36" s="3"/>
      <c r="K36" s="3"/>
      <c r="L36" s="3"/>
    </row>
    <row r="37" spans="1:12" s="21" customFormat="1" x14ac:dyDescent="0.2">
      <c r="A37" s="13"/>
      <c r="B37" s="78" t="str">
        <f>HYPERLINK("\\ryt6bsrvfil0001\observatory\Communications\Website\Publishing and quality control\Checklists\20160517_FileNaming_Web_AD_v1.doc","- rename file as per the web file naming convention")</f>
        <v>- rename file as per the web file naming convention</v>
      </c>
      <c r="C37" s="338" t="s">
        <v>13</v>
      </c>
      <c r="D37" s="8"/>
      <c r="E37" s="77"/>
      <c r="F37" s="22"/>
      <c r="G37" s="3"/>
      <c r="H37" s="3"/>
      <c r="I37" s="3"/>
      <c r="J37" s="3"/>
      <c r="K37" s="3"/>
      <c r="L37" s="3"/>
    </row>
    <row r="38" spans="1:12" s="21" customFormat="1" ht="25.5" x14ac:dyDescent="0.2">
      <c r="A38" s="13"/>
      <c r="B38" s="73" t="s">
        <v>77</v>
      </c>
      <c r="C38" s="338"/>
      <c r="D38" s="8"/>
      <c r="E38" s="22"/>
      <c r="F38" s="22"/>
      <c r="G38" s="3"/>
      <c r="H38" s="3"/>
      <c r="I38" s="3"/>
      <c r="J38" s="3"/>
      <c r="K38" s="3"/>
      <c r="L38" s="3"/>
    </row>
    <row r="39" spans="1:12" s="21" customFormat="1" ht="29.25" customHeight="1" x14ac:dyDescent="0.2">
      <c r="A39" s="18"/>
      <c r="B39" s="17" t="s">
        <v>76</v>
      </c>
      <c r="C39" s="14" t="s">
        <v>13</v>
      </c>
      <c r="D39" s="8"/>
      <c r="E39" s="22"/>
      <c r="F39" s="22"/>
      <c r="G39" s="3"/>
      <c r="H39" s="3"/>
      <c r="I39" s="3"/>
      <c r="J39" s="3"/>
      <c r="K39" s="3"/>
      <c r="L39" s="3"/>
    </row>
    <row r="40" spans="1:12" x14ac:dyDescent="0.2">
      <c r="A40" s="7"/>
      <c r="B40" s="7"/>
      <c r="C40" s="6"/>
      <c r="D40" s="6"/>
      <c r="E40" s="5"/>
      <c r="F40" s="5"/>
    </row>
    <row r="41" spans="1:12" x14ac:dyDescent="0.2">
      <c r="A41" s="18" t="s">
        <v>14</v>
      </c>
      <c r="B41" s="17"/>
      <c r="C41" s="14" t="s">
        <v>13</v>
      </c>
      <c r="D41" s="8"/>
      <c r="E41" s="334"/>
      <c r="F41" s="334"/>
    </row>
    <row r="42" spans="1:12" s="16" customFormat="1" x14ac:dyDescent="0.2">
      <c r="A42" s="13"/>
      <c r="B42" s="15"/>
      <c r="C42" s="14" t="s">
        <v>13</v>
      </c>
      <c r="D42" s="8"/>
      <c r="E42" s="11"/>
      <c r="F42" s="11"/>
      <c r="G42" s="3"/>
      <c r="H42" s="3"/>
      <c r="I42" s="3"/>
      <c r="J42" s="3"/>
      <c r="K42" s="3"/>
      <c r="L42" s="3"/>
    </row>
    <row r="43" spans="1:12" x14ac:dyDescent="0.2">
      <c r="A43" s="13"/>
      <c r="B43" s="15"/>
      <c r="C43" s="14" t="s">
        <v>13</v>
      </c>
      <c r="D43" s="8"/>
      <c r="E43" s="334"/>
      <c r="F43" s="334"/>
    </row>
    <row r="44" spans="1:12" x14ac:dyDescent="0.2">
      <c r="A44" s="13"/>
      <c r="B44" s="12"/>
      <c r="C44" s="4"/>
      <c r="D44" s="8"/>
      <c r="E44" s="11"/>
      <c r="F44" s="11"/>
    </row>
    <row r="49" spans="1:3" s="3" customFormat="1" ht="14.25" x14ac:dyDescent="0.2">
      <c r="A49" s="72" t="s">
        <v>75</v>
      </c>
    </row>
    <row r="51" spans="1:3" s="3" customFormat="1" x14ac:dyDescent="0.2">
      <c r="A51" s="70" t="s">
        <v>74</v>
      </c>
      <c r="C51" s="69" t="s">
        <v>44</v>
      </c>
    </row>
    <row r="52" spans="1:3" s="3" customFormat="1" x14ac:dyDescent="0.2">
      <c r="A52" s="3" t="s">
        <v>73</v>
      </c>
    </row>
    <row r="53" spans="1:3" s="3" customFormat="1" x14ac:dyDescent="0.2">
      <c r="A53" s="3" t="s">
        <v>72</v>
      </c>
    </row>
    <row r="55" spans="1:3" s="3" customFormat="1" x14ac:dyDescent="0.2">
      <c r="A55" s="70" t="s">
        <v>71</v>
      </c>
      <c r="C55" s="69"/>
    </row>
    <row r="56" spans="1:3" s="3" customFormat="1" x14ac:dyDescent="0.2">
      <c r="A56" s="3" t="s">
        <v>41</v>
      </c>
    </row>
    <row r="57" spans="1:3" s="3" customFormat="1" x14ac:dyDescent="0.2">
      <c r="A57" s="3" t="s">
        <v>70</v>
      </c>
    </row>
    <row r="58" spans="1:3" s="3" customFormat="1" x14ac:dyDescent="0.2">
      <c r="A58" s="3" t="s">
        <v>69</v>
      </c>
    </row>
    <row r="59" spans="1:3" s="3" customFormat="1" x14ac:dyDescent="0.2">
      <c r="A59" s="3" t="s">
        <v>68</v>
      </c>
    </row>
    <row r="60" spans="1:3" s="3" customFormat="1" x14ac:dyDescent="0.2">
      <c r="A60" s="3" t="s">
        <v>67</v>
      </c>
    </row>
    <row r="62" spans="1:3" s="3" customFormat="1" x14ac:dyDescent="0.2">
      <c r="A62" s="70" t="s">
        <v>66</v>
      </c>
      <c r="C62" s="69"/>
    </row>
    <row r="63" spans="1:3" s="3" customFormat="1" x14ac:dyDescent="0.2">
      <c r="A63" s="3" t="s">
        <v>65</v>
      </c>
    </row>
    <row r="64" spans="1:3" s="3" customFormat="1" x14ac:dyDescent="0.2">
      <c r="A64" s="3" t="s">
        <v>64</v>
      </c>
    </row>
    <row r="65" spans="1:3" s="3" customFormat="1" x14ac:dyDescent="0.2">
      <c r="A65" s="3" t="s">
        <v>63</v>
      </c>
    </row>
    <row r="66" spans="1:3" s="3" customFormat="1" x14ac:dyDescent="0.2">
      <c r="A66" s="3" t="s">
        <v>62</v>
      </c>
    </row>
    <row r="68" spans="1:3" s="3" customFormat="1" x14ac:dyDescent="0.2">
      <c r="A68" s="70" t="s">
        <v>61</v>
      </c>
      <c r="C68" s="69" t="s">
        <v>44</v>
      </c>
    </row>
    <row r="69" spans="1:3" s="3" customFormat="1" x14ac:dyDescent="0.2">
      <c r="A69" s="3" t="s">
        <v>60</v>
      </c>
    </row>
    <row r="70" spans="1:3" s="3" customFormat="1" x14ac:dyDescent="0.2">
      <c r="A70" s="71" t="s">
        <v>59</v>
      </c>
    </row>
    <row r="71" spans="1:3" s="3" customFormat="1" x14ac:dyDescent="0.2">
      <c r="A71" s="71" t="s">
        <v>58</v>
      </c>
    </row>
    <row r="72" spans="1:3" s="3" customFormat="1" x14ac:dyDescent="0.2">
      <c r="A72" s="71" t="s">
        <v>57</v>
      </c>
    </row>
    <row r="73" spans="1:3" s="3" customFormat="1" x14ac:dyDescent="0.2">
      <c r="A73" s="71" t="s">
        <v>56</v>
      </c>
    </row>
    <row r="74" spans="1:3" s="3" customFormat="1" x14ac:dyDescent="0.2">
      <c r="A74" s="71" t="s">
        <v>55</v>
      </c>
    </row>
    <row r="75" spans="1:3" s="3" customFormat="1" x14ac:dyDescent="0.2">
      <c r="A75" s="71" t="s">
        <v>54</v>
      </c>
    </row>
    <row r="76" spans="1:3" s="3" customFormat="1" x14ac:dyDescent="0.2">
      <c r="A76" s="71" t="s">
        <v>50</v>
      </c>
    </row>
    <row r="77" spans="1:3" s="3" customFormat="1" x14ac:dyDescent="0.2">
      <c r="A77" s="71" t="s">
        <v>53</v>
      </c>
    </row>
    <row r="78" spans="1:3" s="3" customFormat="1" x14ac:dyDescent="0.2">
      <c r="A78" s="71" t="s">
        <v>52</v>
      </c>
    </row>
    <row r="79" spans="1:3" s="3" customFormat="1" x14ac:dyDescent="0.2">
      <c r="A79" s="71" t="s">
        <v>529</v>
      </c>
    </row>
    <row r="80" spans="1:3" s="3" customFormat="1" x14ac:dyDescent="0.2">
      <c r="A80" s="71" t="s">
        <v>46</v>
      </c>
    </row>
    <row r="82" spans="1:3" s="3" customFormat="1" x14ac:dyDescent="0.2">
      <c r="A82" s="70" t="s">
        <v>51</v>
      </c>
    </row>
    <row r="83" spans="1:3" s="3" customFormat="1" x14ac:dyDescent="0.2">
      <c r="A83" s="3" t="s">
        <v>50</v>
      </c>
    </row>
    <row r="84" spans="1:3" s="3" customFormat="1" x14ac:dyDescent="0.2">
      <c r="A84" s="3" t="s">
        <v>49</v>
      </c>
    </row>
    <row r="85" spans="1:3" s="3" customFormat="1" x14ac:dyDescent="0.2">
      <c r="A85" s="3" t="s">
        <v>48</v>
      </c>
    </row>
    <row r="86" spans="1:3" s="3" customFormat="1" x14ac:dyDescent="0.2">
      <c r="A86" s="3" t="s">
        <v>47</v>
      </c>
    </row>
    <row r="87" spans="1:3" s="3" customFormat="1" x14ac:dyDescent="0.2">
      <c r="A87" s="3" t="s">
        <v>529</v>
      </c>
    </row>
    <row r="88" spans="1:3" s="3" customFormat="1" x14ac:dyDescent="0.2">
      <c r="A88" s="3" t="s">
        <v>46</v>
      </c>
    </row>
    <row r="89" spans="1:3" s="3" customFormat="1" x14ac:dyDescent="0.2">
      <c r="A89" s="70"/>
    </row>
    <row r="90" spans="1:3" s="3" customFormat="1" x14ac:dyDescent="0.2">
      <c r="A90" s="70" t="s">
        <v>45</v>
      </c>
      <c r="C90" s="69" t="s">
        <v>44</v>
      </c>
    </row>
    <row r="91" spans="1:3" s="3" customFormat="1" x14ac:dyDescent="0.2">
      <c r="A91" s="3" t="s">
        <v>41</v>
      </c>
    </row>
    <row r="92" spans="1:3" s="3" customFormat="1" x14ac:dyDescent="0.2">
      <c r="A92" s="3" t="s">
        <v>40</v>
      </c>
    </row>
    <row r="93" spans="1:3" s="3" customFormat="1" x14ac:dyDescent="0.2">
      <c r="A93" s="3" t="s">
        <v>39</v>
      </c>
    </row>
    <row r="94" spans="1:3" s="3" customFormat="1" x14ac:dyDescent="0.2">
      <c r="A94" s="3" t="s">
        <v>43</v>
      </c>
    </row>
    <row r="95" spans="1:3" s="3" customFormat="1" x14ac:dyDescent="0.2">
      <c r="A95" s="3" t="s">
        <v>37</v>
      </c>
    </row>
    <row r="97" spans="1:3" s="3" customFormat="1" x14ac:dyDescent="0.2">
      <c r="A97" s="70" t="s">
        <v>42</v>
      </c>
      <c r="C97" s="69"/>
    </row>
    <row r="98" spans="1:3" s="3" customFormat="1" x14ac:dyDescent="0.2">
      <c r="A98" s="3" t="s">
        <v>41</v>
      </c>
    </row>
    <row r="99" spans="1:3" s="3" customFormat="1" x14ac:dyDescent="0.2">
      <c r="A99" s="3" t="s">
        <v>40</v>
      </c>
    </row>
    <row r="100" spans="1:3" s="3" customFormat="1" x14ac:dyDescent="0.2">
      <c r="A100" s="3" t="s">
        <v>39</v>
      </c>
    </row>
    <row r="101" spans="1:3" s="3" customFormat="1" x14ac:dyDescent="0.2">
      <c r="A101" s="3" t="s">
        <v>38</v>
      </c>
    </row>
    <row r="102" spans="1:3" s="3" customFormat="1" x14ac:dyDescent="0.2">
      <c r="A102" s="3" t="s">
        <v>37</v>
      </c>
    </row>
    <row r="104" spans="1:3" s="3" customFormat="1" x14ac:dyDescent="0.2">
      <c r="A104" s="69"/>
    </row>
  </sheetData>
  <mergeCells count="6">
    <mergeCell ref="E43:F43"/>
    <mergeCell ref="E12:F12"/>
    <mergeCell ref="E21:F21"/>
    <mergeCell ref="E23:F23"/>
    <mergeCell ref="C37:C38"/>
    <mergeCell ref="E41:F41"/>
  </mergeCells>
  <conditionalFormatting sqref="C41:C44 C23 A12:A16 C25:C39">
    <cfRule type="cellIs" dxfId="83" priority="1" operator="equal">
      <formula>"?"</formula>
    </cfRule>
    <cfRule type="cellIs" dxfId="82" priority="2" stopIfTrue="1" operator="equal">
      <formula>"pass"</formula>
    </cfRule>
    <cfRule type="cellIs" dxfId="81" priority="3" stopIfTrue="1" operator="equal">
      <formula>"review"</formula>
    </cfRule>
    <cfRule type="cellIs" dxfId="80" priority="4" stopIfTrue="1" operator="equal">
      <formula>"corrected"</formula>
    </cfRule>
  </conditionalFormatting>
  <dataValidations count="2">
    <dataValidation type="list" allowBlank="1" showInputMessage="1" showErrorMessage="1" promptTitle="Pick from drop-down list" sqref="C41:C43">
      <formula1>$A$12:$A$16</formula1>
    </dataValidation>
    <dataValidation type="list" allowBlank="1" showInputMessage="1" showErrorMessage="1" promptTitle="Please pick from drop-down list" prompt="Other entries will not be accepted._x000a_" sqref="C25:C39 C23">
      <formula1>$A$12:$A$16</formula1>
    </dataValidation>
  </dataValidations>
  <hyperlinks>
    <hyperlink ref="C51" location="'Publishing QC sheet'!A19" display="Return to QC checklist"/>
    <hyperlink ref="B29" location="'Publishing QC sheet'!A53" display="- delete sheets and sections not needed (ensure to paste data as values where appropriate)"/>
    <hyperlink ref="C68" location="'Publishing QC sheet'!A19" display="Return to QC checklist"/>
    <hyperlink ref="C90" location="'Publishing QC sheet'!A19" display="Return to QC checklist"/>
    <hyperlink ref="B31" location="'Publishing QC sheet'!A60" display="- ensure the spreadsheet has been cleared of metadata"/>
    <hyperlink ref="B32" location="'Publishing QC sheet'!A66" display="- ensure the spreadsheet has been cleared of unnecessary named ranges"/>
    <hyperlink ref="B33" location="'Publishing QC sheet'!A80" display="- protect data and formulae from being accessed"/>
    <hyperlink ref="B34" location="'Publishing QC sheet'!A88" display="- protect workbook and hidden sheets from being reinstated"/>
    <hyperlink ref="B35" location="'Publishing QC sheet'!A95" display="- remove sheet tabs"/>
    <hyperlink ref="B36" location="'Publishing QC sheet'!A102" display="- remove column and row headers"/>
    <hyperlink ref="B30" location="'Publishing QC sheet'!A53" display="- hide all relevant sheets"/>
    <hyperlink ref="B37" r:id="rId1" display="- rename file as per the web file naming convention"/>
  </hyperlinks>
  <pageMargins left="0.74803149606299213" right="0.74803149606299213" top="0.98425196850393704" bottom="0.98425196850393704" header="0.51181102362204722" footer="0.51181102362204722"/>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32"/>
  <sheetViews>
    <sheetView workbookViewId="0">
      <selection activeCell="D13" sqref="D13"/>
    </sheetView>
  </sheetViews>
  <sheetFormatPr defaultRowHeight="12.75" customHeight="1" x14ac:dyDescent="0.15"/>
  <cols>
    <col min="1" max="1" width="28.7109375" style="195" bestFit="1" customWidth="1"/>
    <col min="2" max="9" width="8.7109375" style="195" customWidth="1"/>
    <col min="10" max="10" width="10.5703125" style="195" customWidth="1"/>
    <col min="11" max="12" width="11.7109375" style="195" customWidth="1"/>
    <col min="13" max="16384" width="9.140625" style="195"/>
  </cols>
  <sheetData>
    <row r="1" spans="1:19" ht="12.75" customHeight="1" x14ac:dyDescent="0.2">
      <c r="A1" s="195" t="s">
        <v>257</v>
      </c>
      <c r="B1" s="204" t="s">
        <v>508</v>
      </c>
      <c r="I1" s="70"/>
      <c r="J1" s="70"/>
      <c r="K1" s="70"/>
      <c r="L1" s="70"/>
    </row>
    <row r="2" spans="1:19" ht="12.75" customHeight="1" x14ac:dyDescent="0.15">
      <c r="A2" s="213" t="s">
        <v>192</v>
      </c>
      <c r="B2" s="213" t="s">
        <v>151</v>
      </c>
      <c r="C2" s="213" t="s">
        <v>152</v>
      </c>
      <c r="D2" s="213" t="s">
        <v>153</v>
      </c>
      <c r="E2" s="213" t="s">
        <v>154</v>
      </c>
      <c r="F2" s="213" t="s">
        <v>155</v>
      </c>
      <c r="G2" s="213" t="s">
        <v>156</v>
      </c>
      <c r="H2" s="197" t="s">
        <v>157</v>
      </c>
      <c r="I2" s="197" t="s">
        <v>158</v>
      </c>
      <c r="J2" s="197" t="s">
        <v>159</v>
      </c>
      <c r="K2" s="197" t="s">
        <v>160</v>
      </c>
      <c r="L2" s="197"/>
    </row>
    <row r="3" spans="1:19" ht="12.75" customHeight="1" x14ac:dyDescent="0.15">
      <c r="A3" s="198" t="s">
        <v>136</v>
      </c>
      <c r="B3" s="198" t="s">
        <v>203</v>
      </c>
      <c r="C3" s="198" t="s">
        <v>203</v>
      </c>
      <c r="D3" s="198" t="s">
        <v>203</v>
      </c>
      <c r="E3" s="198" t="s">
        <v>203</v>
      </c>
      <c r="F3" s="198" t="s">
        <v>203</v>
      </c>
      <c r="G3" s="198" t="s">
        <v>203</v>
      </c>
      <c r="H3" s="198" t="s">
        <v>203</v>
      </c>
      <c r="I3" s="198" t="s">
        <v>203</v>
      </c>
      <c r="J3" s="198" t="s">
        <v>203</v>
      </c>
      <c r="K3" s="198" t="s">
        <v>203</v>
      </c>
      <c r="L3" s="199"/>
    </row>
    <row r="4" spans="1:19" ht="12.75" customHeight="1" x14ac:dyDescent="0.15">
      <c r="A4" s="198" t="s">
        <v>139</v>
      </c>
      <c r="B4" s="198" t="s">
        <v>203</v>
      </c>
      <c r="C4" s="198" t="s">
        <v>203</v>
      </c>
      <c r="D4" s="198" t="s">
        <v>203</v>
      </c>
      <c r="E4" s="198" t="s">
        <v>203</v>
      </c>
      <c r="F4" s="198" t="s">
        <v>203</v>
      </c>
      <c r="G4" s="198" t="s">
        <v>203</v>
      </c>
      <c r="H4" s="198" t="s">
        <v>203</v>
      </c>
      <c r="I4" s="198" t="s">
        <v>203</v>
      </c>
      <c r="J4" s="198" t="s">
        <v>203</v>
      </c>
      <c r="K4" s="198" t="s">
        <v>203</v>
      </c>
      <c r="L4" s="199"/>
    </row>
    <row r="5" spans="1:19" ht="12.75" customHeight="1" x14ac:dyDescent="0.15">
      <c r="A5" s="198" t="s">
        <v>142</v>
      </c>
      <c r="B5" s="198" t="s">
        <v>203</v>
      </c>
      <c r="C5" s="198" t="s">
        <v>203</v>
      </c>
      <c r="D5" s="198" t="s">
        <v>203</v>
      </c>
      <c r="E5" s="198" t="s">
        <v>203</v>
      </c>
      <c r="F5" s="198" t="s">
        <v>203</v>
      </c>
      <c r="G5" s="198" t="s">
        <v>203</v>
      </c>
      <c r="H5" s="198" t="s">
        <v>203</v>
      </c>
      <c r="I5" s="198" t="s">
        <v>203</v>
      </c>
      <c r="J5" s="198" t="s">
        <v>203</v>
      </c>
      <c r="K5" s="198" t="s">
        <v>203</v>
      </c>
      <c r="L5" s="199"/>
    </row>
    <row r="6" spans="1:19" ht="12.75" customHeight="1" x14ac:dyDescent="0.15">
      <c r="A6" s="198" t="s">
        <v>144</v>
      </c>
      <c r="B6" s="198" t="s">
        <v>203</v>
      </c>
      <c r="C6" s="198" t="s">
        <v>203</v>
      </c>
      <c r="D6" s="198" t="s">
        <v>203</v>
      </c>
      <c r="E6" s="198" t="s">
        <v>203</v>
      </c>
      <c r="F6" s="198" t="s">
        <v>203</v>
      </c>
      <c r="G6" s="198" t="s">
        <v>203</v>
      </c>
      <c r="H6" s="198" t="s">
        <v>203</v>
      </c>
      <c r="I6" s="198" t="s">
        <v>203</v>
      </c>
      <c r="J6" s="198" t="s">
        <v>203</v>
      </c>
      <c r="K6" s="198" t="s">
        <v>203</v>
      </c>
      <c r="L6" s="199"/>
    </row>
    <row r="7" spans="1:19" ht="12.75" customHeight="1" x14ac:dyDescent="0.15">
      <c r="A7" s="198" t="s">
        <v>146</v>
      </c>
      <c r="B7" s="198" t="s">
        <v>203</v>
      </c>
      <c r="C7" s="198" t="s">
        <v>203</v>
      </c>
      <c r="D7" s="198" t="s">
        <v>203</v>
      </c>
      <c r="E7" s="198" t="s">
        <v>203</v>
      </c>
      <c r="F7" s="198" t="s">
        <v>203</v>
      </c>
      <c r="G7" s="198" t="s">
        <v>203</v>
      </c>
      <c r="H7" s="198" t="s">
        <v>203</v>
      </c>
      <c r="I7" s="198" t="s">
        <v>203</v>
      </c>
      <c r="J7" s="198" t="s">
        <v>203</v>
      </c>
      <c r="K7" s="198" t="s">
        <v>203</v>
      </c>
      <c r="L7" s="199"/>
    </row>
    <row r="8" spans="1:19" ht="12.75" customHeight="1" x14ac:dyDescent="0.15">
      <c r="A8" s="198" t="s">
        <v>149</v>
      </c>
      <c r="B8" s="198" t="s">
        <v>203</v>
      </c>
      <c r="C8" s="198" t="s">
        <v>203</v>
      </c>
      <c r="D8" s="198" t="s">
        <v>203</v>
      </c>
      <c r="E8" s="198" t="s">
        <v>203</v>
      </c>
      <c r="F8" s="198" t="s">
        <v>203</v>
      </c>
      <c r="G8" s="198" t="s">
        <v>203</v>
      </c>
      <c r="H8" s="198" t="s">
        <v>203</v>
      </c>
      <c r="I8" s="198" t="s">
        <v>203</v>
      </c>
      <c r="J8" s="198" t="s">
        <v>203</v>
      </c>
      <c r="K8" s="198" t="s">
        <v>203</v>
      </c>
      <c r="L8" s="199"/>
    </row>
    <row r="9" spans="1:19" ht="12.75" customHeight="1" x14ac:dyDescent="0.15">
      <c r="A9" s="200" t="s">
        <v>150</v>
      </c>
      <c r="B9" s="198" t="s">
        <v>203</v>
      </c>
      <c r="C9" s="198" t="s">
        <v>203</v>
      </c>
      <c r="D9" s="198" t="s">
        <v>203</v>
      </c>
      <c r="E9" s="198" t="s">
        <v>203</v>
      </c>
      <c r="F9" s="198" t="s">
        <v>203</v>
      </c>
      <c r="G9" s="198" t="s">
        <v>203</v>
      </c>
      <c r="H9" s="198" t="s">
        <v>203</v>
      </c>
      <c r="I9" s="198" t="s">
        <v>203</v>
      </c>
      <c r="J9" s="198" t="s">
        <v>203</v>
      </c>
      <c r="K9" s="198" t="s">
        <v>203</v>
      </c>
      <c r="L9" s="199"/>
      <c r="M9" s="223"/>
      <c r="N9" s="223"/>
      <c r="O9" s="223"/>
      <c r="P9" s="223"/>
      <c r="Q9" s="223"/>
      <c r="R9" s="223"/>
      <c r="S9" s="223"/>
    </row>
    <row r="10" spans="1:19" ht="12.75" customHeight="1" x14ac:dyDescent="0.15">
      <c r="A10" s="198" t="s">
        <v>162</v>
      </c>
      <c r="B10" s="198" t="s">
        <v>203</v>
      </c>
      <c r="C10" s="198" t="s">
        <v>203</v>
      </c>
      <c r="D10" s="198" t="s">
        <v>203</v>
      </c>
      <c r="E10" s="198" t="s">
        <v>203</v>
      </c>
      <c r="F10" s="198" t="s">
        <v>203</v>
      </c>
      <c r="G10" s="198" t="s">
        <v>203</v>
      </c>
      <c r="H10" s="198" t="s">
        <v>203</v>
      </c>
      <c r="I10" s="198" t="s">
        <v>203</v>
      </c>
      <c r="J10" s="198" t="s">
        <v>203</v>
      </c>
      <c r="K10" s="198" t="s">
        <v>203</v>
      </c>
      <c r="L10" s="199"/>
      <c r="M10" s="223"/>
      <c r="N10" s="223"/>
      <c r="O10" s="223"/>
      <c r="P10" s="223"/>
      <c r="Q10" s="223"/>
      <c r="R10" s="223"/>
      <c r="S10" s="223"/>
    </row>
    <row r="11" spans="1:19" ht="12.75" customHeight="1" x14ac:dyDescent="0.15">
      <c r="A11" s="198" t="s">
        <v>165</v>
      </c>
      <c r="B11" s="198" t="s">
        <v>203</v>
      </c>
      <c r="C11" s="198" t="s">
        <v>203</v>
      </c>
      <c r="D11" s="198" t="s">
        <v>203</v>
      </c>
      <c r="E11" s="198" t="s">
        <v>203</v>
      </c>
      <c r="F11" s="198" t="s">
        <v>203</v>
      </c>
      <c r="G11" s="198" t="s">
        <v>203</v>
      </c>
      <c r="H11" s="198" t="s">
        <v>203</v>
      </c>
      <c r="I11" s="198" t="s">
        <v>203</v>
      </c>
      <c r="J11" s="198" t="s">
        <v>203</v>
      </c>
      <c r="K11" s="198" t="s">
        <v>203</v>
      </c>
      <c r="L11" s="199"/>
      <c r="M11" s="223"/>
      <c r="N11" s="223"/>
      <c r="O11" s="223"/>
      <c r="P11" s="223"/>
      <c r="Q11" s="223"/>
      <c r="R11" s="223"/>
      <c r="S11" s="223"/>
    </row>
    <row r="12" spans="1:19" ht="12.75" customHeight="1" x14ac:dyDescent="0.15">
      <c r="A12" s="198" t="s">
        <v>167</v>
      </c>
      <c r="B12" s="198" t="s">
        <v>203</v>
      </c>
      <c r="C12" s="198" t="s">
        <v>203</v>
      </c>
      <c r="D12" s="198" t="s">
        <v>203</v>
      </c>
      <c r="E12" s="198" t="s">
        <v>203</v>
      </c>
      <c r="F12" s="198" t="s">
        <v>203</v>
      </c>
      <c r="G12" s="198" t="s">
        <v>203</v>
      </c>
      <c r="H12" s="198" t="s">
        <v>203</v>
      </c>
      <c r="I12" s="198" t="s">
        <v>203</v>
      </c>
      <c r="J12" s="198" t="s">
        <v>203</v>
      </c>
      <c r="K12" s="198" t="s">
        <v>203</v>
      </c>
      <c r="L12" s="199"/>
      <c r="M12" s="223"/>
      <c r="N12" s="223"/>
      <c r="O12" s="223"/>
      <c r="P12" s="223"/>
      <c r="Q12" s="223"/>
      <c r="R12" s="223"/>
      <c r="S12" s="223"/>
    </row>
    <row r="13" spans="1:19" ht="12.75" customHeight="1" x14ac:dyDescent="0.15">
      <c r="A13" s="198" t="s">
        <v>169</v>
      </c>
      <c r="B13" s="198" t="s">
        <v>203</v>
      </c>
      <c r="C13" s="198" t="s">
        <v>203</v>
      </c>
      <c r="D13" s="198" t="s">
        <v>203</v>
      </c>
      <c r="E13" s="198" t="s">
        <v>203</v>
      </c>
      <c r="F13" s="198" t="s">
        <v>203</v>
      </c>
      <c r="G13" s="198" t="s">
        <v>203</v>
      </c>
      <c r="H13" s="198" t="s">
        <v>203</v>
      </c>
      <c r="I13" s="198" t="s">
        <v>203</v>
      </c>
      <c r="J13" s="198" t="s">
        <v>203</v>
      </c>
      <c r="K13" s="198" t="s">
        <v>203</v>
      </c>
      <c r="L13" s="199"/>
      <c r="M13" s="223"/>
      <c r="N13" s="223"/>
      <c r="O13" s="223"/>
      <c r="P13" s="223"/>
      <c r="Q13" s="223"/>
      <c r="R13" s="223"/>
      <c r="S13" s="223"/>
    </row>
    <row r="14" spans="1:19" ht="12.75" customHeight="1" x14ac:dyDescent="0.15">
      <c r="A14" s="198" t="s">
        <v>170</v>
      </c>
      <c r="B14" s="198" t="s">
        <v>203</v>
      </c>
      <c r="C14" s="198" t="s">
        <v>203</v>
      </c>
      <c r="D14" s="198" t="s">
        <v>203</v>
      </c>
      <c r="E14" s="198" t="s">
        <v>203</v>
      </c>
      <c r="F14" s="198" t="s">
        <v>203</v>
      </c>
      <c r="G14" s="198" t="s">
        <v>203</v>
      </c>
      <c r="H14" s="198" t="s">
        <v>203</v>
      </c>
      <c r="I14" s="198" t="s">
        <v>203</v>
      </c>
      <c r="J14" s="198" t="s">
        <v>203</v>
      </c>
      <c r="K14" s="198" t="s">
        <v>203</v>
      </c>
      <c r="L14" s="199"/>
      <c r="M14" s="223"/>
      <c r="N14" s="223"/>
      <c r="O14" s="223"/>
      <c r="P14" s="223"/>
      <c r="Q14" s="223"/>
      <c r="R14" s="223"/>
      <c r="S14" s="223"/>
    </row>
    <row r="15" spans="1:19" ht="12.75" customHeight="1" x14ac:dyDescent="0.15">
      <c r="A15" s="198" t="s">
        <v>172</v>
      </c>
      <c r="B15" s="198" t="s">
        <v>203</v>
      </c>
      <c r="C15" s="198" t="s">
        <v>203</v>
      </c>
      <c r="D15" s="198" t="s">
        <v>203</v>
      </c>
      <c r="E15" s="198" t="s">
        <v>203</v>
      </c>
      <c r="F15" s="198" t="s">
        <v>203</v>
      </c>
      <c r="G15" s="198" t="s">
        <v>203</v>
      </c>
      <c r="H15" s="198" t="s">
        <v>203</v>
      </c>
      <c r="I15" s="198" t="s">
        <v>203</v>
      </c>
      <c r="J15" s="198" t="s">
        <v>203</v>
      </c>
      <c r="K15" s="198" t="s">
        <v>203</v>
      </c>
      <c r="L15" s="199"/>
      <c r="M15" s="223"/>
      <c r="N15" s="223"/>
      <c r="O15" s="223"/>
      <c r="P15" s="223"/>
      <c r="Q15" s="223"/>
      <c r="R15" s="223"/>
      <c r="S15" s="223"/>
    </row>
    <row r="16" spans="1:19" ht="12.75" customHeight="1" x14ac:dyDescent="0.15">
      <c r="A16" s="198" t="s">
        <v>174</v>
      </c>
      <c r="B16" s="198" t="s">
        <v>203</v>
      </c>
      <c r="C16" s="198" t="s">
        <v>203</v>
      </c>
      <c r="D16" s="198" t="s">
        <v>203</v>
      </c>
      <c r="E16" s="198" t="s">
        <v>203</v>
      </c>
      <c r="F16" s="198" t="s">
        <v>203</v>
      </c>
      <c r="G16" s="198" t="s">
        <v>203</v>
      </c>
      <c r="H16" s="198" t="s">
        <v>203</v>
      </c>
      <c r="I16" s="198" t="s">
        <v>203</v>
      </c>
      <c r="J16" s="198" t="s">
        <v>203</v>
      </c>
      <c r="K16" s="198" t="s">
        <v>203</v>
      </c>
      <c r="L16" s="199"/>
      <c r="M16" s="223"/>
      <c r="N16" s="223"/>
      <c r="O16" s="223"/>
      <c r="P16" s="223"/>
      <c r="Q16" s="223"/>
      <c r="R16" s="223"/>
      <c r="S16" s="223"/>
    </row>
    <row r="17" spans="1:19" ht="12.75" customHeight="1" x14ac:dyDescent="0.15">
      <c r="A17" s="198" t="s">
        <v>176</v>
      </c>
      <c r="B17" s="198" t="s">
        <v>203</v>
      </c>
      <c r="C17" s="198" t="s">
        <v>203</v>
      </c>
      <c r="D17" s="198" t="s">
        <v>203</v>
      </c>
      <c r="E17" s="198" t="s">
        <v>203</v>
      </c>
      <c r="F17" s="198" t="s">
        <v>203</v>
      </c>
      <c r="G17" s="198" t="s">
        <v>203</v>
      </c>
      <c r="H17" s="198" t="s">
        <v>203</v>
      </c>
      <c r="I17" s="198" t="s">
        <v>203</v>
      </c>
      <c r="J17" s="198" t="s">
        <v>203</v>
      </c>
      <c r="K17" s="198" t="s">
        <v>203</v>
      </c>
      <c r="L17" s="199"/>
      <c r="M17" s="223"/>
      <c r="N17" s="213"/>
      <c r="O17" s="213"/>
      <c r="P17" s="213"/>
      <c r="Q17" s="213"/>
      <c r="R17" s="213"/>
      <c r="S17" s="213"/>
    </row>
    <row r="18" spans="1:19" ht="12.75" customHeight="1" x14ac:dyDescent="0.15">
      <c r="A18" s="198" t="s">
        <v>177</v>
      </c>
      <c r="B18" s="198" t="s">
        <v>203</v>
      </c>
      <c r="C18" s="198" t="s">
        <v>203</v>
      </c>
      <c r="D18" s="198" t="s">
        <v>203</v>
      </c>
      <c r="E18" s="198" t="s">
        <v>203</v>
      </c>
      <c r="F18" s="198" t="s">
        <v>203</v>
      </c>
      <c r="G18" s="198" t="s">
        <v>203</v>
      </c>
      <c r="H18" s="198" t="s">
        <v>203</v>
      </c>
      <c r="I18" s="198" t="s">
        <v>203</v>
      </c>
      <c r="J18" s="198" t="s">
        <v>203</v>
      </c>
      <c r="K18" s="198" t="s">
        <v>203</v>
      </c>
      <c r="L18" s="199"/>
      <c r="M18" s="223"/>
      <c r="N18" s="223"/>
      <c r="O18" s="223"/>
      <c r="P18" s="223"/>
      <c r="Q18" s="223"/>
      <c r="R18" s="223"/>
      <c r="S18" s="223"/>
    </row>
    <row r="19" spans="1:19" ht="12.75" customHeight="1" x14ac:dyDescent="0.15">
      <c r="A19" s="198" t="s">
        <v>179</v>
      </c>
      <c r="B19" s="198" t="s">
        <v>203</v>
      </c>
      <c r="C19" s="198" t="s">
        <v>203</v>
      </c>
      <c r="D19" s="198" t="s">
        <v>203</v>
      </c>
      <c r="E19" s="198" t="s">
        <v>203</v>
      </c>
      <c r="F19" s="198" t="s">
        <v>203</v>
      </c>
      <c r="G19" s="198" t="s">
        <v>203</v>
      </c>
      <c r="H19" s="198" t="s">
        <v>203</v>
      </c>
      <c r="I19" s="198" t="s">
        <v>203</v>
      </c>
      <c r="J19" s="198" t="s">
        <v>203</v>
      </c>
      <c r="K19" s="198" t="s">
        <v>203</v>
      </c>
      <c r="L19" s="199"/>
      <c r="M19" s="223"/>
      <c r="N19" s="223"/>
      <c r="O19" s="223"/>
      <c r="P19" s="223"/>
      <c r="Q19" s="223"/>
      <c r="R19" s="223"/>
      <c r="S19" s="223"/>
    </row>
    <row r="20" spans="1:19" ht="12.75" customHeight="1" x14ac:dyDescent="0.15">
      <c r="A20" s="198" t="s">
        <v>181</v>
      </c>
      <c r="B20" s="198" t="s">
        <v>203</v>
      </c>
      <c r="C20" s="198" t="s">
        <v>203</v>
      </c>
      <c r="D20" s="198" t="s">
        <v>203</v>
      </c>
      <c r="E20" s="198" t="s">
        <v>203</v>
      </c>
      <c r="F20" s="198" t="s">
        <v>203</v>
      </c>
      <c r="G20" s="198" t="s">
        <v>203</v>
      </c>
      <c r="H20" s="198" t="s">
        <v>203</v>
      </c>
      <c r="I20" s="198" t="s">
        <v>203</v>
      </c>
      <c r="J20" s="198" t="s">
        <v>203</v>
      </c>
      <c r="K20" s="198" t="s">
        <v>203</v>
      </c>
      <c r="L20" s="199"/>
      <c r="M20" s="223"/>
      <c r="N20" s="223"/>
      <c r="O20" s="223"/>
      <c r="P20" s="223"/>
      <c r="Q20" s="223"/>
      <c r="R20" s="223"/>
      <c r="S20" s="223"/>
    </row>
    <row r="21" spans="1:19" ht="12.75" customHeight="1" x14ac:dyDescent="0.15">
      <c r="A21" s="198" t="s">
        <v>183</v>
      </c>
      <c r="B21" s="198" t="s">
        <v>203</v>
      </c>
      <c r="C21" s="198" t="s">
        <v>203</v>
      </c>
      <c r="D21" s="198" t="s">
        <v>203</v>
      </c>
      <c r="E21" s="198" t="s">
        <v>203</v>
      </c>
      <c r="F21" s="198" t="s">
        <v>203</v>
      </c>
      <c r="G21" s="198" t="s">
        <v>203</v>
      </c>
      <c r="H21" s="198" t="s">
        <v>203</v>
      </c>
      <c r="I21" s="198" t="s">
        <v>203</v>
      </c>
      <c r="J21" s="198" t="s">
        <v>203</v>
      </c>
      <c r="K21" s="198" t="s">
        <v>203</v>
      </c>
      <c r="L21" s="199"/>
      <c r="M21" s="223"/>
      <c r="N21" s="223"/>
      <c r="O21" s="223"/>
      <c r="P21" s="223"/>
      <c r="Q21" s="223"/>
      <c r="R21" s="223"/>
      <c r="S21" s="223"/>
    </row>
    <row r="22" spans="1:19" ht="12.75" customHeight="1" x14ac:dyDescent="0.15">
      <c r="A22" s="198" t="s">
        <v>185</v>
      </c>
      <c r="B22" s="198" t="s">
        <v>203</v>
      </c>
      <c r="C22" s="198" t="s">
        <v>203</v>
      </c>
      <c r="D22" s="198" t="s">
        <v>203</v>
      </c>
      <c r="E22" s="198" t="s">
        <v>203</v>
      </c>
      <c r="F22" s="198" t="s">
        <v>203</v>
      </c>
      <c r="G22" s="198" t="s">
        <v>203</v>
      </c>
      <c r="H22" s="198" t="s">
        <v>203</v>
      </c>
      <c r="I22" s="198" t="s">
        <v>203</v>
      </c>
      <c r="J22" s="198" t="s">
        <v>203</v>
      </c>
      <c r="K22" s="198" t="s">
        <v>203</v>
      </c>
      <c r="L22" s="199"/>
      <c r="M22" s="223"/>
      <c r="N22" s="223"/>
      <c r="O22" s="223"/>
      <c r="P22" s="223"/>
      <c r="Q22" s="223"/>
      <c r="R22" s="223"/>
      <c r="S22" s="223"/>
    </row>
    <row r="23" spans="1:19" ht="12.75" customHeight="1" x14ac:dyDescent="0.15">
      <c r="A23" s="198" t="s">
        <v>187</v>
      </c>
      <c r="B23" s="198" t="s">
        <v>203</v>
      </c>
      <c r="C23" s="198" t="s">
        <v>203</v>
      </c>
      <c r="D23" s="198" t="s">
        <v>203</v>
      </c>
      <c r="E23" s="198" t="s">
        <v>203</v>
      </c>
      <c r="F23" s="198" t="s">
        <v>203</v>
      </c>
      <c r="G23" s="198" t="s">
        <v>203</v>
      </c>
      <c r="H23" s="198" t="s">
        <v>203</v>
      </c>
      <c r="I23" s="198" t="s">
        <v>203</v>
      </c>
      <c r="J23" s="198" t="s">
        <v>203</v>
      </c>
      <c r="K23" s="198" t="s">
        <v>203</v>
      </c>
      <c r="L23" s="199"/>
      <c r="M23" s="223"/>
      <c r="N23" s="223"/>
      <c r="O23" s="223"/>
      <c r="P23" s="223"/>
      <c r="Q23" s="223"/>
      <c r="R23" s="223"/>
      <c r="S23" s="223"/>
    </row>
    <row r="24" spans="1:19" ht="12.75" customHeight="1" x14ac:dyDescent="0.15">
      <c r="A24" s="198" t="s">
        <v>189</v>
      </c>
      <c r="B24" s="198" t="s">
        <v>203</v>
      </c>
      <c r="C24" s="198" t="s">
        <v>203</v>
      </c>
      <c r="D24" s="198" t="s">
        <v>203</v>
      </c>
      <c r="E24" s="198" t="s">
        <v>203</v>
      </c>
      <c r="F24" s="198" t="s">
        <v>203</v>
      </c>
      <c r="G24" s="198" t="s">
        <v>203</v>
      </c>
      <c r="H24" s="198" t="s">
        <v>203</v>
      </c>
      <c r="I24" s="198" t="s">
        <v>203</v>
      </c>
      <c r="J24" s="198" t="s">
        <v>203</v>
      </c>
      <c r="K24" s="198" t="s">
        <v>203</v>
      </c>
      <c r="L24" s="199"/>
      <c r="M24" s="223"/>
      <c r="N24" s="223"/>
      <c r="O24" s="223"/>
      <c r="P24" s="223"/>
      <c r="Q24" s="223"/>
      <c r="R24" s="223"/>
      <c r="S24" s="223"/>
    </row>
    <row r="25" spans="1:19" ht="12.75" customHeight="1" x14ac:dyDescent="0.15">
      <c r="A25" s="198" t="s">
        <v>196</v>
      </c>
      <c r="B25" s="198" t="s">
        <v>203</v>
      </c>
      <c r="C25" s="198" t="s">
        <v>203</v>
      </c>
      <c r="D25" s="198" t="s">
        <v>203</v>
      </c>
      <c r="E25" s="198" t="s">
        <v>203</v>
      </c>
      <c r="F25" s="198" t="s">
        <v>203</v>
      </c>
      <c r="G25" s="198" t="s">
        <v>203</v>
      </c>
      <c r="H25" s="198" t="s">
        <v>203</v>
      </c>
      <c r="I25" s="198" t="s">
        <v>203</v>
      </c>
      <c r="J25" s="198" t="s">
        <v>203</v>
      </c>
      <c r="K25" s="198" t="s">
        <v>203</v>
      </c>
      <c r="L25" s="199"/>
      <c r="M25" s="223"/>
      <c r="N25" s="223"/>
      <c r="O25" s="223"/>
      <c r="P25" s="223"/>
      <c r="Q25" s="223"/>
      <c r="R25" s="223"/>
      <c r="S25" s="223"/>
    </row>
    <row r="26" spans="1:19" ht="12.75" customHeight="1" x14ac:dyDescent="0.15">
      <c r="A26" s="198" t="s">
        <v>198</v>
      </c>
      <c r="B26" s="198" t="s">
        <v>203</v>
      </c>
      <c r="C26" s="198" t="s">
        <v>203</v>
      </c>
      <c r="D26" s="198" t="s">
        <v>203</v>
      </c>
      <c r="E26" s="198" t="s">
        <v>203</v>
      </c>
      <c r="F26" s="198" t="s">
        <v>203</v>
      </c>
      <c r="G26" s="198" t="s">
        <v>203</v>
      </c>
      <c r="H26" s="198" t="s">
        <v>203</v>
      </c>
      <c r="I26" s="198" t="s">
        <v>203</v>
      </c>
      <c r="J26" s="198" t="s">
        <v>203</v>
      </c>
      <c r="K26" s="198" t="s">
        <v>203</v>
      </c>
      <c r="L26" s="199"/>
      <c r="M26" s="223"/>
      <c r="N26" s="223"/>
      <c r="O26" s="223"/>
      <c r="P26" s="223"/>
      <c r="Q26" s="223"/>
      <c r="R26" s="223"/>
      <c r="S26" s="223"/>
    </row>
    <row r="27" spans="1:19" ht="12.75" customHeight="1" x14ac:dyDescent="0.15">
      <c r="A27" s="198" t="s">
        <v>197</v>
      </c>
      <c r="B27" s="198" t="s">
        <v>203</v>
      </c>
      <c r="C27" s="198" t="s">
        <v>203</v>
      </c>
      <c r="D27" s="198" t="s">
        <v>203</v>
      </c>
      <c r="E27" s="198" t="s">
        <v>203</v>
      </c>
      <c r="F27" s="198" t="s">
        <v>203</v>
      </c>
      <c r="G27" s="198" t="s">
        <v>203</v>
      </c>
      <c r="H27" s="198" t="s">
        <v>203</v>
      </c>
      <c r="I27" s="198" t="s">
        <v>203</v>
      </c>
      <c r="J27" s="198" t="s">
        <v>203</v>
      </c>
      <c r="K27" s="198" t="s">
        <v>203</v>
      </c>
      <c r="L27" s="199"/>
      <c r="M27" s="223"/>
      <c r="N27" s="223"/>
      <c r="O27" s="223"/>
      <c r="P27" s="223"/>
      <c r="Q27" s="223"/>
      <c r="R27" s="223"/>
      <c r="S27" s="223"/>
    </row>
    <row r="28" spans="1:19" ht="12.75" customHeight="1" x14ac:dyDescent="0.15">
      <c r="A28" s="199" t="s">
        <v>229</v>
      </c>
      <c r="B28" s="198" t="s">
        <v>203</v>
      </c>
      <c r="C28" s="198" t="s">
        <v>203</v>
      </c>
      <c r="D28" s="198" t="s">
        <v>203</v>
      </c>
      <c r="E28" s="198" t="s">
        <v>203</v>
      </c>
      <c r="F28" s="198" t="s">
        <v>203</v>
      </c>
      <c r="G28" s="198" t="s">
        <v>203</v>
      </c>
      <c r="H28" s="198" t="s">
        <v>203</v>
      </c>
      <c r="I28" s="198" t="s">
        <v>203</v>
      </c>
      <c r="J28" s="198" t="s">
        <v>203</v>
      </c>
      <c r="K28" s="198" t="s">
        <v>203</v>
      </c>
      <c r="L28" s="200"/>
      <c r="M28" s="223"/>
      <c r="N28" s="223"/>
      <c r="O28" s="223"/>
      <c r="P28" s="223"/>
      <c r="Q28" s="223"/>
      <c r="R28" s="223"/>
      <c r="S28" s="223"/>
    </row>
    <row r="29" spans="1:19" ht="12.75" customHeight="1" x14ac:dyDescent="0.15">
      <c r="A29" s="198" t="s">
        <v>201</v>
      </c>
      <c r="B29" s="198" t="s">
        <v>203</v>
      </c>
      <c r="C29" s="198" t="s">
        <v>203</v>
      </c>
      <c r="D29" s="198" t="s">
        <v>203</v>
      </c>
      <c r="E29" s="198" t="s">
        <v>203</v>
      </c>
      <c r="F29" s="198" t="s">
        <v>203</v>
      </c>
      <c r="G29" s="198" t="s">
        <v>203</v>
      </c>
      <c r="H29" s="198" t="s">
        <v>203</v>
      </c>
      <c r="I29" s="198" t="s">
        <v>203</v>
      </c>
      <c r="J29" s="198" t="s">
        <v>203</v>
      </c>
      <c r="K29" s="198" t="s">
        <v>203</v>
      </c>
      <c r="L29" s="199"/>
      <c r="M29" s="223"/>
      <c r="N29" s="223"/>
      <c r="O29" s="223"/>
      <c r="P29" s="223"/>
      <c r="Q29" s="223"/>
      <c r="R29" s="223"/>
      <c r="S29" s="223"/>
    </row>
    <row r="30" spans="1:19" ht="12.75" customHeight="1" x14ac:dyDescent="0.15">
      <c r="A30" s="198" t="s">
        <v>200</v>
      </c>
      <c r="B30" s="198" t="s">
        <v>203</v>
      </c>
      <c r="C30" s="198" t="s">
        <v>203</v>
      </c>
      <c r="D30" s="198" t="s">
        <v>203</v>
      </c>
      <c r="E30" s="198" t="s">
        <v>203</v>
      </c>
      <c r="F30" s="198" t="s">
        <v>203</v>
      </c>
      <c r="G30" s="198" t="s">
        <v>203</v>
      </c>
      <c r="H30" s="198" t="s">
        <v>203</v>
      </c>
      <c r="I30" s="198" t="s">
        <v>203</v>
      </c>
      <c r="J30" s="198" t="s">
        <v>203</v>
      </c>
      <c r="K30" s="198" t="s">
        <v>203</v>
      </c>
    </row>
    <row r="31" spans="1:19" ht="12.75" customHeight="1" x14ac:dyDescent="0.15">
      <c r="A31" s="198" t="s">
        <v>202</v>
      </c>
      <c r="B31" s="198" t="s">
        <v>203</v>
      </c>
      <c r="C31" s="198" t="s">
        <v>203</v>
      </c>
      <c r="D31" s="198" t="s">
        <v>203</v>
      </c>
      <c r="E31" s="198" t="s">
        <v>203</v>
      </c>
      <c r="F31" s="198" t="s">
        <v>203</v>
      </c>
      <c r="G31" s="198" t="s">
        <v>203</v>
      </c>
      <c r="H31" s="198" t="s">
        <v>203</v>
      </c>
      <c r="I31" s="198" t="s">
        <v>203</v>
      </c>
      <c r="J31" s="198" t="s">
        <v>203</v>
      </c>
      <c r="K31" s="198" t="s">
        <v>203</v>
      </c>
      <c r="L31" s="199"/>
    </row>
    <row r="32" spans="1:19" ht="12.75" customHeight="1" x14ac:dyDescent="0.15">
      <c r="A32" s="272" t="s">
        <v>108</v>
      </c>
      <c r="B32" s="198" t="s">
        <v>203</v>
      </c>
      <c r="C32" s="198" t="s">
        <v>203</v>
      </c>
      <c r="D32" s="198" t="s">
        <v>203</v>
      </c>
      <c r="E32" s="198" t="s">
        <v>203</v>
      </c>
      <c r="F32" s="198" t="s">
        <v>203</v>
      </c>
      <c r="G32" s="198" t="s">
        <v>203</v>
      </c>
      <c r="H32" s="198" t="s">
        <v>203</v>
      </c>
      <c r="I32" s="198" t="s">
        <v>203</v>
      </c>
      <c r="J32" s="198" t="s">
        <v>203</v>
      </c>
      <c r="K32" s="198" t="s">
        <v>203</v>
      </c>
      <c r="L32" s="199"/>
    </row>
  </sheetData>
  <conditionalFormatting sqref="H2:L2 A2:G27 A29:G32 L28 N17:S17 B28:G28 H3:K32">
    <cfRule type="cellIs" dxfId="31" priority="1" operator="equal">
      <formula>TRUE</formula>
    </cfRule>
  </conditionalFormatting>
  <hyperlinks>
    <hyperlink ref="B1"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6384" width="9.140625" style="195"/>
  </cols>
  <sheetData>
    <row r="1" spans="1:9" ht="12.75" customHeight="1" x14ac:dyDescent="0.2">
      <c r="A1" s="195" t="s">
        <v>257</v>
      </c>
      <c r="B1" s="204" t="s">
        <v>508</v>
      </c>
    </row>
    <row r="2" spans="1:9" ht="12.75" customHeight="1" x14ac:dyDescent="0.15">
      <c r="A2" s="202" t="s">
        <v>192</v>
      </c>
      <c r="B2" s="202" t="s">
        <v>193</v>
      </c>
      <c r="C2" s="202" t="s">
        <v>103</v>
      </c>
      <c r="D2" s="202" t="s">
        <v>104</v>
      </c>
      <c r="E2" s="202" t="s">
        <v>105</v>
      </c>
      <c r="F2" s="202" t="s">
        <v>230</v>
      </c>
      <c r="G2" s="202" t="s">
        <v>231</v>
      </c>
      <c r="H2" s="202" t="s">
        <v>194</v>
      </c>
      <c r="I2" s="203" t="s">
        <v>109</v>
      </c>
    </row>
    <row r="3" spans="1:9" ht="12.75" customHeight="1" x14ac:dyDescent="0.15">
      <c r="A3" s="273" t="s">
        <v>136</v>
      </c>
      <c r="B3" s="198" t="s">
        <v>203</v>
      </c>
      <c r="C3" s="214">
        <v>27</v>
      </c>
      <c r="D3" s="198" t="s">
        <v>203</v>
      </c>
      <c r="E3" s="198" t="s">
        <v>203</v>
      </c>
      <c r="F3" s="195" t="s">
        <v>203</v>
      </c>
      <c r="G3" s="195" t="s">
        <v>203</v>
      </c>
      <c r="H3" s="195">
        <v>29</v>
      </c>
      <c r="I3" s="195" t="s">
        <v>204</v>
      </c>
    </row>
    <row r="4" spans="1:9" ht="12.75" customHeight="1" x14ac:dyDescent="0.15">
      <c r="A4" s="273" t="s">
        <v>139</v>
      </c>
      <c r="B4" s="198" t="s">
        <v>203</v>
      </c>
      <c r="C4" s="214">
        <v>21</v>
      </c>
      <c r="D4" s="198" t="s">
        <v>203</v>
      </c>
      <c r="E4" s="198" t="s">
        <v>203</v>
      </c>
      <c r="F4" s="195" t="s">
        <v>203</v>
      </c>
      <c r="G4" s="195" t="s">
        <v>203</v>
      </c>
      <c r="H4" s="195">
        <v>29</v>
      </c>
      <c r="I4" s="195" t="s">
        <v>204</v>
      </c>
    </row>
    <row r="5" spans="1:9" ht="12.75" customHeight="1" x14ac:dyDescent="0.15">
      <c r="A5" s="273" t="s">
        <v>142</v>
      </c>
      <c r="B5" s="198" t="s">
        <v>203</v>
      </c>
      <c r="C5" s="214">
        <v>30</v>
      </c>
      <c r="D5" s="198" t="s">
        <v>203</v>
      </c>
      <c r="E5" s="198" t="s">
        <v>203</v>
      </c>
      <c r="F5" s="195" t="s">
        <v>203</v>
      </c>
      <c r="G5" s="195" t="s">
        <v>203</v>
      </c>
      <c r="H5" s="195">
        <v>29</v>
      </c>
      <c r="I5" s="195" t="s">
        <v>204</v>
      </c>
    </row>
    <row r="6" spans="1:9" ht="12.75" customHeight="1" x14ac:dyDescent="0.15">
      <c r="A6" s="273" t="s">
        <v>144</v>
      </c>
      <c r="B6" s="198" t="s">
        <v>203</v>
      </c>
      <c r="C6" s="214">
        <v>31</v>
      </c>
      <c r="D6" s="198" t="s">
        <v>203</v>
      </c>
      <c r="E6" s="198" t="s">
        <v>203</v>
      </c>
      <c r="F6" s="195" t="s">
        <v>203</v>
      </c>
      <c r="G6" s="195" t="s">
        <v>203</v>
      </c>
      <c r="H6" s="195">
        <v>29</v>
      </c>
      <c r="I6" s="195" t="s">
        <v>204</v>
      </c>
    </row>
    <row r="7" spans="1:9" ht="12.75" customHeight="1" x14ac:dyDescent="0.15">
      <c r="A7" s="273" t="s">
        <v>146</v>
      </c>
      <c r="B7" s="198" t="s">
        <v>203</v>
      </c>
      <c r="C7" s="214">
        <v>23</v>
      </c>
      <c r="D7" s="198" t="s">
        <v>203</v>
      </c>
      <c r="E7" s="198" t="s">
        <v>203</v>
      </c>
      <c r="F7" s="195" t="s">
        <v>203</v>
      </c>
      <c r="G7" s="195" t="s">
        <v>203</v>
      </c>
      <c r="H7" s="195">
        <v>29</v>
      </c>
      <c r="I7" s="195" t="s">
        <v>204</v>
      </c>
    </row>
    <row r="8" spans="1:9" ht="12.75" customHeight="1" x14ac:dyDescent="0.15">
      <c r="A8" s="273" t="s">
        <v>149</v>
      </c>
      <c r="B8" s="198" t="s">
        <v>203</v>
      </c>
      <c r="C8" s="214">
        <v>26</v>
      </c>
      <c r="D8" s="198" t="s">
        <v>203</v>
      </c>
      <c r="E8" s="198" t="s">
        <v>203</v>
      </c>
      <c r="F8" s="195" t="s">
        <v>203</v>
      </c>
      <c r="G8" s="195" t="s">
        <v>203</v>
      </c>
      <c r="H8" s="195">
        <v>29</v>
      </c>
      <c r="I8" s="195" t="s">
        <v>204</v>
      </c>
    </row>
    <row r="9" spans="1:9" ht="12.75" customHeight="1" x14ac:dyDescent="0.15">
      <c r="A9" s="273" t="s">
        <v>150</v>
      </c>
      <c r="B9" s="198" t="s">
        <v>203</v>
      </c>
      <c r="C9" s="214">
        <v>19</v>
      </c>
      <c r="D9" s="198" t="s">
        <v>203</v>
      </c>
      <c r="E9" s="198" t="s">
        <v>203</v>
      </c>
      <c r="F9" s="195" t="s">
        <v>203</v>
      </c>
      <c r="G9" s="195" t="s">
        <v>203</v>
      </c>
      <c r="H9" s="195">
        <v>29</v>
      </c>
      <c r="I9" s="195" t="s">
        <v>204</v>
      </c>
    </row>
    <row r="10" spans="1:9" ht="12.75" customHeight="1" x14ac:dyDescent="0.15">
      <c r="A10" s="273" t="s">
        <v>162</v>
      </c>
      <c r="B10" s="198" t="s">
        <v>203</v>
      </c>
      <c r="C10" s="214">
        <v>23</v>
      </c>
      <c r="D10" s="198" t="s">
        <v>203</v>
      </c>
      <c r="E10" s="198" t="s">
        <v>203</v>
      </c>
      <c r="F10" s="195" t="s">
        <v>203</v>
      </c>
      <c r="G10" s="195" t="s">
        <v>203</v>
      </c>
      <c r="H10" s="195">
        <v>29</v>
      </c>
      <c r="I10" s="195" t="s">
        <v>204</v>
      </c>
    </row>
    <row r="11" spans="1:9" ht="12.75" customHeight="1" x14ac:dyDescent="0.15">
      <c r="A11" s="273" t="s">
        <v>165</v>
      </c>
      <c r="B11" s="198" t="s">
        <v>203</v>
      </c>
      <c r="C11" s="214">
        <v>27</v>
      </c>
      <c r="D11" s="198" t="s">
        <v>203</v>
      </c>
      <c r="E11" s="198" t="s">
        <v>203</v>
      </c>
      <c r="F11" s="195" t="s">
        <v>203</v>
      </c>
      <c r="G11" s="195" t="s">
        <v>203</v>
      </c>
      <c r="H11" s="195">
        <v>29</v>
      </c>
      <c r="I11" s="195" t="s">
        <v>204</v>
      </c>
    </row>
    <row r="12" spans="1:9" ht="12.75" customHeight="1" x14ac:dyDescent="0.15">
      <c r="A12" s="273" t="s">
        <v>167</v>
      </c>
      <c r="B12" s="198" t="s">
        <v>203</v>
      </c>
      <c r="C12" s="214">
        <v>27</v>
      </c>
      <c r="D12" s="198" t="s">
        <v>203</v>
      </c>
      <c r="E12" s="198" t="s">
        <v>203</v>
      </c>
      <c r="F12" s="195" t="s">
        <v>203</v>
      </c>
      <c r="G12" s="195" t="s">
        <v>203</v>
      </c>
      <c r="H12" s="195">
        <v>29</v>
      </c>
      <c r="I12" s="195" t="s">
        <v>204</v>
      </c>
    </row>
    <row r="13" spans="1:9" ht="12.75" customHeight="1" x14ac:dyDescent="0.15">
      <c r="A13" s="273" t="s">
        <v>169</v>
      </c>
      <c r="B13" s="198" t="s">
        <v>203</v>
      </c>
      <c r="C13" s="214">
        <v>29</v>
      </c>
      <c r="D13" s="198" t="s">
        <v>203</v>
      </c>
      <c r="E13" s="198" t="s">
        <v>203</v>
      </c>
      <c r="F13" s="195" t="s">
        <v>203</v>
      </c>
      <c r="G13" s="195" t="s">
        <v>203</v>
      </c>
      <c r="H13" s="195">
        <v>29</v>
      </c>
      <c r="I13" s="195" t="s">
        <v>204</v>
      </c>
    </row>
    <row r="14" spans="1:9" ht="12.75" customHeight="1" x14ac:dyDescent="0.15">
      <c r="A14" s="273" t="s">
        <v>170</v>
      </c>
      <c r="B14" s="198" t="s">
        <v>203</v>
      </c>
      <c r="C14" s="214">
        <v>34</v>
      </c>
      <c r="D14" s="198" t="s">
        <v>203</v>
      </c>
      <c r="E14" s="198" t="s">
        <v>203</v>
      </c>
      <c r="F14" s="195" t="s">
        <v>203</v>
      </c>
      <c r="G14" s="195" t="s">
        <v>203</v>
      </c>
      <c r="H14" s="195">
        <v>29</v>
      </c>
      <c r="I14" s="195" t="s">
        <v>204</v>
      </c>
    </row>
    <row r="15" spans="1:9" ht="12.75" customHeight="1" x14ac:dyDescent="0.15">
      <c r="A15" s="273" t="s">
        <v>172</v>
      </c>
      <c r="B15" s="198" t="s">
        <v>203</v>
      </c>
      <c r="C15" s="214">
        <v>34</v>
      </c>
      <c r="D15" s="198" t="s">
        <v>203</v>
      </c>
      <c r="E15" s="198" t="s">
        <v>203</v>
      </c>
      <c r="F15" s="195" t="s">
        <v>203</v>
      </c>
      <c r="G15" s="195" t="s">
        <v>203</v>
      </c>
      <c r="H15" s="195">
        <v>29</v>
      </c>
      <c r="I15" s="195" t="s">
        <v>204</v>
      </c>
    </row>
    <row r="16" spans="1:9" ht="12.75" customHeight="1" x14ac:dyDescent="0.15">
      <c r="A16" s="273" t="s">
        <v>174</v>
      </c>
      <c r="B16" s="198" t="s">
        <v>203</v>
      </c>
      <c r="C16" s="214">
        <v>26</v>
      </c>
      <c r="D16" s="198" t="s">
        <v>203</v>
      </c>
      <c r="E16" s="198" t="s">
        <v>203</v>
      </c>
      <c r="F16" s="195" t="s">
        <v>203</v>
      </c>
      <c r="G16" s="195" t="s">
        <v>203</v>
      </c>
      <c r="H16" s="195">
        <v>29</v>
      </c>
      <c r="I16" s="195" t="s">
        <v>204</v>
      </c>
    </row>
    <row r="17" spans="1:9" ht="12.75" customHeight="1" x14ac:dyDescent="0.15">
      <c r="A17" s="273" t="s">
        <v>176</v>
      </c>
      <c r="B17" s="198" t="s">
        <v>203</v>
      </c>
      <c r="C17" s="214">
        <v>31</v>
      </c>
      <c r="D17" s="198" t="s">
        <v>203</v>
      </c>
      <c r="E17" s="198" t="s">
        <v>203</v>
      </c>
      <c r="F17" s="195" t="s">
        <v>203</v>
      </c>
      <c r="G17" s="195" t="s">
        <v>203</v>
      </c>
      <c r="H17" s="195">
        <v>29</v>
      </c>
      <c r="I17" s="195" t="s">
        <v>204</v>
      </c>
    </row>
    <row r="18" spans="1:9" ht="12.75" customHeight="1" x14ac:dyDescent="0.15">
      <c r="A18" s="273" t="s">
        <v>177</v>
      </c>
      <c r="B18" s="198" t="s">
        <v>203</v>
      </c>
      <c r="C18" s="214">
        <v>34</v>
      </c>
      <c r="D18" s="198" t="s">
        <v>203</v>
      </c>
      <c r="E18" s="198" t="s">
        <v>203</v>
      </c>
      <c r="F18" s="195" t="s">
        <v>203</v>
      </c>
      <c r="G18" s="195" t="s">
        <v>203</v>
      </c>
      <c r="H18" s="195">
        <v>29</v>
      </c>
      <c r="I18" s="195" t="s">
        <v>204</v>
      </c>
    </row>
    <row r="19" spans="1:9" ht="12.75" customHeight="1" x14ac:dyDescent="0.15">
      <c r="A19" s="273" t="s">
        <v>179</v>
      </c>
      <c r="B19" s="198" t="s">
        <v>203</v>
      </c>
      <c r="C19" s="214">
        <v>37</v>
      </c>
      <c r="D19" s="198" t="s">
        <v>203</v>
      </c>
      <c r="E19" s="198" t="s">
        <v>203</v>
      </c>
      <c r="F19" s="195" t="s">
        <v>203</v>
      </c>
      <c r="G19" s="195" t="s">
        <v>203</v>
      </c>
      <c r="H19" s="195">
        <v>29</v>
      </c>
      <c r="I19" s="195" t="s">
        <v>204</v>
      </c>
    </row>
    <row r="20" spans="1:9" ht="12.75" customHeight="1" x14ac:dyDescent="0.15">
      <c r="A20" s="273" t="s">
        <v>181</v>
      </c>
      <c r="B20" s="198" t="s">
        <v>203</v>
      </c>
      <c r="C20" s="214">
        <v>31</v>
      </c>
      <c r="D20" s="198" t="s">
        <v>203</v>
      </c>
      <c r="E20" s="198" t="s">
        <v>203</v>
      </c>
      <c r="F20" s="195" t="s">
        <v>203</v>
      </c>
      <c r="G20" s="195" t="s">
        <v>203</v>
      </c>
      <c r="H20" s="195">
        <v>29</v>
      </c>
      <c r="I20" s="195" t="s">
        <v>204</v>
      </c>
    </row>
    <row r="21" spans="1:9" ht="12.75" customHeight="1" x14ac:dyDescent="0.15">
      <c r="A21" s="273" t="s">
        <v>183</v>
      </c>
      <c r="B21" s="198" t="s">
        <v>203</v>
      </c>
      <c r="C21" s="214">
        <v>39</v>
      </c>
      <c r="D21" s="198" t="s">
        <v>203</v>
      </c>
      <c r="E21" s="198" t="s">
        <v>203</v>
      </c>
      <c r="F21" s="195" t="s">
        <v>203</v>
      </c>
      <c r="G21" s="195" t="s">
        <v>203</v>
      </c>
      <c r="H21" s="195">
        <v>29</v>
      </c>
      <c r="I21" s="195" t="s">
        <v>204</v>
      </c>
    </row>
    <row r="22" spans="1:9" ht="12.75" customHeight="1" x14ac:dyDescent="0.15">
      <c r="A22" s="273" t="s">
        <v>185</v>
      </c>
      <c r="B22" s="198" t="s">
        <v>203</v>
      </c>
      <c r="C22" s="214">
        <v>33</v>
      </c>
      <c r="D22" s="198" t="s">
        <v>203</v>
      </c>
      <c r="E22" s="198" t="s">
        <v>203</v>
      </c>
      <c r="F22" s="195" t="s">
        <v>203</v>
      </c>
      <c r="G22" s="195" t="s">
        <v>203</v>
      </c>
      <c r="H22" s="195">
        <v>29</v>
      </c>
      <c r="I22" s="195" t="s">
        <v>204</v>
      </c>
    </row>
    <row r="23" spans="1:9" ht="12.75" customHeight="1" x14ac:dyDescent="0.15">
      <c r="A23" s="273" t="s">
        <v>187</v>
      </c>
      <c r="B23" s="198" t="s">
        <v>203</v>
      </c>
      <c r="C23" s="214">
        <v>19</v>
      </c>
      <c r="D23" s="198" t="s">
        <v>203</v>
      </c>
      <c r="E23" s="198" t="s">
        <v>203</v>
      </c>
      <c r="F23" s="195" t="s">
        <v>203</v>
      </c>
      <c r="G23" s="195" t="s">
        <v>203</v>
      </c>
      <c r="H23" s="195">
        <v>29</v>
      </c>
      <c r="I23" s="195" t="s">
        <v>204</v>
      </c>
    </row>
    <row r="24" spans="1:9" ht="12.75" customHeight="1" x14ac:dyDescent="0.15">
      <c r="A24" s="273" t="s">
        <v>189</v>
      </c>
      <c r="B24" s="198" t="s">
        <v>203</v>
      </c>
      <c r="C24" s="214">
        <v>33</v>
      </c>
      <c r="D24" s="198" t="s">
        <v>203</v>
      </c>
      <c r="E24" s="198" t="s">
        <v>203</v>
      </c>
      <c r="F24" s="195" t="s">
        <v>203</v>
      </c>
      <c r="G24" s="195" t="s">
        <v>203</v>
      </c>
      <c r="H24" s="195">
        <v>29</v>
      </c>
      <c r="I24" s="195" t="s">
        <v>204</v>
      </c>
    </row>
    <row r="25" spans="1:9" ht="12.75" customHeight="1" x14ac:dyDescent="0.15">
      <c r="A25" s="273" t="s">
        <v>196</v>
      </c>
      <c r="B25" s="198" t="s">
        <v>203</v>
      </c>
      <c r="C25" s="198" t="s">
        <v>203</v>
      </c>
      <c r="D25" s="198" t="s">
        <v>203</v>
      </c>
      <c r="E25" s="198" t="s">
        <v>203</v>
      </c>
      <c r="F25" s="195" t="s">
        <v>203</v>
      </c>
      <c r="G25" s="195" t="s">
        <v>203</v>
      </c>
      <c r="H25" s="195">
        <v>29</v>
      </c>
      <c r="I25" s="195" t="s">
        <v>204</v>
      </c>
    </row>
    <row r="26" spans="1:9" ht="12.75" customHeight="1" x14ac:dyDescent="0.15">
      <c r="A26" s="273" t="s">
        <v>198</v>
      </c>
      <c r="B26" s="198" t="s">
        <v>203</v>
      </c>
      <c r="C26" s="198" t="s">
        <v>203</v>
      </c>
      <c r="D26" s="198" t="s">
        <v>203</v>
      </c>
      <c r="E26" s="198" t="s">
        <v>203</v>
      </c>
      <c r="F26" s="195" t="s">
        <v>203</v>
      </c>
      <c r="G26" s="195" t="s">
        <v>203</v>
      </c>
      <c r="H26" s="195">
        <v>29</v>
      </c>
      <c r="I26" s="195" t="s">
        <v>204</v>
      </c>
    </row>
    <row r="27" spans="1:9" ht="12.75" customHeight="1" x14ac:dyDescent="0.15">
      <c r="A27" s="273" t="s">
        <v>197</v>
      </c>
      <c r="B27" s="198" t="s">
        <v>203</v>
      </c>
      <c r="C27" s="198" t="s">
        <v>203</v>
      </c>
      <c r="D27" s="198" t="s">
        <v>203</v>
      </c>
      <c r="E27" s="198" t="s">
        <v>203</v>
      </c>
      <c r="F27" s="195" t="s">
        <v>203</v>
      </c>
      <c r="G27" s="195" t="s">
        <v>203</v>
      </c>
      <c r="H27" s="195">
        <v>29</v>
      </c>
      <c r="I27" s="195" t="s">
        <v>204</v>
      </c>
    </row>
    <row r="28" spans="1:9" ht="12.75" customHeight="1" x14ac:dyDescent="0.15">
      <c r="A28" s="273" t="s">
        <v>232</v>
      </c>
      <c r="B28" s="198" t="s">
        <v>203</v>
      </c>
      <c r="C28" s="198" t="s">
        <v>203</v>
      </c>
      <c r="D28" s="198" t="s">
        <v>203</v>
      </c>
      <c r="E28" s="198" t="s">
        <v>203</v>
      </c>
      <c r="F28" s="195" t="s">
        <v>203</v>
      </c>
      <c r="G28" s="195" t="s">
        <v>203</v>
      </c>
      <c r="H28" s="195">
        <v>29</v>
      </c>
      <c r="I28" s="195" t="s">
        <v>204</v>
      </c>
    </row>
    <row r="29" spans="1:9" ht="12.75" customHeight="1" x14ac:dyDescent="0.15">
      <c r="A29" s="273" t="s">
        <v>201</v>
      </c>
      <c r="B29" s="198" t="s">
        <v>203</v>
      </c>
      <c r="C29" s="198" t="s">
        <v>203</v>
      </c>
      <c r="D29" s="198" t="s">
        <v>203</v>
      </c>
      <c r="E29" s="198" t="s">
        <v>203</v>
      </c>
      <c r="F29" s="195" t="s">
        <v>203</v>
      </c>
      <c r="G29" s="195" t="s">
        <v>203</v>
      </c>
      <c r="H29" s="195">
        <v>29</v>
      </c>
      <c r="I29" s="195" t="s">
        <v>204</v>
      </c>
    </row>
    <row r="30" spans="1:9" ht="12.75" customHeight="1" x14ac:dyDescent="0.15">
      <c r="A30" s="273" t="s">
        <v>200</v>
      </c>
      <c r="B30" s="198" t="s">
        <v>203</v>
      </c>
      <c r="C30" s="198" t="s">
        <v>203</v>
      </c>
      <c r="D30" s="198" t="s">
        <v>203</v>
      </c>
      <c r="E30" s="198" t="s">
        <v>203</v>
      </c>
      <c r="F30" s="195" t="s">
        <v>203</v>
      </c>
      <c r="G30" s="195" t="s">
        <v>203</v>
      </c>
      <c r="H30" s="195">
        <v>29</v>
      </c>
      <c r="I30" s="195" t="s">
        <v>204</v>
      </c>
    </row>
    <row r="31" spans="1:9" ht="12.75" customHeight="1" x14ac:dyDescent="0.15">
      <c r="A31" s="273" t="s">
        <v>202</v>
      </c>
      <c r="B31" s="198" t="s">
        <v>203</v>
      </c>
      <c r="C31" s="198" t="s">
        <v>203</v>
      </c>
      <c r="D31" s="198" t="s">
        <v>203</v>
      </c>
      <c r="E31" s="198" t="s">
        <v>203</v>
      </c>
      <c r="F31" s="195" t="s">
        <v>203</v>
      </c>
      <c r="G31" s="195" t="s">
        <v>203</v>
      </c>
      <c r="H31" s="195">
        <v>29</v>
      </c>
      <c r="I31" s="195" t="s">
        <v>204</v>
      </c>
    </row>
    <row r="32" spans="1:9" ht="12.75" customHeight="1" x14ac:dyDescent="0.15">
      <c r="A32" s="274" t="s">
        <v>108</v>
      </c>
      <c r="B32" s="198" t="s">
        <v>203</v>
      </c>
      <c r="C32" s="214">
        <v>29</v>
      </c>
      <c r="D32" s="198" t="s">
        <v>203</v>
      </c>
      <c r="E32" s="198" t="s">
        <v>203</v>
      </c>
      <c r="F32" s="195" t="s">
        <v>203</v>
      </c>
      <c r="G32" s="195" t="s">
        <v>203</v>
      </c>
      <c r="H32" s="195">
        <v>29</v>
      </c>
      <c r="I32" s="195" t="s">
        <v>204</v>
      </c>
    </row>
  </sheetData>
  <conditionalFormatting sqref="A3:A32">
    <cfRule type="cellIs" dxfId="30" priority="4" operator="equal">
      <formula>TRUE</formula>
    </cfRule>
  </conditionalFormatting>
  <conditionalFormatting sqref="B3:B32">
    <cfRule type="cellIs" dxfId="29" priority="3" operator="equal">
      <formula>TRUE</formula>
    </cfRule>
  </conditionalFormatting>
  <conditionalFormatting sqref="C25:C31">
    <cfRule type="cellIs" dxfId="28" priority="2" operator="equal">
      <formula>TRUE</formula>
    </cfRule>
  </conditionalFormatting>
  <conditionalFormatting sqref="D3:E32">
    <cfRule type="cellIs" dxfId="27" priority="1" operator="equal">
      <formula>TRUE</formula>
    </cfRule>
  </conditionalFormatting>
  <hyperlinks>
    <hyperlink ref="B1"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33"/>
  <sheetViews>
    <sheetView workbookViewId="0">
      <selection activeCell="D13" sqref="D13"/>
    </sheetView>
  </sheetViews>
  <sheetFormatPr defaultRowHeight="12.75" customHeight="1" x14ac:dyDescent="0.15"/>
  <cols>
    <col min="1" max="1" width="28.7109375" style="195" bestFit="1" customWidth="1"/>
    <col min="2" max="10" width="10.5703125" style="195" customWidth="1"/>
    <col min="11" max="11" width="11.7109375" style="195" customWidth="1"/>
    <col min="12" max="16384" width="9.140625" style="195"/>
  </cols>
  <sheetData>
    <row r="1" spans="1:11" ht="12.75" customHeight="1" x14ac:dyDescent="0.2">
      <c r="A1" s="195" t="s">
        <v>246</v>
      </c>
      <c r="B1" s="204" t="s">
        <v>275</v>
      </c>
    </row>
    <row r="2" spans="1:11" ht="12.75" customHeight="1" x14ac:dyDescent="0.2">
      <c r="B2" s="70"/>
      <c r="C2" s="70"/>
      <c r="D2" s="70"/>
      <c r="E2" s="70"/>
      <c r="F2" s="70" t="s">
        <v>244</v>
      </c>
      <c r="G2" s="70" t="s">
        <v>223</v>
      </c>
      <c r="H2" s="70" t="s">
        <v>224</v>
      </c>
      <c r="I2" s="70" t="s">
        <v>225</v>
      </c>
      <c r="J2" s="70" t="s">
        <v>226</v>
      </c>
      <c r="K2" s="196" t="s">
        <v>245</v>
      </c>
    </row>
    <row r="3" spans="1:11" ht="12.75" customHeight="1" x14ac:dyDescent="0.15">
      <c r="A3" s="205" t="s">
        <v>192</v>
      </c>
      <c r="B3" s="197" t="s">
        <v>151</v>
      </c>
      <c r="C3" s="197" t="s">
        <v>152</v>
      </c>
      <c r="D3" s="197" t="s">
        <v>153</v>
      </c>
      <c r="E3" s="197" t="s">
        <v>154</v>
      </c>
      <c r="F3" s="197" t="s">
        <v>155</v>
      </c>
      <c r="G3" s="197" t="s">
        <v>156</v>
      </c>
      <c r="H3" s="197" t="s">
        <v>157</v>
      </c>
      <c r="I3" s="197" t="s">
        <v>158</v>
      </c>
      <c r="J3" s="197" t="s">
        <v>159</v>
      </c>
      <c r="K3" s="197" t="s">
        <v>160</v>
      </c>
    </row>
    <row r="4" spans="1:11" ht="12.75" customHeight="1" x14ac:dyDescent="0.15">
      <c r="A4" s="198" t="s">
        <v>136</v>
      </c>
      <c r="B4" s="199" t="s">
        <v>203</v>
      </c>
      <c r="C4" s="199" t="s">
        <v>203</v>
      </c>
      <c r="D4" s="199" t="s">
        <v>203</v>
      </c>
      <c r="E4" s="199" t="s">
        <v>203</v>
      </c>
      <c r="F4" s="199">
        <v>83.050847457627114</v>
      </c>
      <c r="G4" s="199">
        <v>84.183006535947712</v>
      </c>
      <c r="H4" s="199">
        <v>85.41935483870968</v>
      </c>
      <c r="I4" s="199">
        <v>88.831835686777922</v>
      </c>
      <c r="J4" s="199">
        <v>92.154420921544215</v>
      </c>
      <c r="K4" s="199">
        <v>91.739674593241546</v>
      </c>
    </row>
    <row r="5" spans="1:11" ht="12.75" customHeight="1" x14ac:dyDescent="0.15">
      <c r="A5" s="198" t="s">
        <v>139</v>
      </c>
      <c r="B5" s="199" t="s">
        <v>203</v>
      </c>
      <c r="C5" s="199" t="s">
        <v>203</v>
      </c>
      <c r="D5" s="199" t="s">
        <v>203</v>
      </c>
      <c r="E5" s="199" t="s">
        <v>203</v>
      </c>
      <c r="F5" s="199">
        <v>83.473603672532519</v>
      </c>
      <c r="G5" s="199">
        <v>87.175324675324674</v>
      </c>
      <c r="H5" s="199">
        <v>88.10467882632831</v>
      </c>
      <c r="I5" s="199">
        <v>91.620111731843579</v>
      </c>
      <c r="J5" s="199">
        <v>91.414554374488972</v>
      </c>
      <c r="K5" s="199">
        <v>88.814317673378071</v>
      </c>
    </row>
    <row r="6" spans="1:11" ht="12.75" customHeight="1" x14ac:dyDescent="0.15">
      <c r="A6" s="198" t="s">
        <v>142</v>
      </c>
      <c r="B6" s="199" t="s">
        <v>203</v>
      </c>
      <c r="C6" s="199" t="s">
        <v>203</v>
      </c>
      <c r="D6" s="199" t="s">
        <v>203</v>
      </c>
      <c r="E6" s="199" t="s">
        <v>203</v>
      </c>
      <c r="F6" s="199">
        <v>78.98363479758828</v>
      </c>
      <c r="G6" s="199">
        <v>82.851985559566785</v>
      </c>
      <c r="H6" s="199">
        <v>84.088964927288274</v>
      </c>
      <c r="I6" s="199">
        <v>89.86135181975736</v>
      </c>
      <c r="J6" s="199">
        <v>88.178633975481617</v>
      </c>
      <c r="K6" s="199">
        <v>87.931034482758619</v>
      </c>
    </row>
    <row r="7" spans="1:11" ht="12.75" customHeight="1" x14ac:dyDescent="0.15">
      <c r="A7" s="198" t="s">
        <v>144</v>
      </c>
      <c r="B7" s="199" t="s">
        <v>203</v>
      </c>
      <c r="C7" s="199" t="s">
        <v>203</v>
      </c>
      <c r="D7" s="199" t="s">
        <v>203</v>
      </c>
      <c r="E7" s="199" t="s">
        <v>203</v>
      </c>
      <c r="F7" s="199">
        <v>79.067357512953365</v>
      </c>
      <c r="G7" s="199">
        <v>84.438040345821335</v>
      </c>
      <c r="H7" s="199">
        <v>84.848484848484844</v>
      </c>
      <c r="I7" s="199">
        <v>88.700564971751419</v>
      </c>
      <c r="J7" s="199">
        <v>88.175985334555449</v>
      </c>
      <c r="K7" s="199">
        <v>86.068702290076331</v>
      </c>
    </row>
    <row r="8" spans="1:11" ht="12.75" customHeight="1" x14ac:dyDescent="0.15">
      <c r="A8" s="198" t="s">
        <v>146</v>
      </c>
      <c r="B8" s="199" t="s">
        <v>203</v>
      </c>
      <c r="C8" s="199" t="s">
        <v>203</v>
      </c>
      <c r="D8" s="199" t="s">
        <v>203</v>
      </c>
      <c r="E8" s="199" t="s">
        <v>203</v>
      </c>
      <c r="F8" s="199">
        <v>78.001182732111175</v>
      </c>
      <c r="G8" s="199">
        <v>85.168788046485886</v>
      </c>
      <c r="H8" s="199">
        <v>87.813411078717195</v>
      </c>
      <c r="I8" s="199">
        <v>90.423679628554837</v>
      </c>
      <c r="J8" s="199">
        <v>90.962099125364432</v>
      </c>
      <c r="K8" s="199">
        <v>91.200466200466195</v>
      </c>
    </row>
    <row r="9" spans="1:11" ht="12.75" customHeight="1" x14ac:dyDescent="0.15">
      <c r="A9" s="198" t="s">
        <v>149</v>
      </c>
      <c r="B9" s="199" t="s">
        <v>203</v>
      </c>
      <c r="C9" s="199" t="s">
        <v>203</v>
      </c>
      <c r="D9" s="199" t="s">
        <v>203</v>
      </c>
      <c r="E9" s="199" t="s">
        <v>203</v>
      </c>
      <c r="F9" s="199">
        <v>81.730769230769226</v>
      </c>
      <c r="G9" s="199">
        <v>86.670761670761678</v>
      </c>
      <c r="H9" s="199">
        <v>88.252483927527763</v>
      </c>
      <c r="I9" s="199">
        <v>90</v>
      </c>
      <c r="J9" s="199">
        <v>90.985074626865668</v>
      </c>
      <c r="K9" s="199">
        <v>89.010321797207041</v>
      </c>
    </row>
    <row r="10" spans="1:11" ht="12.75" customHeight="1" x14ac:dyDescent="0.15">
      <c r="A10" s="198" t="s">
        <v>150</v>
      </c>
      <c r="B10" s="199" t="s">
        <v>203</v>
      </c>
      <c r="C10" s="199" t="s">
        <v>203</v>
      </c>
      <c r="D10" s="199" t="s">
        <v>203</v>
      </c>
      <c r="E10" s="199" t="s">
        <v>203</v>
      </c>
      <c r="F10" s="199">
        <v>79.78547854785478</v>
      </c>
      <c r="G10" s="199">
        <v>83.529411764705884</v>
      </c>
      <c r="H10" s="199">
        <v>86.242138364779876</v>
      </c>
      <c r="I10" s="199">
        <v>86.973788721207313</v>
      </c>
      <c r="J10" s="199">
        <v>87.729083665338649</v>
      </c>
      <c r="K10" s="199">
        <v>84.850926672038668</v>
      </c>
    </row>
    <row r="11" spans="1:11" ht="12.75" customHeight="1" x14ac:dyDescent="0.15">
      <c r="A11" s="198" t="s">
        <v>162</v>
      </c>
      <c r="B11" s="199" t="s">
        <v>203</v>
      </c>
      <c r="C11" s="199" t="s">
        <v>203</v>
      </c>
      <c r="D11" s="199" t="s">
        <v>203</v>
      </c>
      <c r="E11" s="199" t="s">
        <v>203</v>
      </c>
      <c r="F11" s="199">
        <v>84.825493171471919</v>
      </c>
      <c r="G11" s="199">
        <v>85.339506172839506</v>
      </c>
      <c r="H11" s="199">
        <v>87.154471544715449</v>
      </c>
      <c r="I11" s="199">
        <v>91.75257731958763</v>
      </c>
      <c r="J11" s="199">
        <v>90.237099023709902</v>
      </c>
      <c r="K11" s="199">
        <v>88.801261829653001</v>
      </c>
    </row>
    <row r="12" spans="1:11" ht="12.75" customHeight="1" x14ac:dyDescent="0.15">
      <c r="A12" s="198" t="s">
        <v>165</v>
      </c>
      <c r="B12" s="199" t="s">
        <v>203</v>
      </c>
      <c r="C12" s="199" t="s">
        <v>203</v>
      </c>
      <c r="D12" s="199" t="s">
        <v>203</v>
      </c>
      <c r="E12" s="199" t="s">
        <v>203</v>
      </c>
      <c r="F12" s="199">
        <v>73.748103186646432</v>
      </c>
      <c r="G12" s="199">
        <v>77.389984825493173</v>
      </c>
      <c r="H12" s="199">
        <v>80.362776025236599</v>
      </c>
      <c r="I12" s="199">
        <v>88.490853658536579</v>
      </c>
      <c r="J12" s="199">
        <v>85.146286571642918</v>
      </c>
      <c r="K12" s="199">
        <v>83.447749809305876</v>
      </c>
    </row>
    <row r="13" spans="1:11" ht="12.75" customHeight="1" x14ac:dyDescent="0.15">
      <c r="A13" s="198" t="s">
        <v>167</v>
      </c>
      <c r="B13" s="199" t="s">
        <v>203</v>
      </c>
      <c r="C13" s="199" t="s">
        <v>203</v>
      </c>
      <c r="D13" s="199" t="s">
        <v>203</v>
      </c>
      <c r="E13" s="199" t="s">
        <v>203</v>
      </c>
      <c r="F13" s="199">
        <v>76.185513288170924</v>
      </c>
      <c r="G13" s="199">
        <v>80.653142008906485</v>
      </c>
      <c r="H13" s="199">
        <v>82.671480144404327</v>
      </c>
      <c r="I13" s="199">
        <v>87.712082262210799</v>
      </c>
      <c r="J13" s="199">
        <v>84.123814278582131</v>
      </c>
      <c r="K13" s="199">
        <v>85.431119920713584</v>
      </c>
    </row>
    <row r="14" spans="1:11" ht="12.75" customHeight="1" x14ac:dyDescent="0.15">
      <c r="A14" s="198" t="s">
        <v>169</v>
      </c>
      <c r="B14" s="199" t="s">
        <v>203</v>
      </c>
      <c r="C14" s="199" t="s">
        <v>203</v>
      </c>
      <c r="D14" s="199" t="s">
        <v>203</v>
      </c>
      <c r="E14" s="199" t="s">
        <v>203</v>
      </c>
      <c r="F14" s="199">
        <v>80.047318611987379</v>
      </c>
      <c r="G14" s="199">
        <v>82.478790114348939</v>
      </c>
      <c r="H14" s="199">
        <v>84.652908067542214</v>
      </c>
      <c r="I14" s="199">
        <v>87.614329268292678</v>
      </c>
      <c r="J14" s="199">
        <v>84.357541899441344</v>
      </c>
      <c r="K14" s="199">
        <v>86.514822848879248</v>
      </c>
    </row>
    <row r="15" spans="1:11" ht="12.75" customHeight="1" x14ac:dyDescent="0.15">
      <c r="A15" s="198" t="s">
        <v>170</v>
      </c>
      <c r="B15" s="199" t="s">
        <v>203</v>
      </c>
      <c r="C15" s="199" t="s">
        <v>203</v>
      </c>
      <c r="D15" s="199" t="s">
        <v>203</v>
      </c>
      <c r="E15" s="199" t="s">
        <v>203</v>
      </c>
      <c r="F15" s="199">
        <v>79.400260756192964</v>
      </c>
      <c r="G15" s="199">
        <v>83.582089552238799</v>
      </c>
      <c r="H15" s="199">
        <v>83.509234828496034</v>
      </c>
      <c r="I15" s="199">
        <v>87.389100126742719</v>
      </c>
      <c r="J15" s="199">
        <v>86.580086580086572</v>
      </c>
      <c r="K15" s="199">
        <v>85.378258105530833</v>
      </c>
    </row>
    <row r="16" spans="1:11" ht="12.75" customHeight="1" x14ac:dyDescent="0.15">
      <c r="A16" s="198" t="s">
        <v>172</v>
      </c>
      <c r="B16" s="199" t="s">
        <v>203</v>
      </c>
      <c r="C16" s="199" t="s">
        <v>203</v>
      </c>
      <c r="D16" s="199" t="s">
        <v>203</v>
      </c>
      <c r="E16" s="199" t="s">
        <v>203</v>
      </c>
      <c r="F16" s="199">
        <v>76.247504990019962</v>
      </c>
      <c r="G16" s="199">
        <v>82.168056446440033</v>
      </c>
      <c r="H16" s="199">
        <v>83.815028901734095</v>
      </c>
      <c r="I16" s="199">
        <v>87.039312039312051</v>
      </c>
      <c r="J16" s="199">
        <v>84.12017167381974</v>
      </c>
      <c r="K16" s="199">
        <v>87.413394919168596</v>
      </c>
    </row>
    <row r="17" spans="1:11" ht="12.75" customHeight="1" x14ac:dyDescent="0.15">
      <c r="A17" s="198" t="s">
        <v>174</v>
      </c>
      <c r="B17" s="199" t="s">
        <v>203</v>
      </c>
      <c r="C17" s="199" t="s">
        <v>203</v>
      </c>
      <c r="D17" s="199" t="s">
        <v>203</v>
      </c>
      <c r="E17" s="199" t="s">
        <v>203</v>
      </c>
      <c r="F17" s="199">
        <v>81.075418994413411</v>
      </c>
      <c r="G17" s="199">
        <v>83.223249669749009</v>
      </c>
      <c r="H17" s="199">
        <v>85.909980430528378</v>
      </c>
      <c r="I17" s="199">
        <v>89.710610932475888</v>
      </c>
      <c r="J17" s="199">
        <v>88.052486187845304</v>
      </c>
      <c r="K17" s="199">
        <v>85.878594249201285</v>
      </c>
    </row>
    <row r="18" spans="1:11" ht="12.75" customHeight="1" x14ac:dyDescent="0.15">
      <c r="A18" s="198" t="s">
        <v>176</v>
      </c>
      <c r="B18" s="199" t="s">
        <v>203</v>
      </c>
      <c r="C18" s="199" t="s">
        <v>203</v>
      </c>
      <c r="D18" s="199" t="s">
        <v>203</v>
      </c>
      <c r="E18" s="199" t="s">
        <v>203</v>
      </c>
      <c r="F18" s="199">
        <v>73.957571324067302</v>
      </c>
      <c r="G18" s="199">
        <v>79.452983725135624</v>
      </c>
      <c r="H18" s="199">
        <v>80.045045045045043</v>
      </c>
      <c r="I18" s="199">
        <v>84.460208379516729</v>
      </c>
      <c r="J18" s="199">
        <v>82.454228421970356</v>
      </c>
      <c r="K18" s="199">
        <v>81.654991243432576</v>
      </c>
    </row>
    <row r="19" spans="1:11" ht="12.75" customHeight="1" x14ac:dyDescent="0.15">
      <c r="A19" s="198" t="s">
        <v>177</v>
      </c>
      <c r="B19" s="199" t="s">
        <v>203</v>
      </c>
      <c r="C19" s="199" t="s">
        <v>203</v>
      </c>
      <c r="D19" s="199" t="s">
        <v>203</v>
      </c>
      <c r="E19" s="199" t="s">
        <v>203</v>
      </c>
      <c r="F19" s="199">
        <v>80.536659108087676</v>
      </c>
      <c r="G19" s="199">
        <v>83.960540738034339</v>
      </c>
      <c r="H19" s="199">
        <v>86.911554921540656</v>
      </c>
      <c r="I19" s="199">
        <v>90.784737221022311</v>
      </c>
      <c r="J19" s="199">
        <v>89.592274678111579</v>
      </c>
      <c r="K19" s="199">
        <v>89.224137931034491</v>
      </c>
    </row>
    <row r="20" spans="1:11" ht="12.75" customHeight="1" x14ac:dyDescent="0.15">
      <c r="A20" s="198" t="s">
        <v>179</v>
      </c>
      <c r="B20" s="199" t="s">
        <v>203</v>
      </c>
      <c r="C20" s="199" t="s">
        <v>203</v>
      </c>
      <c r="D20" s="199" t="s">
        <v>203</v>
      </c>
      <c r="E20" s="199" t="s">
        <v>203</v>
      </c>
      <c r="F20" s="199">
        <v>82.912332838038637</v>
      </c>
      <c r="G20" s="199">
        <v>85.962373371924755</v>
      </c>
      <c r="H20" s="199">
        <v>85.055865921787714</v>
      </c>
      <c r="I20" s="199">
        <v>91.36904761904762</v>
      </c>
      <c r="J20" s="199">
        <v>88.603988603988597</v>
      </c>
      <c r="K20" s="199">
        <v>90.58355437665783</v>
      </c>
    </row>
    <row r="21" spans="1:11" ht="12.75" customHeight="1" x14ac:dyDescent="0.15">
      <c r="A21" s="198" t="s">
        <v>181</v>
      </c>
      <c r="B21" s="199" t="s">
        <v>203</v>
      </c>
      <c r="C21" s="199" t="s">
        <v>203</v>
      </c>
      <c r="D21" s="199" t="s">
        <v>203</v>
      </c>
      <c r="E21" s="199" t="s">
        <v>203</v>
      </c>
      <c r="F21" s="199">
        <v>78.108497359577527</v>
      </c>
      <c r="G21" s="199">
        <v>83.170731707317074</v>
      </c>
      <c r="H21" s="199">
        <v>82.016090866067202</v>
      </c>
      <c r="I21" s="199">
        <v>88.422509225092256</v>
      </c>
      <c r="J21" s="199">
        <v>84.643678160919549</v>
      </c>
      <c r="K21" s="199">
        <v>81.307063911580968</v>
      </c>
    </row>
    <row r="22" spans="1:11" ht="12.75" customHeight="1" x14ac:dyDescent="0.15">
      <c r="A22" s="198" t="s">
        <v>183</v>
      </c>
      <c r="B22" s="199" t="s">
        <v>203</v>
      </c>
      <c r="C22" s="199" t="s">
        <v>203</v>
      </c>
      <c r="D22" s="199" t="s">
        <v>203</v>
      </c>
      <c r="E22" s="199" t="s">
        <v>203</v>
      </c>
      <c r="F22" s="199">
        <v>79.670329670329664</v>
      </c>
      <c r="G22" s="199">
        <v>86.31578947368422</v>
      </c>
      <c r="H22" s="199">
        <v>83.723797780517884</v>
      </c>
      <c r="I22" s="199">
        <v>88.874680306905375</v>
      </c>
      <c r="J22" s="199">
        <v>83.096774193548384</v>
      </c>
      <c r="K22" s="199">
        <v>85.313751668891854</v>
      </c>
    </row>
    <row r="23" spans="1:11" ht="12.75" customHeight="1" x14ac:dyDescent="0.15">
      <c r="A23" s="198" t="s">
        <v>185</v>
      </c>
      <c r="B23" s="199" t="s">
        <v>203</v>
      </c>
      <c r="C23" s="199" t="s">
        <v>203</v>
      </c>
      <c r="D23" s="199" t="s">
        <v>203</v>
      </c>
      <c r="E23" s="199" t="s">
        <v>203</v>
      </c>
      <c r="F23" s="199">
        <v>78.199052132701425</v>
      </c>
      <c r="G23" s="199">
        <v>84.709193245778607</v>
      </c>
      <c r="H23" s="199">
        <v>84.27272727272728</v>
      </c>
      <c r="I23" s="199">
        <v>88</v>
      </c>
      <c r="J23" s="199">
        <v>81.949458483754512</v>
      </c>
      <c r="K23" s="199">
        <v>81.990950226244337</v>
      </c>
    </row>
    <row r="24" spans="1:11" ht="12.75" customHeight="1" x14ac:dyDescent="0.15">
      <c r="A24" s="198" t="s">
        <v>187</v>
      </c>
      <c r="B24" s="199" t="s">
        <v>203</v>
      </c>
      <c r="C24" s="199" t="s">
        <v>203</v>
      </c>
      <c r="D24" s="199" t="s">
        <v>203</v>
      </c>
      <c r="E24" s="199" t="s">
        <v>203</v>
      </c>
      <c r="F24" s="199">
        <v>79.573512906846247</v>
      </c>
      <c r="G24" s="199">
        <v>84.792626728110605</v>
      </c>
      <c r="H24" s="199">
        <v>85.714285714285708</v>
      </c>
      <c r="I24" s="199">
        <v>87.771428571428572</v>
      </c>
      <c r="J24" s="199">
        <v>86.455981941309261</v>
      </c>
      <c r="K24" s="199">
        <v>82.569832402234638</v>
      </c>
    </row>
    <row r="25" spans="1:11" ht="12.75" customHeight="1" x14ac:dyDescent="0.15">
      <c r="A25" s="198" t="s">
        <v>189</v>
      </c>
      <c r="B25" s="199" t="s">
        <v>203</v>
      </c>
      <c r="C25" s="199" t="s">
        <v>203</v>
      </c>
      <c r="D25" s="199" t="s">
        <v>203</v>
      </c>
      <c r="E25" s="199" t="s">
        <v>203</v>
      </c>
      <c r="F25" s="199">
        <v>75.308641975308646</v>
      </c>
      <c r="G25" s="199">
        <v>79.160104986876647</v>
      </c>
      <c r="H25" s="199">
        <v>80.55137844611528</v>
      </c>
      <c r="I25" s="199">
        <v>82.800608828006091</v>
      </c>
      <c r="J25" s="199">
        <v>81.044776119402982</v>
      </c>
      <c r="K25" s="199">
        <v>74.385245901639337</v>
      </c>
    </row>
    <row r="26" spans="1:11" ht="12.75" customHeight="1" x14ac:dyDescent="0.15">
      <c r="A26" s="198" t="s">
        <v>196</v>
      </c>
      <c r="B26" s="199" t="s">
        <v>203</v>
      </c>
      <c r="C26" s="199" t="s">
        <v>203</v>
      </c>
      <c r="D26" s="199" t="s">
        <v>203</v>
      </c>
      <c r="E26" s="199" t="s">
        <v>203</v>
      </c>
      <c r="F26" s="199">
        <v>80.533008658008654</v>
      </c>
      <c r="G26" s="199">
        <v>85.278986941036806</v>
      </c>
      <c r="H26" s="199">
        <v>86.743853258748544</v>
      </c>
      <c r="I26" s="199">
        <v>90.040517579401381</v>
      </c>
      <c r="J26" s="199">
        <v>90.351679958164468</v>
      </c>
      <c r="K26" s="199">
        <v>89.184282194267922</v>
      </c>
    </row>
    <row r="27" spans="1:11" ht="12.75" customHeight="1" x14ac:dyDescent="0.15">
      <c r="A27" s="198" t="s">
        <v>198</v>
      </c>
      <c r="B27" s="199" t="s">
        <v>203</v>
      </c>
      <c r="C27" s="199" t="s">
        <v>203</v>
      </c>
      <c r="D27" s="199" t="s">
        <v>203</v>
      </c>
      <c r="E27" s="199" t="s">
        <v>203</v>
      </c>
      <c r="F27" s="199">
        <v>79.78547854785478</v>
      </c>
      <c r="G27" s="199">
        <v>83.529411764705884</v>
      </c>
      <c r="H27" s="199">
        <v>86.242138364779876</v>
      </c>
      <c r="I27" s="199">
        <v>86.973788721207313</v>
      </c>
      <c r="J27" s="199">
        <v>87.729083665338649</v>
      </c>
      <c r="K27" s="199">
        <v>84.850926672038668</v>
      </c>
    </row>
    <row r="28" spans="1:11" ht="12.75" customHeight="1" x14ac:dyDescent="0.15">
      <c r="A28" s="198" t="s">
        <v>197</v>
      </c>
      <c r="B28" s="199" t="s">
        <v>203</v>
      </c>
      <c r="C28" s="199" t="s">
        <v>203</v>
      </c>
      <c r="D28" s="199" t="s">
        <v>203</v>
      </c>
      <c r="E28" s="199" t="s">
        <v>203</v>
      </c>
      <c r="F28" s="199">
        <v>76.822381930184804</v>
      </c>
      <c r="G28" s="199">
        <v>80.336092299974922</v>
      </c>
      <c r="H28" s="199">
        <v>82.626896912611201</v>
      </c>
      <c r="I28" s="199">
        <v>88.668699186991873</v>
      </c>
      <c r="J28" s="199">
        <v>85.541574142610415</v>
      </c>
      <c r="K28" s="199">
        <v>85.314155942467835</v>
      </c>
    </row>
    <row r="29" spans="1:11" ht="12.75" customHeight="1" x14ac:dyDescent="0.15">
      <c r="A29" s="198" t="s">
        <v>232</v>
      </c>
      <c r="B29" s="199" t="s">
        <v>203</v>
      </c>
      <c r="C29" s="199" t="s">
        <v>203</v>
      </c>
      <c r="D29" s="199" t="s">
        <v>203</v>
      </c>
      <c r="E29" s="199" t="s">
        <v>203</v>
      </c>
      <c r="F29" s="199">
        <v>78.844428494527179</v>
      </c>
      <c r="G29" s="199">
        <v>82.688005506797452</v>
      </c>
      <c r="H29" s="199">
        <v>84.123387940048801</v>
      </c>
      <c r="I29" s="199">
        <v>87.392795883361913</v>
      </c>
      <c r="J29" s="199">
        <v>84.89802797909995</v>
      </c>
      <c r="K29" s="199">
        <v>86.476692472409823</v>
      </c>
    </row>
    <row r="30" spans="1:11" ht="12.75" customHeight="1" x14ac:dyDescent="0.15">
      <c r="A30" s="198" t="s">
        <v>201</v>
      </c>
      <c r="B30" s="199" t="s">
        <v>203</v>
      </c>
      <c r="C30" s="199" t="s">
        <v>203</v>
      </c>
      <c r="D30" s="199" t="s">
        <v>203</v>
      </c>
      <c r="E30" s="199" t="s">
        <v>203</v>
      </c>
      <c r="F30" s="199">
        <v>75.799746972709201</v>
      </c>
      <c r="G30" s="199">
        <v>80.414280902660835</v>
      </c>
      <c r="H30" s="199">
        <v>81.550309727105315</v>
      </c>
      <c r="I30" s="199">
        <v>85.806132542037588</v>
      </c>
      <c r="J30" s="199">
        <v>83.797216699801197</v>
      </c>
      <c r="K30" s="199">
        <v>82.73275721506603</v>
      </c>
    </row>
    <row r="31" spans="1:11" ht="12.75" customHeight="1" x14ac:dyDescent="0.15">
      <c r="A31" s="198" t="s">
        <v>200</v>
      </c>
      <c r="B31" s="199" t="s">
        <v>203</v>
      </c>
      <c r="C31" s="199" t="s">
        <v>203</v>
      </c>
      <c r="D31" s="199" t="s">
        <v>203</v>
      </c>
      <c r="E31" s="199" t="s">
        <v>203</v>
      </c>
      <c r="F31" s="199">
        <v>81.018379029828253</v>
      </c>
      <c r="G31" s="199">
        <v>84.364060676779459</v>
      </c>
      <c r="H31" s="199">
        <v>86.534090909090907</v>
      </c>
      <c r="I31" s="199">
        <v>90.898550724637687</v>
      </c>
      <c r="J31" s="199">
        <v>89.393939393939391</v>
      </c>
      <c r="K31" s="199">
        <v>89.513849632560778</v>
      </c>
    </row>
    <row r="32" spans="1:11" ht="12.75" customHeight="1" x14ac:dyDescent="0.15">
      <c r="A32" s="198" t="s">
        <v>202</v>
      </c>
      <c r="B32" s="199" t="s">
        <v>203</v>
      </c>
      <c r="C32" s="199" t="s">
        <v>203</v>
      </c>
      <c r="D32" s="199" t="s">
        <v>203</v>
      </c>
      <c r="E32" s="199" t="s">
        <v>203</v>
      </c>
      <c r="F32" s="199">
        <v>77.764013626509751</v>
      </c>
      <c r="G32" s="199">
        <v>82.839524740562481</v>
      </c>
      <c r="H32" s="199">
        <v>82.650567773465582</v>
      </c>
      <c r="I32" s="199">
        <v>86.712268956483769</v>
      </c>
      <c r="J32" s="199">
        <v>83.232671843543287</v>
      </c>
      <c r="K32" s="199">
        <v>80.035387791212031</v>
      </c>
    </row>
    <row r="33" spans="1:11" ht="12.75" customHeight="1" x14ac:dyDescent="0.15">
      <c r="A33" s="206" t="s">
        <v>108</v>
      </c>
      <c r="B33" s="199" t="s">
        <v>203</v>
      </c>
      <c r="C33" s="199" t="s">
        <v>203</v>
      </c>
      <c r="D33" s="199" t="s">
        <v>203</v>
      </c>
      <c r="E33" s="199" t="s">
        <v>203</v>
      </c>
      <c r="F33" s="199">
        <v>78.534187397586777</v>
      </c>
      <c r="G33" s="199">
        <v>82.810661922933463</v>
      </c>
      <c r="H33" s="199">
        <v>84.132137263277812</v>
      </c>
      <c r="I33" s="199">
        <v>88.031733393994543</v>
      </c>
      <c r="J33" s="199">
        <v>86.196587223240726</v>
      </c>
      <c r="K33" s="199">
        <v>85.300411059181258</v>
      </c>
    </row>
  </sheetData>
  <conditionalFormatting sqref="A3:K3 A4:A33">
    <cfRule type="cellIs" dxfId="26" priority="1" operator="equal">
      <formula>TRUE</formula>
    </cfRule>
  </conditionalFormatting>
  <hyperlinks>
    <hyperlink ref="B1" r:id="rId1"/>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6384" width="9.140625" style="195"/>
  </cols>
  <sheetData>
    <row r="1" spans="1:18" ht="12.75" customHeight="1" x14ac:dyDescent="0.2">
      <c r="A1" s="195" t="s">
        <v>246</v>
      </c>
      <c r="B1" s="204" t="s">
        <v>275</v>
      </c>
    </row>
    <row r="2" spans="1:18" ht="12.75" customHeight="1" x14ac:dyDescent="0.15">
      <c r="A2" s="202" t="s">
        <v>192</v>
      </c>
      <c r="B2" s="202" t="s">
        <v>193</v>
      </c>
      <c r="C2" s="202" t="s">
        <v>103</v>
      </c>
      <c r="D2" s="202" t="s">
        <v>104</v>
      </c>
      <c r="E2" s="202" t="s">
        <v>105</v>
      </c>
      <c r="F2" s="202" t="s">
        <v>230</v>
      </c>
      <c r="G2" s="202" t="s">
        <v>231</v>
      </c>
      <c r="H2" s="202" t="s">
        <v>194</v>
      </c>
      <c r="I2" s="202" t="s">
        <v>109</v>
      </c>
      <c r="K2" s="219"/>
      <c r="L2" s="219"/>
      <c r="M2" s="219"/>
      <c r="N2" s="219"/>
      <c r="O2" s="219"/>
      <c r="P2" s="219"/>
      <c r="Q2" s="219"/>
      <c r="R2" s="219"/>
    </row>
    <row r="3" spans="1:18" ht="12.75" customHeight="1" x14ac:dyDescent="0.15">
      <c r="A3" s="198" t="s">
        <v>136</v>
      </c>
      <c r="B3" s="195">
        <v>733</v>
      </c>
      <c r="C3" s="216">
        <v>91.739674593241546</v>
      </c>
      <c r="D3" s="216">
        <v>89.625279480428262</v>
      </c>
      <c r="E3" s="216">
        <v>93.454620714080846</v>
      </c>
      <c r="F3" s="195">
        <v>6877</v>
      </c>
      <c r="G3" s="241">
        <v>89.184282194267922</v>
      </c>
      <c r="H3" s="216">
        <v>85.300411059181258</v>
      </c>
      <c r="I3" s="195" t="s">
        <v>235</v>
      </c>
    </row>
    <row r="4" spans="1:18" ht="12.75" customHeight="1" x14ac:dyDescent="0.15">
      <c r="A4" s="198" t="s">
        <v>139</v>
      </c>
      <c r="B4" s="195">
        <v>1191</v>
      </c>
      <c r="C4" s="216">
        <v>88.814317673378071</v>
      </c>
      <c r="D4" s="216">
        <v>87.015211857590231</v>
      </c>
      <c r="E4" s="216">
        <v>90.391673830657382</v>
      </c>
      <c r="F4" s="195">
        <v>6877</v>
      </c>
      <c r="G4" s="241">
        <v>89.184282194267922</v>
      </c>
      <c r="H4" s="216">
        <v>85.300411059181258</v>
      </c>
      <c r="I4" s="195" t="s">
        <v>235</v>
      </c>
    </row>
    <row r="5" spans="1:18" ht="12.75" customHeight="1" x14ac:dyDescent="0.15">
      <c r="A5" s="198" t="s">
        <v>142</v>
      </c>
      <c r="B5" s="195">
        <v>1020</v>
      </c>
      <c r="C5" s="216">
        <v>87.931034482758619</v>
      </c>
      <c r="D5" s="216">
        <v>85.930039392929075</v>
      </c>
      <c r="E5" s="216">
        <v>89.68162459983418</v>
      </c>
      <c r="F5" s="195">
        <v>6877</v>
      </c>
      <c r="G5" s="241">
        <v>89.184282194267922</v>
      </c>
      <c r="H5" s="216">
        <v>85.300411059181258</v>
      </c>
      <c r="I5" s="195" t="s">
        <v>235</v>
      </c>
    </row>
    <row r="6" spans="1:18" ht="12.75" customHeight="1" x14ac:dyDescent="0.15">
      <c r="A6" s="198" t="s">
        <v>144</v>
      </c>
      <c r="B6" s="195">
        <v>902</v>
      </c>
      <c r="C6" s="216">
        <v>86.068702290076331</v>
      </c>
      <c r="D6" s="216">
        <v>83.840164740648589</v>
      </c>
      <c r="E6" s="216">
        <v>88.033775213808426</v>
      </c>
      <c r="F6" s="195">
        <v>6877</v>
      </c>
      <c r="G6" s="241">
        <v>89.184282194267922</v>
      </c>
      <c r="H6" s="216">
        <v>85.300411059181258</v>
      </c>
      <c r="I6" s="195" t="s">
        <v>236</v>
      </c>
    </row>
    <row r="7" spans="1:18" ht="12.75" customHeight="1" x14ac:dyDescent="0.15">
      <c r="A7" s="198" t="s">
        <v>146</v>
      </c>
      <c r="B7" s="195">
        <v>1565</v>
      </c>
      <c r="C7" s="216">
        <v>91.200466200466195</v>
      </c>
      <c r="D7" s="216">
        <v>89.766402278862941</v>
      </c>
      <c r="E7" s="216">
        <v>92.450471647200956</v>
      </c>
      <c r="F7" s="195">
        <v>6877</v>
      </c>
      <c r="G7" s="241">
        <v>89.184282194267922</v>
      </c>
      <c r="H7" s="216">
        <v>85.300411059181258</v>
      </c>
      <c r="I7" s="195" t="s">
        <v>235</v>
      </c>
    </row>
    <row r="8" spans="1:18" ht="12.75" customHeight="1" x14ac:dyDescent="0.15">
      <c r="A8" s="198" t="s">
        <v>149</v>
      </c>
      <c r="B8" s="195">
        <v>1466</v>
      </c>
      <c r="C8" s="216">
        <v>89.010321797207041</v>
      </c>
      <c r="D8" s="216">
        <v>87.408068360354847</v>
      </c>
      <c r="E8" s="216">
        <v>90.431016867446544</v>
      </c>
      <c r="F8" s="195">
        <v>6877</v>
      </c>
      <c r="G8" s="241">
        <v>89.184282194267922</v>
      </c>
      <c r="H8" s="216">
        <v>85.300411059181258</v>
      </c>
      <c r="I8" s="195" t="s">
        <v>235</v>
      </c>
    </row>
    <row r="9" spans="1:18" ht="12.75" customHeight="1" x14ac:dyDescent="0.15">
      <c r="A9" s="198" t="s">
        <v>150</v>
      </c>
      <c r="B9" s="195">
        <v>1053</v>
      </c>
      <c r="C9" s="216">
        <v>84.850926672038668</v>
      </c>
      <c r="D9" s="216">
        <v>82.748790819035506</v>
      </c>
      <c r="E9" s="216">
        <v>86.737961551707926</v>
      </c>
      <c r="F9" s="195">
        <v>1053</v>
      </c>
      <c r="G9" s="241">
        <v>84.850926672038668</v>
      </c>
      <c r="H9" s="216">
        <v>85.300411059181258</v>
      </c>
      <c r="I9" s="195" t="s">
        <v>236</v>
      </c>
    </row>
    <row r="10" spans="1:18" ht="12.75" customHeight="1" x14ac:dyDescent="0.15">
      <c r="A10" s="198" t="s">
        <v>162</v>
      </c>
      <c r="B10" s="195">
        <v>563</v>
      </c>
      <c r="C10" s="216">
        <v>88.801261829653001</v>
      </c>
      <c r="D10" s="216">
        <v>86.109100016949853</v>
      </c>
      <c r="E10" s="216">
        <v>91.026038236810962</v>
      </c>
      <c r="F10" s="195">
        <v>3381</v>
      </c>
      <c r="G10" s="241">
        <v>85.314155942467835</v>
      </c>
      <c r="H10" s="216">
        <v>85.300411059181258</v>
      </c>
      <c r="I10" s="195" t="s">
        <v>235</v>
      </c>
    </row>
    <row r="11" spans="1:18" ht="12.75" customHeight="1" x14ac:dyDescent="0.15">
      <c r="A11" s="198" t="s">
        <v>165</v>
      </c>
      <c r="B11" s="195">
        <v>1094</v>
      </c>
      <c r="C11" s="216">
        <v>83.447749809305876</v>
      </c>
      <c r="D11" s="216">
        <v>81.338763720955924</v>
      </c>
      <c r="E11" s="216">
        <v>85.361285927610126</v>
      </c>
      <c r="F11" s="195">
        <v>3381</v>
      </c>
      <c r="G11" s="241">
        <v>85.314155942467835</v>
      </c>
      <c r="H11" s="216">
        <v>85.300411059181258</v>
      </c>
      <c r="I11" s="195" t="s">
        <v>236</v>
      </c>
    </row>
    <row r="12" spans="1:18" ht="12.75" customHeight="1" x14ac:dyDescent="0.15">
      <c r="A12" s="198" t="s">
        <v>167</v>
      </c>
      <c r="B12" s="195">
        <v>1724</v>
      </c>
      <c r="C12" s="216">
        <v>85.431119920713584</v>
      </c>
      <c r="D12" s="216">
        <v>83.824512772831255</v>
      </c>
      <c r="E12" s="216">
        <v>86.903085274414408</v>
      </c>
      <c r="F12" s="195">
        <v>3381</v>
      </c>
      <c r="G12" s="241">
        <v>85.314155942467835</v>
      </c>
      <c r="H12" s="216">
        <v>85.300411059181258</v>
      </c>
      <c r="I12" s="195" t="s">
        <v>236</v>
      </c>
    </row>
    <row r="13" spans="1:18" ht="12.75" customHeight="1" x14ac:dyDescent="0.15">
      <c r="A13" s="198" t="s">
        <v>169</v>
      </c>
      <c r="B13" s="195">
        <v>2393</v>
      </c>
      <c r="C13" s="216">
        <v>86.514822848879248</v>
      </c>
      <c r="D13" s="216">
        <v>85.191127118090151</v>
      </c>
      <c r="E13" s="216">
        <v>87.737230951194363</v>
      </c>
      <c r="F13" s="195">
        <v>5250</v>
      </c>
      <c r="G13" s="241">
        <v>86.476692472409823</v>
      </c>
      <c r="H13" s="216">
        <v>85.300411059181258</v>
      </c>
      <c r="I13" s="195" t="s">
        <v>236</v>
      </c>
    </row>
    <row r="14" spans="1:18" ht="12.75" customHeight="1" x14ac:dyDescent="0.15">
      <c r="A14" s="198" t="s">
        <v>170</v>
      </c>
      <c r="B14" s="195">
        <v>1343</v>
      </c>
      <c r="C14" s="216">
        <v>85.378258105530833</v>
      </c>
      <c r="D14" s="216">
        <v>83.545983942961854</v>
      </c>
      <c r="E14" s="216">
        <v>87.038150823650113</v>
      </c>
      <c r="F14" s="195">
        <v>5250</v>
      </c>
      <c r="G14" s="241">
        <v>86.476692472409823</v>
      </c>
      <c r="H14" s="216">
        <v>85.300411059181258</v>
      </c>
      <c r="I14" s="195" t="s">
        <v>236</v>
      </c>
    </row>
    <row r="15" spans="1:18" ht="12.75" customHeight="1" x14ac:dyDescent="0.15">
      <c r="A15" s="198" t="s">
        <v>172</v>
      </c>
      <c r="B15" s="195">
        <v>1514</v>
      </c>
      <c r="C15" s="216">
        <v>87.413394919168596</v>
      </c>
      <c r="D15" s="216">
        <v>85.767969808407912</v>
      </c>
      <c r="E15" s="216">
        <v>88.893220475313839</v>
      </c>
      <c r="F15" s="195">
        <v>5250</v>
      </c>
      <c r="G15" s="241">
        <v>86.476692472409823</v>
      </c>
      <c r="H15" s="216">
        <v>85.300411059181258</v>
      </c>
      <c r="I15" s="195" t="s">
        <v>235</v>
      </c>
    </row>
    <row r="16" spans="1:18" ht="12.75" customHeight="1" x14ac:dyDescent="0.15">
      <c r="A16" s="198" t="s">
        <v>174</v>
      </c>
      <c r="B16" s="195">
        <v>1344</v>
      </c>
      <c r="C16" s="216">
        <v>85.878594249201285</v>
      </c>
      <c r="D16" s="216">
        <v>84.065252089572439</v>
      </c>
      <c r="E16" s="216">
        <v>87.516225607092437</v>
      </c>
      <c r="F16" s="195">
        <v>5074</v>
      </c>
      <c r="G16" s="241">
        <v>82.73275721506603</v>
      </c>
      <c r="H16" s="216">
        <v>85.300411059181258</v>
      </c>
      <c r="I16" s="195" t="s">
        <v>236</v>
      </c>
    </row>
    <row r="17" spans="1:9" ht="12.75" customHeight="1" x14ac:dyDescent="0.15">
      <c r="A17" s="198" t="s">
        <v>176</v>
      </c>
      <c r="B17" s="195">
        <v>3730</v>
      </c>
      <c r="C17" s="216">
        <v>81.654991243432576</v>
      </c>
      <c r="D17" s="216">
        <v>80.506159890973166</v>
      </c>
      <c r="E17" s="216">
        <v>82.750624858524716</v>
      </c>
      <c r="F17" s="195">
        <v>5074</v>
      </c>
      <c r="G17" s="241">
        <v>82.73275721506603</v>
      </c>
      <c r="H17" s="216">
        <v>85.300411059181258</v>
      </c>
      <c r="I17" s="195" t="s">
        <v>237</v>
      </c>
    </row>
    <row r="18" spans="1:9" ht="12.75" customHeight="1" x14ac:dyDescent="0.15">
      <c r="A18" s="198" t="s">
        <v>177</v>
      </c>
      <c r="B18" s="195">
        <v>2484</v>
      </c>
      <c r="C18" s="216">
        <v>89.224137931034491</v>
      </c>
      <c r="D18" s="216">
        <v>88.017782549787398</v>
      </c>
      <c r="E18" s="216">
        <v>90.32239287481346</v>
      </c>
      <c r="F18" s="195">
        <v>3167</v>
      </c>
      <c r="G18" s="241">
        <v>89.513849632560778</v>
      </c>
      <c r="H18" s="216">
        <v>85.300411059181258</v>
      </c>
      <c r="I18" s="195" t="s">
        <v>235</v>
      </c>
    </row>
    <row r="19" spans="1:9" ht="12.75" customHeight="1" x14ac:dyDescent="0.15">
      <c r="A19" s="198" t="s">
        <v>179</v>
      </c>
      <c r="B19" s="195">
        <v>683</v>
      </c>
      <c r="C19" s="216">
        <v>90.58355437665783</v>
      </c>
      <c r="D19" s="216">
        <v>88.28829352459087</v>
      </c>
      <c r="E19" s="216">
        <v>92.467368344591307</v>
      </c>
      <c r="F19" s="195">
        <v>3167</v>
      </c>
      <c r="G19" s="241">
        <v>89.513849632560778</v>
      </c>
      <c r="H19" s="216">
        <v>85.300411059181258</v>
      </c>
      <c r="I19" s="195" t="s">
        <v>235</v>
      </c>
    </row>
    <row r="20" spans="1:9" ht="12.75" customHeight="1" x14ac:dyDescent="0.15">
      <c r="A20" s="198" t="s">
        <v>181</v>
      </c>
      <c r="B20" s="195">
        <v>1692</v>
      </c>
      <c r="C20" s="216">
        <v>81.307063911580968</v>
      </c>
      <c r="D20" s="216">
        <v>79.574895092597131</v>
      </c>
      <c r="E20" s="216">
        <v>82.923857810261296</v>
      </c>
      <c r="F20" s="195">
        <v>5428</v>
      </c>
      <c r="G20" s="241">
        <v>80.035387791212031</v>
      </c>
      <c r="H20" s="216">
        <v>85.300411059181258</v>
      </c>
      <c r="I20" s="195" t="s">
        <v>237</v>
      </c>
    </row>
    <row r="21" spans="1:9" ht="12.75" customHeight="1" x14ac:dyDescent="0.15">
      <c r="A21" s="198" t="s">
        <v>183</v>
      </c>
      <c r="B21" s="195">
        <v>639</v>
      </c>
      <c r="C21" s="216">
        <v>85.313751668891854</v>
      </c>
      <c r="D21" s="216">
        <v>82.598603288724078</v>
      </c>
      <c r="E21" s="216">
        <v>87.668502035955115</v>
      </c>
      <c r="F21" s="195">
        <v>5428</v>
      </c>
      <c r="G21" s="241">
        <v>80.035387791212031</v>
      </c>
      <c r="H21" s="216">
        <v>85.300411059181258</v>
      </c>
      <c r="I21" s="195" t="s">
        <v>236</v>
      </c>
    </row>
    <row r="22" spans="1:9" ht="12.75" customHeight="1" x14ac:dyDescent="0.15">
      <c r="A22" s="198" t="s">
        <v>185</v>
      </c>
      <c r="B22" s="195">
        <v>906</v>
      </c>
      <c r="C22" s="216">
        <v>81.990950226244337</v>
      </c>
      <c r="D22" s="216">
        <v>79.615626682028378</v>
      </c>
      <c r="E22" s="216">
        <v>84.144607421742634</v>
      </c>
      <c r="F22" s="195">
        <v>5428</v>
      </c>
      <c r="G22" s="241">
        <v>80.035387791212031</v>
      </c>
      <c r="H22" s="216">
        <v>85.300411059181258</v>
      </c>
      <c r="I22" s="195" t="s">
        <v>237</v>
      </c>
    </row>
    <row r="23" spans="1:9" ht="12.75" customHeight="1" x14ac:dyDescent="0.15">
      <c r="A23" s="198" t="s">
        <v>187</v>
      </c>
      <c r="B23" s="195">
        <v>739</v>
      </c>
      <c r="C23" s="216">
        <v>82.569832402234638</v>
      </c>
      <c r="D23" s="216">
        <v>79.946588610371165</v>
      </c>
      <c r="E23" s="216">
        <v>84.914672817671331</v>
      </c>
      <c r="F23" s="195">
        <v>5428</v>
      </c>
      <c r="G23" s="241">
        <v>80.035387791212031</v>
      </c>
      <c r="H23" s="216">
        <v>85.300411059181258</v>
      </c>
      <c r="I23" s="195" t="s">
        <v>237</v>
      </c>
    </row>
    <row r="24" spans="1:9" ht="12.75" customHeight="1" x14ac:dyDescent="0.15">
      <c r="A24" s="198" t="s">
        <v>189</v>
      </c>
      <c r="B24" s="195">
        <v>1452</v>
      </c>
      <c r="C24" s="216">
        <v>74.385245901639337</v>
      </c>
      <c r="D24" s="216">
        <v>72.402216295107394</v>
      </c>
      <c r="E24" s="216">
        <v>76.272482105826526</v>
      </c>
      <c r="F24" s="195">
        <v>5428</v>
      </c>
      <c r="G24" s="241">
        <v>80.035387791212031</v>
      </c>
      <c r="H24" s="216">
        <v>85.300411059181258</v>
      </c>
      <c r="I24" s="195" t="s">
        <v>237</v>
      </c>
    </row>
    <row r="25" spans="1:9" ht="12.75" customHeight="1" x14ac:dyDescent="0.15">
      <c r="A25" s="198" t="s">
        <v>196</v>
      </c>
      <c r="B25" s="195">
        <v>6877</v>
      </c>
      <c r="C25" s="216">
        <v>89.184282194267922</v>
      </c>
      <c r="D25" s="216"/>
      <c r="E25" s="216"/>
      <c r="G25" s="216"/>
      <c r="H25" s="216"/>
    </row>
    <row r="26" spans="1:9" ht="12.75" customHeight="1" x14ac:dyDescent="0.15">
      <c r="A26" s="198" t="s">
        <v>198</v>
      </c>
      <c r="B26" s="195">
        <v>1053</v>
      </c>
      <c r="C26" s="216">
        <v>84.850926672038668</v>
      </c>
      <c r="D26" s="216"/>
      <c r="E26" s="216"/>
      <c r="G26" s="216"/>
      <c r="H26" s="216"/>
    </row>
    <row r="27" spans="1:9" ht="12.75" customHeight="1" x14ac:dyDescent="0.15">
      <c r="A27" s="198" t="s">
        <v>197</v>
      </c>
      <c r="B27" s="195">
        <v>3381</v>
      </c>
      <c r="C27" s="216">
        <v>85.314155942467835</v>
      </c>
      <c r="D27" s="216"/>
      <c r="E27" s="216"/>
      <c r="G27" s="216"/>
      <c r="H27" s="216"/>
    </row>
    <row r="28" spans="1:9" ht="12.75" customHeight="1" x14ac:dyDescent="0.15">
      <c r="A28" s="198" t="s">
        <v>232</v>
      </c>
      <c r="B28" s="195">
        <v>5250</v>
      </c>
      <c r="C28" s="216">
        <v>86.476692472409823</v>
      </c>
      <c r="D28" s="216"/>
      <c r="E28" s="216"/>
      <c r="G28" s="216"/>
      <c r="H28" s="216"/>
    </row>
    <row r="29" spans="1:9" ht="12.75" customHeight="1" x14ac:dyDescent="0.15">
      <c r="A29" s="198" t="s">
        <v>201</v>
      </c>
      <c r="B29" s="195">
        <v>5074</v>
      </c>
      <c r="C29" s="216">
        <v>82.73275721506603</v>
      </c>
      <c r="D29" s="216"/>
      <c r="E29" s="216"/>
      <c r="G29" s="216"/>
      <c r="H29" s="216"/>
    </row>
    <row r="30" spans="1:9" ht="12.75" customHeight="1" x14ac:dyDescent="0.15">
      <c r="A30" s="198" t="s">
        <v>200</v>
      </c>
      <c r="B30" s="195">
        <v>3167</v>
      </c>
      <c r="C30" s="216">
        <v>89.513849632560778</v>
      </c>
      <c r="D30" s="216"/>
      <c r="E30" s="216"/>
      <c r="G30" s="216"/>
      <c r="H30" s="216"/>
    </row>
    <row r="31" spans="1:9" ht="12.75" customHeight="1" x14ac:dyDescent="0.15">
      <c r="A31" s="198" t="s">
        <v>202</v>
      </c>
      <c r="B31" s="195">
        <v>5428</v>
      </c>
      <c r="C31" s="216">
        <v>80.035387791212031</v>
      </c>
      <c r="D31" s="216"/>
      <c r="E31" s="216"/>
      <c r="G31" s="216"/>
      <c r="H31" s="216"/>
    </row>
    <row r="32" spans="1:9" ht="12.75" customHeight="1" x14ac:dyDescent="0.15">
      <c r="A32" s="206" t="s">
        <v>108</v>
      </c>
      <c r="B32" s="195">
        <v>30297</v>
      </c>
      <c r="C32" s="216">
        <v>85.300411059181258</v>
      </c>
      <c r="D32" s="216"/>
      <c r="E32" s="216"/>
      <c r="H32" s="216"/>
    </row>
  </sheetData>
  <conditionalFormatting sqref="A3:A32">
    <cfRule type="cellIs" dxfId="25" priority="3" operator="equal">
      <formula>TRUE</formula>
    </cfRule>
  </conditionalFormatting>
  <conditionalFormatting sqref="K2:R32">
    <cfRule type="containsText" dxfId="24" priority="1" operator="containsText" text="FALSE">
      <formula>NOT(ISERROR(SEARCH("FALSE",K2)))</formula>
    </cfRule>
    <cfRule type="containsText" dxfId="23" priority="2" operator="containsText" text="TRUE">
      <formula>NOT(ISERROR(SEARCH("TRUE",K2)))</formula>
    </cfRule>
  </conditionalFormatting>
  <hyperlinks>
    <hyperlink ref="B1"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7"/>
  <sheetViews>
    <sheetView workbookViewId="0">
      <selection activeCell="D13" sqref="D13"/>
    </sheetView>
  </sheetViews>
  <sheetFormatPr defaultRowHeight="12.75" x14ac:dyDescent="0.2"/>
  <cols>
    <col min="1" max="1" width="30.28515625" style="3" bestFit="1" customWidth="1"/>
    <col min="2" max="11" width="9.7109375" style="3" bestFit="1" customWidth="1"/>
    <col min="12" max="16384" width="9.140625" style="3"/>
  </cols>
  <sheetData>
    <row r="1" spans="1:11" x14ac:dyDescent="0.2">
      <c r="A1" s="3" t="s">
        <v>246</v>
      </c>
      <c r="B1" s="204" t="s">
        <v>247</v>
      </c>
    </row>
    <row r="2" spans="1:11" x14ac:dyDescent="0.2">
      <c r="A2" s="3" t="s">
        <v>192</v>
      </c>
      <c r="B2" s="3" t="s">
        <v>240</v>
      </c>
      <c r="C2" s="3" t="s">
        <v>241</v>
      </c>
      <c r="D2" s="3" t="s">
        <v>242</v>
      </c>
      <c r="E2" s="3" t="s">
        <v>243</v>
      </c>
      <c r="F2" s="3" t="s">
        <v>244</v>
      </c>
      <c r="G2" s="3" t="s">
        <v>223</v>
      </c>
      <c r="H2" s="3" t="s">
        <v>224</v>
      </c>
      <c r="I2" s="3" t="s">
        <v>225</v>
      </c>
      <c r="J2" s="3" t="s">
        <v>226</v>
      </c>
      <c r="K2" s="3" t="s">
        <v>245</v>
      </c>
    </row>
    <row r="3" spans="1:11" x14ac:dyDescent="0.2">
      <c r="A3" s="207" t="s">
        <v>136</v>
      </c>
      <c r="B3" s="211">
        <v>270.73732718894007</v>
      </c>
      <c r="C3" s="211">
        <v>244.31818181818184</v>
      </c>
      <c r="D3" s="211">
        <v>245.51724137931035</v>
      </c>
      <c r="E3" s="211">
        <v>210.016155088853</v>
      </c>
      <c r="F3" s="211">
        <v>242.50325945241201</v>
      </c>
      <c r="G3" s="211">
        <v>272.07392197125256</v>
      </c>
      <c r="H3" s="211">
        <v>206.77628300946688</v>
      </c>
      <c r="I3" s="211">
        <v>199.30244145490784</v>
      </c>
      <c r="J3" s="211">
        <v>211.12767014406359</v>
      </c>
      <c r="K3" s="211">
        <v>179.11975435005118</v>
      </c>
    </row>
    <row r="4" spans="1:11" x14ac:dyDescent="0.2">
      <c r="A4" s="207" t="s">
        <v>139</v>
      </c>
      <c r="B4" s="211">
        <v>227.12418300653593</v>
      </c>
      <c r="C4" s="211">
        <v>279.24891670678863</v>
      </c>
      <c r="D4" s="211">
        <v>180.69424631478839</v>
      </c>
      <c r="E4" s="211">
        <v>171.33241548110755</v>
      </c>
      <c r="F4" s="211">
        <v>199.82238010657193</v>
      </c>
      <c r="G4" s="211">
        <v>213.45982804624964</v>
      </c>
      <c r="H4" s="211">
        <v>204.02128917800118</v>
      </c>
      <c r="I4" s="211">
        <v>212.25710014947683</v>
      </c>
      <c r="J4" s="211">
        <v>173.09444275736411</v>
      </c>
      <c r="K4" s="211">
        <v>173.8721804511278</v>
      </c>
    </row>
    <row r="5" spans="1:11" x14ac:dyDescent="0.2">
      <c r="A5" s="207" t="s">
        <v>142</v>
      </c>
      <c r="B5" s="211">
        <v>222.6379794200187</v>
      </c>
      <c r="C5" s="211">
        <v>211.22846025569763</v>
      </c>
      <c r="D5" s="211">
        <v>171.3367838657862</v>
      </c>
      <c r="E5" s="211">
        <v>217.81134726857545</v>
      </c>
      <c r="F5" s="211">
        <v>218.77691645133507</v>
      </c>
      <c r="G5" s="211">
        <v>157.31874145006839</v>
      </c>
      <c r="H5" s="211">
        <v>155.44926545951486</v>
      </c>
      <c r="I5" s="211">
        <v>166.86531585220501</v>
      </c>
      <c r="J5" s="211">
        <v>172.237380627558</v>
      </c>
      <c r="K5" s="211">
        <v>142.26231783483692</v>
      </c>
    </row>
    <row r="6" spans="1:11" x14ac:dyDescent="0.2">
      <c r="A6" s="207" t="s">
        <v>144</v>
      </c>
      <c r="B6" s="211">
        <v>216.76300578034682</v>
      </c>
      <c r="C6" s="211">
        <v>184.95934959349594</v>
      </c>
      <c r="D6" s="211">
        <v>188.16150529204234</v>
      </c>
      <c r="E6" s="211">
        <v>230.12956874879131</v>
      </c>
      <c r="F6" s="211">
        <v>203.80952380952382</v>
      </c>
      <c r="G6" s="211">
        <v>222.51066196921937</v>
      </c>
      <c r="H6" s="211">
        <v>191.8819188191882</v>
      </c>
      <c r="I6" s="211">
        <v>191.70506912442397</v>
      </c>
      <c r="J6" s="211">
        <v>238.78964637258477</v>
      </c>
      <c r="K6" s="211">
        <v>177.29848290988849</v>
      </c>
    </row>
    <row r="7" spans="1:11" x14ac:dyDescent="0.2">
      <c r="A7" s="207" t="s">
        <v>146</v>
      </c>
      <c r="B7" s="211">
        <v>187.58320222679416</v>
      </c>
      <c r="C7" s="211">
        <v>160.19935920256319</v>
      </c>
      <c r="D7" s="211">
        <v>129.87012987012989</v>
      </c>
      <c r="E7" s="211">
        <v>150.52059755545497</v>
      </c>
      <c r="F7" s="211">
        <v>136.15231348239982</v>
      </c>
      <c r="G7" s="211">
        <v>150.34364261168386</v>
      </c>
      <c r="H7" s="211">
        <v>147.6655808903366</v>
      </c>
      <c r="I7" s="211">
        <v>136.00891861761426</v>
      </c>
      <c r="J7" s="211">
        <v>129.28611579539069</v>
      </c>
      <c r="K7" s="211">
        <v>126.92128551467164</v>
      </c>
    </row>
    <row r="8" spans="1:11" x14ac:dyDescent="0.2">
      <c r="A8" s="207" t="s">
        <v>149</v>
      </c>
      <c r="B8" s="211">
        <v>123.91738840772818</v>
      </c>
      <c r="C8" s="211">
        <v>108.86270491803279</v>
      </c>
      <c r="D8" s="211">
        <v>119.0768475325313</v>
      </c>
      <c r="E8" s="211">
        <v>87.153772683858634</v>
      </c>
      <c r="F8" s="211">
        <v>107.60233918128655</v>
      </c>
      <c r="G8" s="211">
        <v>102.56988277727683</v>
      </c>
      <c r="H8" s="211">
        <v>102.88526056810558</v>
      </c>
      <c r="I8" s="211">
        <v>103.23159784560144</v>
      </c>
      <c r="J8" s="211">
        <v>109.75191494226593</v>
      </c>
      <c r="K8" s="211">
        <v>106.47010647010647</v>
      </c>
    </row>
    <row r="9" spans="1:11" x14ac:dyDescent="0.2">
      <c r="A9" s="207" t="s">
        <v>150</v>
      </c>
      <c r="B9" s="211">
        <v>109.97643362136685</v>
      </c>
      <c r="C9" s="211">
        <v>122.35294117647059</v>
      </c>
      <c r="D9" s="211">
        <v>140.34546576187537</v>
      </c>
      <c r="E9" s="211">
        <v>125.74758472626898</v>
      </c>
      <c r="F9" s="211">
        <v>169.72689399783982</v>
      </c>
      <c r="G9" s="211">
        <v>141.7466849565615</v>
      </c>
      <c r="H9" s="211">
        <v>145.89665653495439</v>
      </c>
      <c r="I9" s="211">
        <v>133.93552406167265</v>
      </c>
      <c r="J9" s="211">
        <v>145.74518100611189</v>
      </c>
      <c r="K9" s="211">
        <v>146.89622492497236</v>
      </c>
    </row>
    <row r="10" spans="1:11" x14ac:dyDescent="0.2">
      <c r="A10" s="207" t="s">
        <v>162</v>
      </c>
      <c r="B10" s="211">
        <v>169.16070266753417</v>
      </c>
      <c r="C10" s="211">
        <v>171.71401810802374</v>
      </c>
      <c r="D10" s="211">
        <v>169.38712657838005</v>
      </c>
      <c r="E10" s="211">
        <v>210.23765996343693</v>
      </c>
      <c r="F10" s="211">
        <v>295.50827423167851</v>
      </c>
      <c r="G10" s="211">
        <v>276.80652680652679</v>
      </c>
      <c r="H10" s="211">
        <v>297.35355337496281</v>
      </c>
      <c r="I10" s="211">
        <v>294.55519190717047</v>
      </c>
      <c r="J10" s="211">
        <v>260.66350710900474</v>
      </c>
      <c r="K10" s="211">
        <v>202.08023774145619</v>
      </c>
    </row>
    <row r="11" spans="1:11" x14ac:dyDescent="0.2">
      <c r="A11" s="207" t="s">
        <v>165</v>
      </c>
      <c r="B11" s="211">
        <v>219.11037891268532</v>
      </c>
      <c r="C11" s="211">
        <v>221.08298622236461</v>
      </c>
      <c r="D11" s="211">
        <v>132.35752102148865</v>
      </c>
      <c r="E11" s="211">
        <v>151.72413793103448</v>
      </c>
      <c r="F11" s="211">
        <v>172.80582082764894</v>
      </c>
      <c r="G11" s="211">
        <v>180.3009983609</v>
      </c>
      <c r="H11" s="211">
        <v>181.81818181818181</v>
      </c>
      <c r="I11" s="211">
        <v>229.91937891908032</v>
      </c>
      <c r="J11" s="211">
        <v>164.08386508659981</v>
      </c>
      <c r="K11" s="211">
        <v>177.41437827830916</v>
      </c>
    </row>
    <row r="12" spans="1:11" x14ac:dyDescent="0.2">
      <c r="A12" s="207" t="s">
        <v>167</v>
      </c>
      <c r="B12" s="211">
        <v>184.24189877533328</v>
      </c>
      <c r="C12" s="211">
        <v>153.39045805564371</v>
      </c>
      <c r="D12" s="211">
        <v>134.02905668099038</v>
      </c>
      <c r="E12" s="211">
        <v>179.77982022017977</v>
      </c>
      <c r="F12" s="211">
        <v>157.96840631873627</v>
      </c>
      <c r="G12" s="211">
        <v>165.21739130434781</v>
      </c>
      <c r="H12" s="211">
        <v>141.24020508851697</v>
      </c>
      <c r="I12" s="211">
        <v>149.20977716697752</v>
      </c>
      <c r="J12" s="211">
        <v>162.36016236016238</v>
      </c>
      <c r="K12" s="211">
        <v>174.09680990238502</v>
      </c>
    </row>
    <row r="13" spans="1:11" x14ac:dyDescent="0.2">
      <c r="A13" s="207" t="s">
        <v>169</v>
      </c>
      <c r="B13" s="211">
        <v>212.10637950726058</v>
      </c>
      <c r="C13" s="211">
        <v>223.70109044259141</v>
      </c>
      <c r="D13" s="211">
        <v>246.04293997805988</v>
      </c>
      <c r="E13" s="211">
        <v>233.15458148752623</v>
      </c>
      <c r="F13" s="211">
        <v>280.9637441305519</v>
      </c>
      <c r="G13" s="211">
        <v>238.45918679302966</v>
      </c>
      <c r="H13" s="211">
        <v>253.2790592492085</v>
      </c>
      <c r="I13" s="211">
        <v>234.50459960790229</v>
      </c>
      <c r="J13" s="211">
        <v>209.17014020462295</v>
      </c>
      <c r="K13" s="211">
        <v>228.73103344153392</v>
      </c>
    </row>
    <row r="14" spans="1:11" x14ac:dyDescent="0.2">
      <c r="A14" s="207" t="s">
        <v>170</v>
      </c>
      <c r="B14" s="211">
        <v>168.04407713498622</v>
      </c>
      <c r="C14" s="211">
        <v>194.47424892703864</v>
      </c>
      <c r="D14" s="211">
        <v>206.35950681375729</v>
      </c>
      <c r="E14" s="211">
        <v>195.19131334022754</v>
      </c>
      <c r="F14" s="211">
        <v>202.17729393468119</v>
      </c>
      <c r="G14" s="211">
        <v>212.7659574468085</v>
      </c>
      <c r="H14" s="211">
        <v>242.6119499290231</v>
      </c>
      <c r="I14" s="211">
        <v>187.81792095995829</v>
      </c>
      <c r="J14" s="211">
        <v>210.11673151750975</v>
      </c>
      <c r="K14" s="211">
        <v>187.67797048925706</v>
      </c>
    </row>
    <row r="15" spans="1:11" x14ac:dyDescent="0.2">
      <c r="A15" s="207" t="s">
        <v>172</v>
      </c>
      <c r="B15" s="211">
        <v>106.15711252653927</v>
      </c>
      <c r="C15" s="211">
        <v>98.816798855805487</v>
      </c>
      <c r="D15" s="211">
        <v>131.13911031113398</v>
      </c>
      <c r="E15" s="211">
        <v>127.33118971061093</v>
      </c>
      <c r="F15" s="211">
        <v>154.00410677618069</v>
      </c>
      <c r="G15" s="211">
        <v>173.9352858421793</v>
      </c>
      <c r="H15" s="211">
        <v>169.68184653774173</v>
      </c>
      <c r="I15" s="211">
        <v>166.08824987605354</v>
      </c>
      <c r="J15" s="211">
        <v>190.87238468126759</v>
      </c>
      <c r="K15" s="211">
        <v>163.53429338540397</v>
      </c>
    </row>
    <row r="16" spans="1:11" x14ac:dyDescent="0.2">
      <c r="A16" s="207" t="s">
        <v>174</v>
      </c>
      <c r="B16" s="211">
        <v>128.32125603864733</v>
      </c>
      <c r="C16" s="211">
        <v>152.78389892757457</v>
      </c>
      <c r="D16" s="211">
        <v>185.21136717093171</v>
      </c>
      <c r="E16" s="211">
        <v>153.7183215621105</v>
      </c>
      <c r="F16" s="211">
        <v>155.51048005409061</v>
      </c>
      <c r="G16" s="211">
        <v>146.46053702196909</v>
      </c>
      <c r="H16" s="211">
        <v>125.60777957860616</v>
      </c>
      <c r="I16" s="211">
        <v>120.84592145015105</v>
      </c>
      <c r="J16" s="211">
        <v>131.57894736842104</v>
      </c>
      <c r="K16" s="211">
        <v>143.41957255343081</v>
      </c>
    </row>
    <row r="17" spans="1:11" x14ac:dyDescent="0.2">
      <c r="A17" s="207" t="s">
        <v>176</v>
      </c>
      <c r="B17" s="211">
        <v>172.83815566373133</v>
      </c>
      <c r="C17" s="211">
        <v>183.16935315051288</v>
      </c>
      <c r="D17" s="211">
        <v>185.24081305697405</v>
      </c>
      <c r="E17" s="211">
        <v>161.83089150627214</v>
      </c>
      <c r="F17" s="211">
        <v>163.94952565165332</v>
      </c>
      <c r="G17" s="211">
        <v>149.44682369735904</v>
      </c>
      <c r="H17" s="211">
        <v>114.49717022202873</v>
      </c>
      <c r="I17" s="211">
        <v>143.63825724700573</v>
      </c>
      <c r="J17" s="211">
        <v>120.3092425295344</v>
      </c>
      <c r="K17" s="211">
        <v>129.2068619319918</v>
      </c>
    </row>
    <row r="18" spans="1:11" x14ac:dyDescent="0.2">
      <c r="A18" s="207" t="s">
        <v>177</v>
      </c>
      <c r="B18" s="211">
        <v>232.97491039426524</v>
      </c>
      <c r="C18" s="211">
        <v>203.88705537220389</v>
      </c>
      <c r="D18" s="211">
        <v>207.12391600372678</v>
      </c>
      <c r="E18" s="211">
        <v>228.84100830868891</v>
      </c>
      <c r="F18" s="211">
        <v>232.88341842086859</v>
      </c>
      <c r="G18" s="211">
        <v>236.48648648648651</v>
      </c>
      <c r="H18" s="211">
        <v>234.56199138343706</v>
      </c>
      <c r="I18" s="211">
        <v>236.79541422137299</v>
      </c>
      <c r="J18" s="211">
        <v>242.97646165527715</v>
      </c>
      <c r="K18" s="211">
        <v>258.13221406086046</v>
      </c>
    </row>
    <row r="19" spans="1:11" x14ac:dyDescent="0.2">
      <c r="A19" s="207" t="s">
        <v>179</v>
      </c>
      <c r="B19" s="211">
        <v>300.96183679801425</v>
      </c>
      <c r="C19" s="211">
        <v>273.27327327327328</v>
      </c>
      <c r="D19" s="211">
        <v>307.42459396751741</v>
      </c>
      <c r="E19" s="211">
        <v>309.48324815445767</v>
      </c>
      <c r="F19" s="211">
        <v>231.18127995489144</v>
      </c>
      <c r="G19" s="211">
        <v>212.53105161468395</v>
      </c>
      <c r="H19" s="211">
        <v>219.92940537605213</v>
      </c>
      <c r="I19" s="211">
        <v>292.66958424507658</v>
      </c>
      <c r="J19" s="211">
        <v>213.65149833518313</v>
      </c>
      <c r="K19" s="211">
        <v>264.86486486486484</v>
      </c>
    </row>
    <row r="20" spans="1:11" x14ac:dyDescent="0.2">
      <c r="A20" s="207" t="s">
        <v>181</v>
      </c>
      <c r="B20" s="211">
        <v>177.75619232637203</v>
      </c>
      <c r="C20" s="211">
        <v>138.47770031515614</v>
      </c>
      <c r="D20" s="211">
        <v>161.65413533834587</v>
      </c>
      <c r="E20" s="211">
        <v>181.11254851228978</v>
      </c>
      <c r="F20" s="211">
        <v>176.25899280575538</v>
      </c>
      <c r="G20" s="211">
        <v>176.09391675560298</v>
      </c>
      <c r="H20" s="211">
        <v>159.4450950364832</v>
      </c>
      <c r="I20" s="211">
        <v>169.9274363920272</v>
      </c>
      <c r="J20" s="211">
        <v>188.83720930232556</v>
      </c>
      <c r="K20" s="211">
        <v>165.94380539317368</v>
      </c>
    </row>
    <row r="21" spans="1:11" x14ac:dyDescent="0.2">
      <c r="A21" s="207" t="s">
        <v>183</v>
      </c>
      <c r="B21" s="211">
        <v>191.40083217753119</v>
      </c>
      <c r="C21" s="211">
        <v>192.82998370450844</v>
      </c>
      <c r="D21" s="211">
        <v>124.70771628994544</v>
      </c>
      <c r="E21" s="211">
        <v>155.33486121721415</v>
      </c>
      <c r="F21" s="211">
        <v>211.26760563380282</v>
      </c>
      <c r="G21" s="211">
        <v>152.46188452886778</v>
      </c>
      <c r="H21" s="211">
        <v>170.91899925687392</v>
      </c>
      <c r="I21" s="211">
        <v>228.68506089982603</v>
      </c>
      <c r="J21" s="211">
        <v>230.23023023023023</v>
      </c>
      <c r="K21" s="211">
        <v>197.99434301877091</v>
      </c>
    </row>
    <row r="22" spans="1:11" x14ac:dyDescent="0.2">
      <c r="A22" s="207" t="s">
        <v>185</v>
      </c>
      <c r="B22" s="211">
        <v>160.14234875444839</v>
      </c>
      <c r="C22" s="211">
        <v>134.39813011297235</v>
      </c>
      <c r="D22" s="211">
        <v>123.05944717909881</v>
      </c>
      <c r="E22" s="211">
        <v>182.52212389380531</v>
      </c>
      <c r="F22" s="211">
        <v>197.89162197151839</v>
      </c>
      <c r="G22" s="211">
        <v>163.75139560848532</v>
      </c>
      <c r="H22" s="211">
        <v>105.10787387055134</v>
      </c>
      <c r="I22" s="211">
        <v>194.53110662506882</v>
      </c>
      <c r="J22" s="211">
        <v>210.16081871345031</v>
      </c>
      <c r="K22" s="211">
        <v>172.02692595362751</v>
      </c>
    </row>
    <row r="23" spans="1:11" x14ac:dyDescent="0.2">
      <c r="A23" s="207" t="s">
        <v>187</v>
      </c>
      <c r="B23" s="211">
        <v>146.24418346997564</v>
      </c>
      <c r="C23" s="211">
        <v>127.55663074554651</v>
      </c>
      <c r="D23" s="211">
        <v>100.21786492374727</v>
      </c>
      <c r="E23" s="211">
        <v>157.3232882783071</v>
      </c>
      <c r="F23" s="211">
        <v>161.92560175054706</v>
      </c>
      <c r="G23" s="211">
        <v>176.72413793103448</v>
      </c>
      <c r="H23" s="211">
        <v>142.48136782113107</v>
      </c>
      <c r="I23" s="211">
        <v>147.15572150230616</v>
      </c>
      <c r="J23" s="211">
        <v>150.06821282401091</v>
      </c>
      <c r="K23" s="211">
        <v>169.95865870463942</v>
      </c>
    </row>
    <row r="24" spans="1:11" x14ac:dyDescent="0.2">
      <c r="A24" s="207" t="s">
        <v>189</v>
      </c>
      <c r="B24" s="211">
        <v>134.3230823612584</v>
      </c>
      <c r="C24" s="211">
        <v>138.95375992526857</v>
      </c>
      <c r="D24" s="211">
        <v>106.98198198198199</v>
      </c>
      <c r="E24" s="211">
        <v>185.612300933553</v>
      </c>
      <c r="F24" s="211">
        <v>188.59837119588514</v>
      </c>
      <c r="G24" s="211">
        <v>186.57494267250365</v>
      </c>
      <c r="H24" s="211">
        <v>150.32948929159801</v>
      </c>
      <c r="I24" s="211">
        <v>181.79940088833797</v>
      </c>
      <c r="J24" s="211">
        <v>200.99979171006041</v>
      </c>
      <c r="K24" s="211">
        <v>153.60983102918587</v>
      </c>
    </row>
    <row r="25" spans="1:11" x14ac:dyDescent="0.2">
      <c r="A25" s="207" t="s">
        <v>196</v>
      </c>
      <c r="B25" s="211">
        <v>198.31781484711243</v>
      </c>
      <c r="C25" s="211">
        <v>188.68963997465775</v>
      </c>
      <c r="D25" s="211">
        <v>161.39358693912394</v>
      </c>
      <c r="E25" s="211">
        <v>166.72319774571449</v>
      </c>
      <c r="F25" s="211">
        <v>172.5720112159062</v>
      </c>
      <c r="G25" s="211">
        <v>172.96029151171788</v>
      </c>
      <c r="H25" s="211">
        <v>160.18306636155606</v>
      </c>
      <c r="I25" s="211">
        <v>159.96389529635945</v>
      </c>
      <c r="J25" s="211">
        <v>162.10483789516209</v>
      </c>
      <c r="K25" s="211">
        <v>144.84506750814754</v>
      </c>
    </row>
    <row r="26" spans="1:11" x14ac:dyDescent="0.2">
      <c r="A26" s="207" t="s">
        <v>198</v>
      </c>
      <c r="B26" s="211">
        <v>109.97643362136685</v>
      </c>
      <c r="C26" s="211">
        <v>122.35294117647059</v>
      </c>
      <c r="D26" s="211">
        <v>140.34546576187537</v>
      </c>
      <c r="E26" s="211">
        <v>125.74758472626898</v>
      </c>
      <c r="F26" s="211">
        <v>169.72689399783982</v>
      </c>
      <c r="G26" s="211">
        <v>141.7466849565615</v>
      </c>
      <c r="H26" s="211">
        <v>145.89665653495439</v>
      </c>
      <c r="I26" s="211">
        <v>133.93552406167265</v>
      </c>
      <c r="J26" s="211">
        <v>145.74518100611189</v>
      </c>
      <c r="K26" s="211">
        <v>146.89622492497236</v>
      </c>
    </row>
    <row r="27" spans="1:11" x14ac:dyDescent="0.2">
      <c r="A27" s="207" t="s">
        <v>197</v>
      </c>
      <c r="B27" s="211">
        <v>193.23934461923685</v>
      </c>
      <c r="C27" s="211">
        <v>178.85490528098211</v>
      </c>
      <c r="D27" s="211">
        <v>139.38178264671089</v>
      </c>
      <c r="E27" s="211">
        <v>175.56322305662675</v>
      </c>
      <c r="F27" s="211">
        <v>186.15823449932441</v>
      </c>
      <c r="G27" s="211">
        <v>188.84497145366711</v>
      </c>
      <c r="H27" s="211">
        <v>180.31189083820661</v>
      </c>
      <c r="I27" s="211">
        <v>200.03951397806975</v>
      </c>
      <c r="J27" s="211">
        <v>179.47056184256442</v>
      </c>
      <c r="K27" s="211">
        <v>179.94338859684592</v>
      </c>
    </row>
    <row r="28" spans="1:11" x14ac:dyDescent="0.2">
      <c r="A28" s="207" t="s">
        <v>199</v>
      </c>
      <c r="B28" s="211">
        <v>170.76957196717677</v>
      </c>
      <c r="C28" s="211">
        <v>181.03479488757739</v>
      </c>
      <c r="D28" s="211">
        <v>203.57585413347496</v>
      </c>
      <c r="E28" s="211">
        <v>193.81210797096344</v>
      </c>
      <c r="F28" s="211">
        <v>224.92017263763643</v>
      </c>
      <c r="G28" s="211">
        <v>213.90561546001962</v>
      </c>
      <c r="H28" s="211">
        <v>227.35101619014813</v>
      </c>
      <c r="I28" s="211">
        <v>203.12446115115355</v>
      </c>
      <c r="J28" s="211">
        <v>204.27814842836509</v>
      </c>
      <c r="K28" s="211">
        <v>199.54057667912366</v>
      </c>
    </row>
    <row r="29" spans="1:11" x14ac:dyDescent="0.2">
      <c r="A29" s="207" t="s">
        <v>201</v>
      </c>
      <c r="B29" s="211">
        <v>160.99891596739872</v>
      </c>
      <c r="C29" s="211">
        <v>175.18811499131778</v>
      </c>
      <c r="D29" s="211">
        <v>185.23311272969275</v>
      </c>
      <c r="E29" s="211">
        <v>159.74668232112995</v>
      </c>
      <c r="F29" s="211">
        <v>161.80562712563125</v>
      </c>
      <c r="G29" s="211">
        <v>148.70762000671365</v>
      </c>
      <c r="H29" s="211">
        <v>117.20550470797392</v>
      </c>
      <c r="I29" s="211">
        <v>138.16527072479062</v>
      </c>
      <c r="J29" s="211">
        <v>122.99960322708637</v>
      </c>
      <c r="K29" s="211">
        <v>132.57386496119383</v>
      </c>
    </row>
    <row r="30" spans="1:11" x14ac:dyDescent="0.2">
      <c r="A30" s="207" t="s">
        <v>200</v>
      </c>
      <c r="B30" s="211">
        <v>246.16310562744511</v>
      </c>
      <c r="C30" s="211">
        <v>217.50663129973475</v>
      </c>
      <c r="D30" s="211">
        <v>226.99844836503647</v>
      </c>
      <c r="E30" s="211">
        <v>244.8657187993681</v>
      </c>
      <c r="F30" s="211">
        <v>232.54510814748403</v>
      </c>
      <c r="G30" s="211">
        <v>231.69857119214433</v>
      </c>
      <c r="H30" s="211">
        <v>231.6180487271933</v>
      </c>
      <c r="I30" s="211">
        <v>247.95193883123977</v>
      </c>
      <c r="J30" s="211">
        <v>237.13448676137307</v>
      </c>
      <c r="K30" s="211">
        <v>259.51653237010282</v>
      </c>
    </row>
    <row r="31" spans="1:11" x14ac:dyDescent="0.2">
      <c r="A31" s="207" t="s">
        <v>202</v>
      </c>
      <c r="B31" s="211">
        <v>160.52318668252082</v>
      </c>
      <c r="C31" s="211">
        <v>142.60139514784865</v>
      </c>
      <c r="D31" s="211">
        <v>128.15498932041757</v>
      </c>
      <c r="E31" s="211">
        <v>176.37832558965405</v>
      </c>
      <c r="F31" s="211">
        <v>185.14750762970499</v>
      </c>
      <c r="G31" s="211">
        <v>174.44696295871231</v>
      </c>
      <c r="H31" s="211">
        <v>147.55274867231233</v>
      </c>
      <c r="I31" s="211">
        <v>180.96146619258232</v>
      </c>
      <c r="J31" s="211">
        <v>195.51113449061899</v>
      </c>
      <c r="K31" s="211">
        <v>167.54019197927093</v>
      </c>
    </row>
    <row r="32" spans="1:11" x14ac:dyDescent="0.2">
      <c r="A32" s="207" t="s">
        <v>108</v>
      </c>
      <c r="B32" s="211">
        <v>181.25967702821183</v>
      </c>
      <c r="C32" s="211">
        <v>175.4695299532446</v>
      </c>
      <c r="D32" s="211">
        <v>169.12020880204551</v>
      </c>
      <c r="E32" s="211">
        <v>179.42001437214586</v>
      </c>
      <c r="F32" s="211">
        <v>189.28756557848627</v>
      </c>
      <c r="G32" s="211">
        <v>182.39892409851223</v>
      </c>
      <c r="H32" s="211">
        <v>170.36513964492437</v>
      </c>
      <c r="I32" s="211">
        <v>179.94484749156769</v>
      </c>
      <c r="J32" s="211">
        <v>177.79653862389193</v>
      </c>
      <c r="K32" s="211">
        <v>171.95120564795764</v>
      </c>
    </row>
    <row r="37" spans="9:10" x14ac:dyDescent="0.2">
      <c r="I37" s="210"/>
      <c r="J37" s="210"/>
    </row>
    <row r="38" spans="9:10" x14ac:dyDescent="0.2">
      <c r="I38" s="210"/>
      <c r="J38" s="210"/>
    </row>
    <row r="39" spans="9:10" x14ac:dyDescent="0.2">
      <c r="I39" s="210"/>
      <c r="J39" s="210"/>
    </row>
    <row r="40" spans="9:10" x14ac:dyDescent="0.2">
      <c r="J40" s="210"/>
    </row>
    <row r="41" spans="9:10" x14ac:dyDescent="0.2">
      <c r="J41" s="210"/>
    </row>
    <row r="42" spans="9:10" x14ac:dyDescent="0.2">
      <c r="J42" s="210"/>
    </row>
    <row r="43" spans="9:10" x14ac:dyDescent="0.2">
      <c r="J43" s="210"/>
    </row>
    <row r="44" spans="9:10" x14ac:dyDescent="0.2">
      <c r="J44" s="210"/>
    </row>
    <row r="45" spans="9:10" x14ac:dyDescent="0.2">
      <c r="J45" s="210"/>
    </row>
    <row r="46" spans="9:10" x14ac:dyDescent="0.2">
      <c r="J46" s="210"/>
    </row>
    <row r="47" spans="9:10" x14ac:dyDescent="0.2">
      <c r="J47" s="210"/>
    </row>
    <row r="48" spans="9:10" x14ac:dyDescent="0.2">
      <c r="J48" s="210"/>
    </row>
    <row r="49" spans="10:10" x14ac:dyDescent="0.2">
      <c r="J49" s="210"/>
    </row>
    <row r="50" spans="10:10" x14ac:dyDescent="0.2">
      <c r="J50" s="210"/>
    </row>
    <row r="51" spans="10:10" x14ac:dyDescent="0.2">
      <c r="J51" s="210"/>
    </row>
    <row r="52" spans="10:10" x14ac:dyDescent="0.2">
      <c r="J52" s="210"/>
    </row>
    <row r="53" spans="10:10" x14ac:dyDescent="0.2">
      <c r="J53" s="210"/>
    </row>
    <row r="54" spans="10:10" x14ac:dyDescent="0.2">
      <c r="J54" s="210"/>
    </row>
    <row r="55" spans="10:10" x14ac:dyDescent="0.2">
      <c r="J55" s="210"/>
    </row>
    <row r="56" spans="10:10" x14ac:dyDescent="0.2">
      <c r="J56" s="210"/>
    </row>
    <row r="57" spans="10:10" x14ac:dyDescent="0.2">
      <c r="J57" s="210"/>
    </row>
    <row r="58" spans="10:10" x14ac:dyDescent="0.2">
      <c r="J58" s="210"/>
    </row>
    <row r="59" spans="10:10" x14ac:dyDescent="0.2">
      <c r="J59" s="210"/>
    </row>
    <row r="60" spans="10:10" x14ac:dyDescent="0.2">
      <c r="J60" s="210"/>
    </row>
    <row r="61" spans="10:10" x14ac:dyDescent="0.2">
      <c r="J61" s="210"/>
    </row>
    <row r="62" spans="10:10" x14ac:dyDescent="0.2">
      <c r="J62" s="210"/>
    </row>
    <row r="63" spans="10:10" x14ac:dyDescent="0.2">
      <c r="J63" s="210"/>
    </row>
    <row r="64" spans="10:10" x14ac:dyDescent="0.2">
      <c r="J64" s="210"/>
    </row>
    <row r="65" spans="10:10" x14ac:dyDescent="0.2">
      <c r="J65" s="210"/>
    </row>
    <row r="66" spans="10:10" x14ac:dyDescent="0.2">
      <c r="J66" s="210"/>
    </row>
    <row r="67" spans="10:10" x14ac:dyDescent="0.2">
      <c r="J67" s="210"/>
    </row>
  </sheetData>
  <hyperlinks>
    <hyperlink ref="B1"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32"/>
  <sheetViews>
    <sheetView workbookViewId="0">
      <selection activeCell="D13" sqref="D13"/>
    </sheetView>
  </sheetViews>
  <sheetFormatPr defaultRowHeight="12.75" x14ac:dyDescent="0.2"/>
  <cols>
    <col min="1" max="1" width="30.28515625" style="3" bestFit="1" customWidth="1"/>
    <col min="2" max="7" width="9.140625" style="3"/>
    <col min="8" max="8" width="11.140625" style="3" bestFit="1" customWidth="1"/>
    <col min="9" max="9" width="12.28515625" style="3" bestFit="1" customWidth="1"/>
    <col min="10" max="11" width="9.140625" style="3"/>
    <col min="12" max="15" width="11" style="3" customWidth="1"/>
    <col min="16" max="19" width="14.28515625" style="3" customWidth="1"/>
    <col min="20" max="16384" width="9.140625" style="3"/>
  </cols>
  <sheetData>
    <row r="1" spans="1:19" x14ac:dyDescent="0.2">
      <c r="A1" s="3" t="s">
        <v>246</v>
      </c>
      <c r="B1" s="204" t="s">
        <v>247</v>
      </c>
    </row>
    <row r="2" spans="1:19" x14ac:dyDescent="0.2">
      <c r="A2" s="207" t="s">
        <v>192</v>
      </c>
      <c r="B2" s="207" t="s">
        <v>193</v>
      </c>
      <c r="C2" s="207" t="s">
        <v>103</v>
      </c>
      <c r="D2" s="207" t="s">
        <v>104</v>
      </c>
      <c r="E2" s="207" t="s">
        <v>105</v>
      </c>
      <c r="F2" s="207" t="s">
        <v>230</v>
      </c>
      <c r="G2" s="207" t="s">
        <v>231</v>
      </c>
      <c r="H2" s="207" t="s">
        <v>194</v>
      </c>
      <c r="I2" s="207" t="s">
        <v>109</v>
      </c>
      <c r="L2" s="207"/>
      <c r="M2" s="207"/>
      <c r="N2" s="207"/>
      <c r="O2" s="207"/>
      <c r="P2" s="207"/>
      <c r="Q2" s="207"/>
      <c r="R2" s="207"/>
      <c r="S2" s="207"/>
    </row>
    <row r="3" spans="1:19" x14ac:dyDescent="0.2">
      <c r="A3" s="207" t="s">
        <v>136</v>
      </c>
      <c r="B3" s="208">
        <v>70</v>
      </c>
      <c r="C3" s="209">
        <v>179.11975435005118</v>
      </c>
      <c r="D3" s="209">
        <v>139.6315250767656</v>
      </c>
      <c r="E3" s="209">
        <v>226.30757420675536</v>
      </c>
      <c r="F3" s="208">
        <v>560</v>
      </c>
      <c r="G3" s="209">
        <v>144.84506750814754</v>
      </c>
      <c r="H3" s="209">
        <v>171.95120564795764</v>
      </c>
      <c r="I3" s="3" t="s">
        <v>236</v>
      </c>
    </row>
    <row r="4" spans="1:19" x14ac:dyDescent="0.2">
      <c r="A4" s="207" t="s">
        <v>139</v>
      </c>
      <c r="B4" s="208">
        <v>111</v>
      </c>
      <c r="C4" s="209">
        <v>173.8721804511278</v>
      </c>
      <c r="D4" s="209">
        <v>143.03026103447465</v>
      </c>
      <c r="E4" s="209">
        <v>209.43466522360023</v>
      </c>
      <c r="F4" s="208">
        <v>560</v>
      </c>
      <c r="G4" s="209">
        <v>144.84506750814754</v>
      </c>
      <c r="H4" s="209">
        <v>171.95120564795764</v>
      </c>
      <c r="I4" s="3" t="s">
        <v>236</v>
      </c>
    </row>
    <row r="5" spans="1:19" x14ac:dyDescent="0.2">
      <c r="A5" s="207" t="s">
        <v>142</v>
      </c>
      <c r="B5" s="208">
        <v>82</v>
      </c>
      <c r="C5" s="209">
        <v>142.26231783483692</v>
      </c>
      <c r="D5" s="209">
        <v>113.14538514920194</v>
      </c>
      <c r="E5" s="209">
        <v>176.58570437196391</v>
      </c>
      <c r="F5" s="208">
        <v>560</v>
      </c>
      <c r="G5" s="209">
        <v>144.84506750814754</v>
      </c>
      <c r="H5" s="209">
        <v>171.95120564795764</v>
      </c>
      <c r="I5" s="3" t="s">
        <v>236</v>
      </c>
    </row>
    <row r="6" spans="1:19" x14ac:dyDescent="0.2">
      <c r="A6" s="207" t="s">
        <v>144</v>
      </c>
      <c r="B6" s="208">
        <v>97</v>
      </c>
      <c r="C6" s="209">
        <v>177.29848290988849</v>
      </c>
      <c r="D6" s="209">
        <v>143.77627490403947</v>
      </c>
      <c r="E6" s="209">
        <v>216.28952659477244</v>
      </c>
      <c r="F6" s="208">
        <v>560</v>
      </c>
      <c r="G6" s="209">
        <v>144.84506750814754</v>
      </c>
      <c r="H6" s="209">
        <v>171.95120564795764</v>
      </c>
      <c r="I6" s="3" t="s">
        <v>236</v>
      </c>
    </row>
    <row r="7" spans="1:19" x14ac:dyDescent="0.2">
      <c r="A7" s="207" t="s">
        <v>146</v>
      </c>
      <c r="B7" s="208">
        <v>109</v>
      </c>
      <c r="C7" s="209">
        <v>126.92128551467164</v>
      </c>
      <c r="D7" s="209">
        <v>104.21215561543471</v>
      </c>
      <c r="E7" s="209">
        <v>153.14049071277944</v>
      </c>
      <c r="F7" s="208">
        <v>560</v>
      </c>
      <c r="G7" s="209">
        <v>144.84506750814754</v>
      </c>
      <c r="H7" s="209">
        <v>171.95120564795764</v>
      </c>
      <c r="I7" s="3" t="s">
        <v>237</v>
      </c>
    </row>
    <row r="8" spans="1:19" x14ac:dyDescent="0.2">
      <c r="A8" s="207" t="s">
        <v>149</v>
      </c>
      <c r="B8" s="208">
        <v>91</v>
      </c>
      <c r="C8" s="209">
        <v>106.47010647010647</v>
      </c>
      <c r="D8" s="209">
        <v>85.723645723645731</v>
      </c>
      <c r="E8" s="209">
        <v>130.72189072189073</v>
      </c>
      <c r="F8" s="208">
        <v>560</v>
      </c>
      <c r="G8" s="209">
        <v>144.84506750814754</v>
      </c>
      <c r="H8" s="209">
        <v>171.95120564795764</v>
      </c>
      <c r="I8" s="3" t="s">
        <v>237</v>
      </c>
    </row>
    <row r="9" spans="1:19" x14ac:dyDescent="0.2">
      <c r="A9" s="207" t="s">
        <v>150</v>
      </c>
      <c r="B9" s="208">
        <v>93</v>
      </c>
      <c r="C9" s="209">
        <v>146.89622492497236</v>
      </c>
      <c r="D9" s="209">
        <v>118.56420786605592</v>
      </c>
      <c r="E9" s="209">
        <v>179.95735270889276</v>
      </c>
      <c r="F9" s="208">
        <v>93</v>
      </c>
      <c r="G9" s="209">
        <v>146.89622492497236</v>
      </c>
      <c r="H9" s="209">
        <v>171.95120564795764</v>
      </c>
      <c r="I9" s="3" t="s">
        <v>236</v>
      </c>
    </row>
    <row r="10" spans="1:19" x14ac:dyDescent="0.2">
      <c r="A10" s="207" t="s">
        <v>162</v>
      </c>
      <c r="B10" s="208">
        <v>68</v>
      </c>
      <c r="C10" s="209">
        <v>202.08023774145619</v>
      </c>
      <c r="D10" s="209">
        <v>156.92421991084694</v>
      </c>
      <c r="E10" s="209">
        <v>256.18424962852902</v>
      </c>
      <c r="F10" s="208">
        <v>356</v>
      </c>
      <c r="G10" s="209">
        <v>179.94338859684592</v>
      </c>
      <c r="H10" s="209">
        <v>171.95120564795764</v>
      </c>
      <c r="I10" s="3" t="s">
        <v>236</v>
      </c>
    </row>
    <row r="11" spans="1:19" x14ac:dyDescent="0.2">
      <c r="A11" s="207" t="s">
        <v>165</v>
      </c>
      <c r="B11" s="208">
        <v>115</v>
      </c>
      <c r="C11" s="209">
        <v>177.41437827830916</v>
      </c>
      <c r="D11" s="209">
        <v>146.46982663107576</v>
      </c>
      <c r="E11" s="209">
        <v>213.00562487498803</v>
      </c>
      <c r="F11" s="208">
        <v>356</v>
      </c>
      <c r="G11" s="209">
        <v>179.94338859684592</v>
      </c>
      <c r="H11" s="209">
        <v>171.95120564795764</v>
      </c>
      <c r="I11" s="3" t="s">
        <v>236</v>
      </c>
    </row>
    <row r="12" spans="1:19" x14ac:dyDescent="0.2">
      <c r="A12" s="207" t="s">
        <v>167</v>
      </c>
      <c r="B12" s="208">
        <v>173</v>
      </c>
      <c r="C12" s="209">
        <v>174.09680990238502</v>
      </c>
      <c r="D12" s="209">
        <v>149.12008149500534</v>
      </c>
      <c r="E12" s="209">
        <v>202.08772836692657</v>
      </c>
      <c r="F12" s="208">
        <v>356</v>
      </c>
      <c r="G12" s="209">
        <v>179.94338859684592</v>
      </c>
      <c r="H12" s="209">
        <v>171.95120564795764</v>
      </c>
      <c r="I12" s="3" t="s">
        <v>236</v>
      </c>
    </row>
    <row r="13" spans="1:19" x14ac:dyDescent="0.2">
      <c r="A13" s="207" t="s">
        <v>169</v>
      </c>
      <c r="B13" s="208">
        <v>303</v>
      </c>
      <c r="C13" s="209">
        <v>228.73103344153392</v>
      </c>
      <c r="D13" s="209">
        <v>203.70112888681422</v>
      </c>
      <c r="E13" s="209">
        <v>256.00827939711553</v>
      </c>
      <c r="F13" s="208">
        <v>582</v>
      </c>
      <c r="G13" s="209">
        <v>199.54057667912366</v>
      </c>
      <c r="H13" s="209">
        <v>171.95120564795764</v>
      </c>
      <c r="I13" s="3" t="s">
        <v>235</v>
      </c>
    </row>
    <row r="14" spans="1:19" x14ac:dyDescent="0.2">
      <c r="A14" s="207" t="s">
        <v>170</v>
      </c>
      <c r="B14" s="208">
        <v>145</v>
      </c>
      <c r="C14" s="209">
        <v>187.67797048925706</v>
      </c>
      <c r="D14" s="209">
        <v>158.37286386948884</v>
      </c>
      <c r="E14" s="209">
        <v>220.86871616392102</v>
      </c>
      <c r="F14" s="208">
        <v>582</v>
      </c>
      <c r="G14" s="209">
        <v>199.54057667912366</v>
      </c>
      <c r="H14" s="209">
        <v>171.95120564795764</v>
      </c>
      <c r="I14" s="3" t="s">
        <v>236</v>
      </c>
    </row>
    <row r="15" spans="1:19" x14ac:dyDescent="0.2">
      <c r="A15" s="207" t="s">
        <v>172</v>
      </c>
      <c r="B15" s="208">
        <v>134</v>
      </c>
      <c r="C15" s="209">
        <v>163.53429338540397</v>
      </c>
      <c r="D15" s="209">
        <v>137.01703645415077</v>
      </c>
      <c r="E15" s="209">
        <v>193.71923611874496</v>
      </c>
      <c r="F15" s="208">
        <v>582</v>
      </c>
      <c r="G15" s="209">
        <v>199.54057667912366</v>
      </c>
      <c r="H15" s="209">
        <v>171.95120564795764</v>
      </c>
      <c r="I15" s="3" t="s">
        <v>236</v>
      </c>
    </row>
    <row r="16" spans="1:19" x14ac:dyDescent="0.2">
      <c r="A16" s="207" t="s">
        <v>174</v>
      </c>
      <c r="B16" s="208">
        <v>102</v>
      </c>
      <c r="C16" s="209">
        <v>143.41957255343081</v>
      </c>
      <c r="D16" s="209">
        <v>116.9366849280235</v>
      </c>
      <c r="E16" s="209">
        <v>174.14542669794818</v>
      </c>
      <c r="F16" s="208">
        <v>398</v>
      </c>
      <c r="G16" s="209">
        <v>132.57386496119383</v>
      </c>
      <c r="H16" s="209">
        <v>171.95120564795764</v>
      </c>
      <c r="I16" s="3" t="s">
        <v>236</v>
      </c>
    </row>
    <row r="17" spans="1:9" x14ac:dyDescent="0.2">
      <c r="A17" s="207" t="s">
        <v>176</v>
      </c>
      <c r="B17" s="208">
        <v>296</v>
      </c>
      <c r="C17" s="209">
        <v>129.2068619319918</v>
      </c>
      <c r="D17" s="209">
        <v>114.90649306089</v>
      </c>
      <c r="E17" s="209">
        <v>144.80703145560418</v>
      </c>
      <c r="F17" s="208">
        <v>398</v>
      </c>
      <c r="G17" s="209">
        <v>132.57386496119383</v>
      </c>
      <c r="H17" s="209">
        <v>171.95120564795764</v>
      </c>
      <c r="I17" s="3" t="s">
        <v>237</v>
      </c>
    </row>
    <row r="18" spans="1:9" x14ac:dyDescent="0.2">
      <c r="A18" s="207" t="s">
        <v>177</v>
      </c>
      <c r="B18" s="208">
        <v>369</v>
      </c>
      <c r="C18" s="209">
        <v>258.13221406086046</v>
      </c>
      <c r="D18" s="209">
        <v>232.46591779216146</v>
      </c>
      <c r="E18" s="209">
        <v>285.87740661831117</v>
      </c>
      <c r="F18" s="208">
        <v>467</v>
      </c>
      <c r="G18" s="209">
        <v>259.51653237010282</v>
      </c>
      <c r="H18" s="209">
        <v>171.95120564795764</v>
      </c>
      <c r="I18" s="3" t="s">
        <v>235</v>
      </c>
    </row>
    <row r="19" spans="1:9" x14ac:dyDescent="0.2">
      <c r="A19" s="207" t="s">
        <v>179</v>
      </c>
      <c r="B19" s="208">
        <v>98</v>
      </c>
      <c r="C19" s="209">
        <v>264.86486486486484</v>
      </c>
      <c r="D19" s="209">
        <v>215.02972972972975</v>
      </c>
      <c r="E19" s="209">
        <v>322.78648648648647</v>
      </c>
      <c r="F19" s="208">
        <v>467</v>
      </c>
      <c r="G19" s="209">
        <v>259.51653237010282</v>
      </c>
      <c r="H19" s="209">
        <v>171.95120564795764</v>
      </c>
      <c r="I19" s="3" t="s">
        <v>235</v>
      </c>
    </row>
    <row r="20" spans="1:9" x14ac:dyDescent="0.2">
      <c r="A20" s="207" t="s">
        <v>181</v>
      </c>
      <c r="B20" s="208">
        <v>176</v>
      </c>
      <c r="C20" s="209">
        <v>165.94380539317368</v>
      </c>
      <c r="D20" s="209">
        <v>142.33270002226445</v>
      </c>
      <c r="E20" s="209">
        <v>192.3783745082728</v>
      </c>
      <c r="F20" s="208">
        <v>569</v>
      </c>
      <c r="G20" s="209">
        <v>167.54019197927093</v>
      </c>
      <c r="H20" s="209">
        <v>171.95120564795764</v>
      </c>
      <c r="I20" s="3" t="s">
        <v>236</v>
      </c>
    </row>
    <row r="21" spans="1:9" x14ac:dyDescent="0.2">
      <c r="A21" s="207" t="s">
        <v>183</v>
      </c>
      <c r="B21" s="208">
        <v>77</v>
      </c>
      <c r="C21" s="209">
        <v>197.99434301877091</v>
      </c>
      <c r="D21" s="209">
        <v>156.25353561326821</v>
      </c>
      <c r="E21" s="209">
        <v>247.45950115710977</v>
      </c>
      <c r="F21" s="208">
        <v>569</v>
      </c>
      <c r="G21" s="209">
        <v>167.54019197927093</v>
      </c>
      <c r="H21" s="209">
        <v>171.95120564795764</v>
      </c>
      <c r="I21" s="3" t="s">
        <v>236</v>
      </c>
    </row>
    <row r="22" spans="1:9" x14ac:dyDescent="0.2">
      <c r="A22" s="207" t="s">
        <v>185</v>
      </c>
      <c r="B22" s="208">
        <v>92</v>
      </c>
      <c r="C22" s="209">
        <v>172.02692595362751</v>
      </c>
      <c r="D22" s="209">
        <v>138.6780104712042</v>
      </c>
      <c r="E22" s="209">
        <v>210.97606581899777</v>
      </c>
      <c r="F22" s="208">
        <v>569</v>
      </c>
      <c r="G22" s="209">
        <v>167.54019197927093</v>
      </c>
      <c r="H22" s="209">
        <v>171.95120564795764</v>
      </c>
      <c r="I22" s="3" t="s">
        <v>236</v>
      </c>
    </row>
    <row r="23" spans="1:9" x14ac:dyDescent="0.2">
      <c r="A23" s="207" t="s">
        <v>187</v>
      </c>
      <c r="B23" s="208">
        <v>74</v>
      </c>
      <c r="C23" s="209">
        <v>169.95865870463942</v>
      </c>
      <c r="D23" s="209">
        <v>133.45429490124025</v>
      </c>
      <c r="E23" s="209">
        <v>213.36701883325679</v>
      </c>
      <c r="F23" s="208">
        <v>569</v>
      </c>
      <c r="G23" s="209">
        <v>167.54019197927093</v>
      </c>
      <c r="H23" s="209">
        <v>171.95120564795764</v>
      </c>
      <c r="I23" s="3" t="s">
        <v>236</v>
      </c>
    </row>
    <row r="24" spans="1:9" x14ac:dyDescent="0.2">
      <c r="A24" s="207" t="s">
        <v>189</v>
      </c>
      <c r="B24" s="208">
        <v>150</v>
      </c>
      <c r="C24" s="209">
        <v>153.60983102918587</v>
      </c>
      <c r="D24" s="209">
        <v>130.0106508148744</v>
      </c>
      <c r="E24" s="209">
        <v>180.28190806532643</v>
      </c>
      <c r="F24" s="208">
        <v>569</v>
      </c>
      <c r="G24" s="209">
        <v>167.54019197927093</v>
      </c>
      <c r="H24" s="209">
        <v>171.95120564795764</v>
      </c>
      <c r="I24" s="3" t="s">
        <v>236</v>
      </c>
    </row>
    <row r="25" spans="1:9" x14ac:dyDescent="0.2">
      <c r="A25" s="207" t="s">
        <v>196</v>
      </c>
      <c r="B25" s="208">
        <v>560</v>
      </c>
      <c r="C25" s="209">
        <v>144.84506750814754</v>
      </c>
      <c r="D25" s="209">
        <v>133.09666714099089</v>
      </c>
      <c r="E25" s="209">
        <v>157.35964502268942</v>
      </c>
      <c r="F25" s="208">
        <v>560</v>
      </c>
      <c r="G25" s="209">
        <v>144.84506750814754</v>
      </c>
      <c r="H25" s="209">
        <v>171.95120564795764</v>
      </c>
      <c r="I25" s="3" t="s">
        <v>237</v>
      </c>
    </row>
    <row r="26" spans="1:9" x14ac:dyDescent="0.2">
      <c r="A26" s="207" t="s">
        <v>198</v>
      </c>
      <c r="B26" s="208">
        <v>93</v>
      </c>
      <c r="C26" s="209">
        <v>146.89622492497236</v>
      </c>
      <c r="D26" s="209">
        <v>118.56420786605592</v>
      </c>
      <c r="E26" s="209">
        <v>179.95735270889276</v>
      </c>
      <c r="F26" s="208">
        <v>93</v>
      </c>
      <c r="G26" s="209">
        <v>146.89622492497236</v>
      </c>
      <c r="H26" s="209">
        <v>171.95120564795764</v>
      </c>
      <c r="I26" s="3" t="s">
        <v>236</v>
      </c>
    </row>
    <row r="27" spans="1:9" x14ac:dyDescent="0.2">
      <c r="A27" s="207" t="s">
        <v>197</v>
      </c>
      <c r="B27" s="208">
        <v>356</v>
      </c>
      <c r="C27" s="209">
        <v>179.94338859684592</v>
      </c>
      <c r="D27" s="209">
        <v>161.73634955637792</v>
      </c>
      <c r="E27" s="209">
        <v>199.65300723325655</v>
      </c>
      <c r="F27" s="208">
        <v>356</v>
      </c>
      <c r="G27" s="209">
        <v>179.94338859684592</v>
      </c>
      <c r="H27" s="209">
        <v>171.95120564795764</v>
      </c>
      <c r="I27" s="3" t="s">
        <v>236</v>
      </c>
    </row>
    <row r="28" spans="1:9" x14ac:dyDescent="0.2">
      <c r="A28" s="207" t="s">
        <v>199</v>
      </c>
      <c r="B28" s="208">
        <v>582</v>
      </c>
      <c r="C28" s="209">
        <v>199.54057667912366</v>
      </c>
      <c r="D28" s="209">
        <v>183.65825580940304</v>
      </c>
      <c r="E28" s="209">
        <v>216.43822475852392</v>
      </c>
      <c r="F28" s="208">
        <v>582</v>
      </c>
      <c r="G28" s="209">
        <v>199.54057667912366</v>
      </c>
      <c r="H28" s="209">
        <v>171.95120564795764</v>
      </c>
      <c r="I28" s="3" t="s">
        <v>235</v>
      </c>
    </row>
    <row r="29" spans="1:9" x14ac:dyDescent="0.2">
      <c r="A29" s="207" t="s">
        <v>201</v>
      </c>
      <c r="B29" s="208">
        <v>398</v>
      </c>
      <c r="C29" s="209">
        <v>132.57386496119383</v>
      </c>
      <c r="D29" s="209">
        <v>119.8689326828588</v>
      </c>
      <c r="E29" s="209">
        <v>146.26806879739476</v>
      </c>
      <c r="F29" s="208">
        <v>398</v>
      </c>
      <c r="G29" s="209">
        <v>132.57386496119383</v>
      </c>
      <c r="H29" s="209">
        <v>171.95120564795764</v>
      </c>
      <c r="I29" s="3" t="s">
        <v>237</v>
      </c>
    </row>
    <row r="30" spans="1:9" x14ac:dyDescent="0.2">
      <c r="A30" s="207" t="s">
        <v>200</v>
      </c>
      <c r="B30" s="208">
        <v>467</v>
      </c>
      <c r="C30" s="209">
        <v>259.51653237010282</v>
      </c>
      <c r="D30" s="209">
        <v>236.51261002581293</v>
      </c>
      <c r="E30" s="209">
        <v>284.16875965515788</v>
      </c>
      <c r="F30" s="208">
        <v>467</v>
      </c>
      <c r="G30" s="209">
        <v>259.51653237010282</v>
      </c>
      <c r="H30" s="209">
        <v>171.95120564795764</v>
      </c>
      <c r="I30" s="3" t="s">
        <v>235</v>
      </c>
    </row>
    <row r="31" spans="1:9" x14ac:dyDescent="0.2">
      <c r="A31" s="207" t="s">
        <v>202</v>
      </c>
      <c r="B31" s="208">
        <v>569</v>
      </c>
      <c r="C31" s="209">
        <v>167.54019197927093</v>
      </c>
      <c r="D31" s="209">
        <v>154.05662418816439</v>
      </c>
      <c r="E31" s="209">
        <v>181.89587145466945</v>
      </c>
      <c r="F31" s="208">
        <v>569</v>
      </c>
      <c r="G31" s="209">
        <v>167.54019197927093</v>
      </c>
      <c r="H31" s="209">
        <v>171.95120564795764</v>
      </c>
      <c r="I31" s="3" t="s">
        <v>236</v>
      </c>
    </row>
    <row r="32" spans="1:9" x14ac:dyDescent="0.2">
      <c r="A32" s="207" t="s">
        <v>239</v>
      </c>
      <c r="B32" s="208">
        <v>3025</v>
      </c>
      <c r="C32" s="209">
        <v>171.95120564795764</v>
      </c>
      <c r="D32" s="209">
        <v>165.87808233194258</v>
      </c>
      <c r="E32" s="209">
        <v>178.19136985195053</v>
      </c>
      <c r="F32" s="210"/>
      <c r="G32" s="209">
        <v>171.95120564795764</v>
      </c>
      <c r="H32" s="209">
        <v>171.95120564795764</v>
      </c>
    </row>
  </sheetData>
  <hyperlinks>
    <hyperlink ref="B1"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33"/>
  <sheetViews>
    <sheetView workbookViewId="0">
      <selection activeCell="D13" sqref="D13"/>
    </sheetView>
  </sheetViews>
  <sheetFormatPr defaultRowHeight="12.75" customHeight="1" x14ac:dyDescent="0.15"/>
  <cols>
    <col min="1" max="1" width="28.7109375" style="195" bestFit="1" customWidth="1"/>
    <col min="2" max="10" width="10.5703125" style="195" customWidth="1"/>
    <col min="11" max="12" width="11.7109375" style="195" customWidth="1"/>
    <col min="13" max="17" width="9.140625" style="195"/>
    <col min="18" max="18" width="11.28515625" style="195" customWidth="1"/>
    <col min="19" max="22" width="10.140625" style="195" customWidth="1"/>
    <col min="23" max="16384" width="9.140625" style="195"/>
  </cols>
  <sheetData>
    <row r="1" spans="1:22" ht="12.75" customHeight="1" x14ac:dyDescent="0.2">
      <c r="A1" s="195" t="s">
        <v>233</v>
      </c>
      <c r="B1" s="204" t="s">
        <v>234</v>
      </c>
    </row>
    <row r="2" spans="1:22" ht="12.75" customHeight="1" x14ac:dyDescent="0.2">
      <c r="H2" s="70" t="s">
        <v>223</v>
      </c>
      <c r="I2" s="70" t="s">
        <v>224</v>
      </c>
      <c r="J2" s="70" t="s">
        <v>225</v>
      </c>
      <c r="K2" s="70" t="s">
        <v>226</v>
      </c>
      <c r="L2" s="70"/>
      <c r="S2" s="196"/>
    </row>
    <row r="3" spans="1:22" ht="12.75" customHeight="1" x14ac:dyDescent="0.2">
      <c r="A3" s="205" t="s">
        <v>192</v>
      </c>
      <c r="B3" s="205" t="s">
        <v>151</v>
      </c>
      <c r="C3" s="205" t="s">
        <v>152</v>
      </c>
      <c r="D3" s="205" t="s">
        <v>153</v>
      </c>
      <c r="E3" s="205" t="s">
        <v>154</v>
      </c>
      <c r="F3" s="205" t="s">
        <v>155</v>
      </c>
      <c r="G3" s="205" t="s">
        <v>156</v>
      </c>
      <c r="H3" s="197" t="s">
        <v>157</v>
      </c>
      <c r="I3" s="197" t="s">
        <v>158</v>
      </c>
      <c r="J3" s="197" t="s">
        <v>159</v>
      </c>
      <c r="K3" s="197" t="s">
        <v>160</v>
      </c>
      <c r="L3" s="197"/>
      <c r="S3" s="70"/>
      <c r="T3" s="70"/>
      <c r="U3" s="70"/>
      <c r="V3" s="70"/>
    </row>
    <row r="4" spans="1:22" ht="12.75" customHeight="1" x14ac:dyDescent="0.15">
      <c r="A4" s="198" t="s">
        <v>136</v>
      </c>
      <c r="B4" s="198" t="s">
        <v>203</v>
      </c>
      <c r="C4" s="198" t="s">
        <v>203</v>
      </c>
      <c r="D4" s="198" t="s">
        <v>203</v>
      </c>
      <c r="E4" s="198" t="s">
        <v>203</v>
      </c>
      <c r="F4" s="198" t="s">
        <v>203</v>
      </c>
      <c r="G4" s="198" t="s">
        <v>203</v>
      </c>
      <c r="H4" s="199">
        <v>26.153846153846157</v>
      </c>
      <c r="I4" s="199">
        <v>26.521739130434799</v>
      </c>
      <c r="J4" s="199">
        <v>32.377049180327901</v>
      </c>
      <c r="K4" s="199">
        <v>29.575596816976098</v>
      </c>
      <c r="L4" s="199"/>
    </row>
    <row r="5" spans="1:22" ht="12.75" customHeight="1" x14ac:dyDescent="0.15">
      <c r="A5" s="198" t="s">
        <v>139</v>
      </c>
      <c r="B5" s="198" t="s">
        <v>203</v>
      </c>
      <c r="C5" s="198" t="s">
        <v>203</v>
      </c>
      <c r="D5" s="198" t="s">
        <v>203</v>
      </c>
      <c r="E5" s="198" t="s">
        <v>203</v>
      </c>
      <c r="F5" s="198" t="s">
        <v>203</v>
      </c>
      <c r="G5" s="198" t="s">
        <v>203</v>
      </c>
      <c r="H5" s="199">
        <v>29.623430962343093</v>
      </c>
      <c r="I5" s="199">
        <v>29.721669980119302</v>
      </c>
      <c r="J5" s="199">
        <v>30.0675675675676</v>
      </c>
      <c r="K5" s="199">
        <v>30.707395498392302</v>
      </c>
      <c r="L5" s="199"/>
    </row>
    <row r="6" spans="1:22" ht="12.75" customHeight="1" x14ac:dyDescent="0.15">
      <c r="A6" s="198" t="s">
        <v>142</v>
      </c>
      <c r="B6" s="198" t="s">
        <v>203</v>
      </c>
      <c r="C6" s="198" t="s">
        <v>203</v>
      </c>
      <c r="D6" s="198" t="s">
        <v>203</v>
      </c>
      <c r="E6" s="198" t="s">
        <v>203</v>
      </c>
      <c r="F6" s="198" t="s">
        <v>203</v>
      </c>
      <c r="G6" s="198" t="s">
        <v>203</v>
      </c>
      <c r="H6" s="199">
        <v>26.041666666666668</v>
      </c>
      <c r="I6" s="199">
        <v>24.273664479850002</v>
      </c>
      <c r="J6" s="199">
        <v>23.742454728370198</v>
      </c>
      <c r="K6" s="199">
        <v>25.155555555555601</v>
      </c>
      <c r="L6" s="199"/>
    </row>
    <row r="7" spans="1:22" ht="12.75" customHeight="1" x14ac:dyDescent="0.15">
      <c r="A7" s="198" t="s">
        <v>144</v>
      </c>
      <c r="B7" s="198" t="s">
        <v>203</v>
      </c>
      <c r="C7" s="198" t="s">
        <v>203</v>
      </c>
      <c r="D7" s="198" t="s">
        <v>203</v>
      </c>
      <c r="E7" s="198" t="s">
        <v>203</v>
      </c>
      <c r="F7" s="198" t="s">
        <v>203</v>
      </c>
      <c r="G7" s="198" t="s">
        <v>203</v>
      </c>
      <c r="H7" s="199">
        <v>26.214689265536723</v>
      </c>
      <c r="I7" s="199">
        <v>29.0948275862069</v>
      </c>
      <c r="J7" s="199">
        <v>27.615965480043101</v>
      </c>
      <c r="K7" s="199">
        <v>26.872659176030002</v>
      </c>
      <c r="L7" s="199"/>
    </row>
    <row r="8" spans="1:22" ht="12.75" customHeight="1" x14ac:dyDescent="0.15">
      <c r="A8" s="198" t="s">
        <v>146</v>
      </c>
      <c r="B8" s="198" t="s">
        <v>203</v>
      </c>
      <c r="C8" s="198" t="s">
        <v>203</v>
      </c>
      <c r="D8" s="198" t="s">
        <v>203</v>
      </c>
      <c r="E8" s="198" t="s">
        <v>203</v>
      </c>
      <c r="F8" s="198" t="s">
        <v>203</v>
      </c>
      <c r="G8" s="198" t="s">
        <v>203</v>
      </c>
      <c r="H8" s="199">
        <v>25.755995828988532</v>
      </c>
      <c r="I8" s="199">
        <v>25.265392781316301</v>
      </c>
      <c r="J8" s="199">
        <v>24.969249692496899</v>
      </c>
      <c r="K8" s="199">
        <v>25.539568345323701</v>
      </c>
      <c r="L8" s="199"/>
    </row>
    <row r="9" spans="1:22" ht="12.75" customHeight="1" x14ac:dyDescent="0.15">
      <c r="A9" s="198" t="s">
        <v>149</v>
      </c>
      <c r="B9" s="198" t="s">
        <v>203</v>
      </c>
      <c r="C9" s="198" t="s">
        <v>203</v>
      </c>
      <c r="D9" s="198" t="s">
        <v>203</v>
      </c>
      <c r="E9" s="198" t="s">
        <v>203</v>
      </c>
      <c r="F9" s="198" t="s">
        <v>203</v>
      </c>
      <c r="G9" s="198" t="s">
        <v>203</v>
      </c>
      <c r="H9" s="199">
        <v>26.553254437869821</v>
      </c>
      <c r="I9" s="199">
        <v>24.945295404814001</v>
      </c>
      <c r="J9" s="199">
        <v>29.4375</v>
      </c>
      <c r="K9" s="199">
        <v>27.447335811648099</v>
      </c>
      <c r="L9" s="199"/>
    </row>
    <row r="10" spans="1:22" ht="12.75" customHeight="1" x14ac:dyDescent="0.15">
      <c r="A10" s="200" t="s">
        <v>150</v>
      </c>
      <c r="B10" s="198" t="s">
        <v>203</v>
      </c>
      <c r="C10" s="198" t="s">
        <v>203</v>
      </c>
      <c r="D10" s="198" t="s">
        <v>203</v>
      </c>
      <c r="E10" s="198" t="s">
        <v>203</v>
      </c>
      <c r="F10" s="198" t="s">
        <v>203</v>
      </c>
      <c r="G10" s="198" t="s">
        <v>203</v>
      </c>
      <c r="H10" s="199">
        <v>29.303278688524593</v>
      </c>
      <c r="I10" s="199">
        <v>23.220973782771502</v>
      </c>
      <c r="J10" s="199">
        <v>23.939679547596601</v>
      </c>
      <c r="K10" s="199">
        <v>23.597678916827899</v>
      </c>
      <c r="L10" s="199" t="s">
        <v>227</v>
      </c>
      <c r="M10" s="201" t="s">
        <v>228</v>
      </c>
      <c r="N10" s="201"/>
      <c r="O10" s="201"/>
      <c r="P10" s="201"/>
      <c r="Q10" s="201"/>
      <c r="R10" s="201"/>
    </row>
    <row r="11" spans="1:22" ht="12.75" customHeight="1" x14ac:dyDescent="0.15">
      <c r="A11" s="198" t="s">
        <v>162</v>
      </c>
      <c r="B11" s="198" t="s">
        <v>203</v>
      </c>
      <c r="C11" s="198" t="s">
        <v>203</v>
      </c>
      <c r="D11" s="198" t="s">
        <v>203</v>
      </c>
      <c r="E11" s="198" t="s">
        <v>203</v>
      </c>
      <c r="F11" s="198" t="s">
        <v>203</v>
      </c>
      <c r="G11" s="198" t="s">
        <v>203</v>
      </c>
      <c r="H11" s="199">
        <v>25.098814229249012</v>
      </c>
      <c r="I11" s="199">
        <v>22.597864768683301</v>
      </c>
      <c r="J11" s="199">
        <v>28.729281767955801</v>
      </c>
      <c r="K11" s="199">
        <v>28.510638297872301</v>
      </c>
      <c r="L11" s="199"/>
    </row>
    <row r="12" spans="1:22" ht="12.75" customHeight="1" x14ac:dyDescent="0.15">
      <c r="A12" s="198" t="s">
        <v>165</v>
      </c>
      <c r="B12" s="198" t="s">
        <v>203</v>
      </c>
      <c r="C12" s="198" t="s">
        <v>203</v>
      </c>
      <c r="D12" s="198" t="s">
        <v>203</v>
      </c>
      <c r="E12" s="198" t="s">
        <v>203</v>
      </c>
      <c r="F12" s="198" t="s">
        <v>203</v>
      </c>
      <c r="G12" s="198" t="s">
        <v>203</v>
      </c>
      <c r="H12" s="199">
        <v>30.477223427331889</v>
      </c>
      <c r="I12" s="199">
        <v>27.167113494191199</v>
      </c>
      <c r="J12" s="199">
        <v>31.0189359783589</v>
      </c>
      <c r="K12" s="199">
        <v>30.173124484748602</v>
      </c>
      <c r="L12" s="199"/>
    </row>
    <row r="13" spans="1:22" ht="12.75" customHeight="1" x14ac:dyDescent="0.15">
      <c r="A13" s="198" t="s">
        <v>167</v>
      </c>
      <c r="B13" s="198" t="s">
        <v>203</v>
      </c>
      <c r="C13" s="198" t="s">
        <v>203</v>
      </c>
      <c r="D13" s="198" t="s">
        <v>203</v>
      </c>
      <c r="E13" s="198" t="s">
        <v>203</v>
      </c>
      <c r="F13" s="198" t="s">
        <v>203</v>
      </c>
      <c r="G13" s="198" t="s">
        <v>203</v>
      </c>
      <c r="H13" s="199">
        <v>27.927272727272729</v>
      </c>
      <c r="I13" s="199">
        <v>27.239709443099301</v>
      </c>
      <c r="J13" s="199">
        <v>26.232741617357</v>
      </c>
      <c r="K13" s="199">
        <v>30.676605504587201</v>
      </c>
      <c r="L13" s="199"/>
    </row>
    <row r="14" spans="1:22" ht="12.75" customHeight="1" x14ac:dyDescent="0.15">
      <c r="A14" s="198" t="s">
        <v>169</v>
      </c>
      <c r="B14" s="198" t="s">
        <v>203</v>
      </c>
      <c r="C14" s="198" t="s">
        <v>203</v>
      </c>
      <c r="D14" s="198" t="s">
        <v>203</v>
      </c>
      <c r="E14" s="198" t="s">
        <v>203</v>
      </c>
      <c r="F14" s="198" t="s">
        <v>203</v>
      </c>
      <c r="G14" s="198" t="s">
        <v>203</v>
      </c>
      <c r="H14" s="199">
        <v>28.644501278772378</v>
      </c>
      <c r="I14" s="199">
        <v>25.896093435360498</v>
      </c>
      <c r="J14" s="199">
        <v>26.346555323590799</v>
      </c>
      <c r="K14" s="199">
        <v>25.864843121480298</v>
      </c>
      <c r="L14" s="199"/>
    </row>
    <row r="15" spans="1:22" ht="12.75" customHeight="1" x14ac:dyDescent="0.15">
      <c r="A15" s="198" t="s">
        <v>170</v>
      </c>
      <c r="B15" s="198" t="s">
        <v>203</v>
      </c>
      <c r="C15" s="198" t="s">
        <v>203</v>
      </c>
      <c r="D15" s="198" t="s">
        <v>203</v>
      </c>
      <c r="E15" s="198" t="s">
        <v>203</v>
      </c>
      <c r="F15" s="198" t="s">
        <v>203</v>
      </c>
      <c r="G15" s="198" t="s">
        <v>203</v>
      </c>
      <c r="H15" s="199">
        <v>29.847494553376908</v>
      </c>
      <c r="I15" s="199">
        <v>26.1287934863064</v>
      </c>
      <c r="J15" s="199">
        <v>28.632478632478598</v>
      </c>
      <c r="K15" s="199">
        <v>26.849315068493201</v>
      </c>
      <c r="L15" s="199"/>
    </row>
    <row r="16" spans="1:22" ht="12.75" customHeight="1" x14ac:dyDescent="0.15">
      <c r="A16" s="198" t="s">
        <v>172</v>
      </c>
      <c r="B16" s="198" t="s">
        <v>203</v>
      </c>
      <c r="C16" s="198" t="s">
        <v>203</v>
      </c>
      <c r="D16" s="198" t="s">
        <v>203</v>
      </c>
      <c r="E16" s="198" t="s">
        <v>203</v>
      </c>
      <c r="F16" s="198" t="s">
        <v>203</v>
      </c>
      <c r="G16" s="198" t="s">
        <v>203</v>
      </c>
      <c r="H16" s="199">
        <v>29.619181946403383</v>
      </c>
      <c r="I16" s="199">
        <v>29.5794725588026</v>
      </c>
      <c r="J16" s="199">
        <v>25.246826516220001</v>
      </c>
      <c r="K16" s="199">
        <v>26.279650436953801</v>
      </c>
      <c r="L16" s="199"/>
    </row>
    <row r="17" spans="1:18" ht="12.75" customHeight="1" x14ac:dyDescent="0.15">
      <c r="A17" s="198" t="s">
        <v>174</v>
      </c>
      <c r="B17" s="198" t="s">
        <v>203</v>
      </c>
      <c r="C17" s="198" t="s">
        <v>203</v>
      </c>
      <c r="D17" s="198" t="s">
        <v>203</v>
      </c>
      <c r="E17" s="198" t="s">
        <v>203</v>
      </c>
      <c r="F17" s="198" t="s">
        <v>203</v>
      </c>
      <c r="G17" s="198" t="s">
        <v>203</v>
      </c>
      <c r="H17" s="199">
        <v>25.290697674418606</v>
      </c>
      <c r="I17" s="199">
        <v>22.1329437545654</v>
      </c>
      <c r="J17" s="199">
        <v>21</v>
      </c>
      <c r="K17" s="199">
        <v>16.963649322879501</v>
      </c>
      <c r="L17" s="199"/>
    </row>
    <row r="18" spans="1:18" ht="12.75" customHeight="1" x14ac:dyDescent="0.15">
      <c r="A18" s="198" t="s">
        <v>176</v>
      </c>
      <c r="B18" s="198" t="s">
        <v>203</v>
      </c>
      <c r="C18" s="198" t="s">
        <v>203</v>
      </c>
      <c r="D18" s="198" t="s">
        <v>203</v>
      </c>
      <c r="E18" s="198" t="s">
        <v>203</v>
      </c>
      <c r="F18" s="198" t="s">
        <v>203</v>
      </c>
      <c r="G18" s="198" t="s">
        <v>203</v>
      </c>
      <c r="H18" s="199">
        <v>26.69956140350877</v>
      </c>
      <c r="I18" s="199">
        <v>24.297564891624301</v>
      </c>
      <c r="J18" s="199">
        <v>22.6040353089533</v>
      </c>
      <c r="K18" s="199">
        <v>22.356884992264099</v>
      </c>
      <c r="L18" s="199"/>
    </row>
    <row r="19" spans="1:18" ht="12.75" customHeight="1" x14ac:dyDescent="0.15">
      <c r="A19" s="198" t="s">
        <v>177</v>
      </c>
      <c r="B19" s="198" t="s">
        <v>203</v>
      </c>
      <c r="C19" s="198" t="s">
        <v>203</v>
      </c>
      <c r="D19" s="198" t="s">
        <v>203</v>
      </c>
      <c r="E19" s="198" t="s">
        <v>203</v>
      </c>
      <c r="F19" s="198" t="s">
        <v>203</v>
      </c>
      <c r="G19" s="198" t="s">
        <v>203</v>
      </c>
      <c r="H19" s="199">
        <v>31.365461847389557</v>
      </c>
      <c r="I19" s="199">
        <v>28.003089996137501</v>
      </c>
      <c r="J19" s="199">
        <v>27.478648347567798</v>
      </c>
      <c r="K19" s="199">
        <v>27.2298767222625</v>
      </c>
      <c r="L19" s="199"/>
    </row>
    <row r="20" spans="1:18" ht="12.75" customHeight="1" x14ac:dyDescent="0.15">
      <c r="A20" s="198" t="s">
        <v>179</v>
      </c>
      <c r="B20" s="198" t="s">
        <v>203</v>
      </c>
      <c r="C20" s="198" t="s">
        <v>203</v>
      </c>
      <c r="D20" s="198" t="s">
        <v>203</v>
      </c>
      <c r="E20" s="198" t="s">
        <v>203</v>
      </c>
      <c r="F20" s="198" t="s">
        <v>203</v>
      </c>
      <c r="G20" s="198" t="s">
        <v>203</v>
      </c>
      <c r="H20" s="199">
        <v>33.616298811544993</v>
      </c>
      <c r="I20" s="199">
        <v>33.895705521472401</v>
      </c>
      <c r="J20" s="199">
        <v>32.024169184290002</v>
      </c>
      <c r="K20" s="199">
        <v>31.730769230769202</v>
      </c>
      <c r="L20" s="199"/>
    </row>
    <row r="21" spans="1:18" ht="12.75" customHeight="1" x14ac:dyDescent="0.15">
      <c r="A21" s="198" t="s">
        <v>181</v>
      </c>
      <c r="B21" s="198" t="s">
        <v>203</v>
      </c>
      <c r="C21" s="198" t="s">
        <v>203</v>
      </c>
      <c r="D21" s="198" t="s">
        <v>203</v>
      </c>
      <c r="E21" s="198" t="s">
        <v>203</v>
      </c>
      <c r="F21" s="198" t="s">
        <v>203</v>
      </c>
      <c r="G21" s="198" t="s">
        <v>203</v>
      </c>
      <c r="H21" s="199">
        <v>29.124748490945674</v>
      </c>
      <c r="I21" s="199">
        <v>28.465063001145499</v>
      </c>
      <c r="J21" s="199">
        <v>27.072094163805801</v>
      </c>
      <c r="K21" s="199">
        <v>27.254901960784299</v>
      </c>
      <c r="L21" s="199"/>
    </row>
    <row r="22" spans="1:18" ht="12.75" customHeight="1" x14ac:dyDescent="0.15">
      <c r="A22" s="198" t="s">
        <v>183</v>
      </c>
      <c r="B22" s="198" t="s">
        <v>203</v>
      </c>
      <c r="C22" s="198" t="s">
        <v>203</v>
      </c>
      <c r="D22" s="198" t="s">
        <v>203</v>
      </c>
      <c r="E22" s="198" t="s">
        <v>203</v>
      </c>
      <c r="F22" s="198" t="s">
        <v>203</v>
      </c>
      <c r="G22" s="198" t="s">
        <v>203</v>
      </c>
      <c r="H22" s="199">
        <v>26.901408450704224</v>
      </c>
      <c r="I22" s="199">
        <v>28.201811125485101</v>
      </c>
      <c r="J22" s="199">
        <v>28.1461434370771</v>
      </c>
      <c r="K22" s="199">
        <v>28.720626631853801</v>
      </c>
      <c r="L22" s="199"/>
    </row>
    <row r="23" spans="1:18" ht="12.75" customHeight="1" x14ac:dyDescent="0.15">
      <c r="A23" s="198" t="s">
        <v>185</v>
      </c>
      <c r="B23" s="198" t="s">
        <v>203</v>
      </c>
      <c r="C23" s="198" t="s">
        <v>203</v>
      </c>
      <c r="D23" s="198" t="s">
        <v>203</v>
      </c>
      <c r="E23" s="198" t="s">
        <v>203</v>
      </c>
      <c r="F23" s="198" t="s">
        <v>203</v>
      </c>
      <c r="G23" s="198" t="s">
        <v>203</v>
      </c>
      <c r="H23" s="199">
        <v>30.098039215686274</v>
      </c>
      <c r="I23" s="199">
        <v>24.274099883856</v>
      </c>
      <c r="J23" s="199">
        <v>26.846307385229501</v>
      </c>
      <c r="K23" s="199">
        <v>28.639391056137001</v>
      </c>
      <c r="L23" s="199"/>
    </row>
    <row r="24" spans="1:18" ht="12.75" customHeight="1" x14ac:dyDescent="0.15">
      <c r="A24" s="198" t="s">
        <v>187</v>
      </c>
      <c r="B24" s="198" t="s">
        <v>203</v>
      </c>
      <c r="C24" s="198" t="s">
        <v>203</v>
      </c>
      <c r="D24" s="198" t="s">
        <v>203</v>
      </c>
      <c r="E24" s="198" t="s">
        <v>203</v>
      </c>
      <c r="F24" s="198" t="s">
        <v>203</v>
      </c>
      <c r="G24" s="198" t="s">
        <v>203</v>
      </c>
      <c r="H24" s="199">
        <v>22.098765432098766</v>
      </c>
      <c r="I24" s="199">
        <v>20.5521472392638</v>
      </c>
      <c r="J24" s="199">
        <v>23.3373639661427</v>
      </c>
      <c r="K24" s="199">
        <v>21.1097708082027</v>
      </c>
      <c r="L24" s="199"/>
    </row>
    <row r="25" spans="1:18" ht="12.75" customHeight="1" x14ac:dyDescent="0.15">
      <c r="A25" s="198" t="s">
        <v>189</v>
      </c>
      <c r="B25" s="198" t="s">
        <v>203</v>
      </c>
      <c r="C25" s="198" t="s">
        <v>203</v>
      </c>
      <c r="D25" s="198" t="s">
        <v>203</v>
      </c>
      <c r="E25" s="198" t="s">
        <v>203</v>
      </c>
      <c r="F25" s="198" t="s">
        <v>203</v>
      </c>
      <c r="G25" s="198" t="s">
        <v>203</v>
      </c>
      <c r="H25" s="199">
        <v>27.721594289113622</v>
      </c>
      <c r="I25" s="199">
        <v>24.84375</v>
      </c>
      <c r="J25" s="199">
        <v>26.031377106333501</v>
      </c>
      <c r="K25" s="199">
        <v>24.849149753154101</v>
      </c>
      <c r="L25" s="199"/>
    </row>
    <row r="26" spans="1:18" ht="12.75" customHeight="1" x14ac:dyDescent="0.15">
      <c r="A26" s="198" t="s">
        <v>196</v>
      </c>
      <c r="B26" s="198" t="s">
        <v>203</v>
      </c>
      <c r="C26" s="198" t="s">
        <v>203</v>
      </c>
      <c r="D26" s="198" t="s">
        <v>203</v>
      </c>
      <c r="E26" s="198" t="s">
        <v>203</v>
      </c>
      <c r="F26" s="198" t="s">
        <v>203</v>
      </c>
      <c r="G26" s="198" t="s">
        <v>203</v>
      </c>
      <c r="H26" s="199">
        <v>26.875529212531752</v>
      </c>
      <c r="I26" s="199">
        <v>26.409266409266401</v>
      </c>
      <c r="J26" s="199">
        <v>27.778564349426599</v>
      </c>
      <c r="K26" s="199">
        <v>27.3517998126589</v>
      </c>
      <c r="L26" s="199"/>
    </row>
    <row r="27" spans="1:18" ht="12.75" customHeight="1" x14ac:dyDescent="0.15">
      <c r="A27" s="198" t="s">
        <v>198</v>
      </c>
      <c r="B27" s="198" t="s">
        <v>203</v>
      </c>
      <c r="C27" s="198" t="s">
        <v>203</v>
      </c>
      <c r="D27" s="198" t="s">
        <v>203</v>
      </c>
      <c r="E27" s="198" t="s">
        <v>203</v>
      </c>
      <c r="F27" s="198" t="s">
        <v>203</v>
      </c>
      <c r="G27" s="198" t="s">
        <v>203</v>
      </c>
      <c r="H27" s="199">
        <v>29.303278688524593</v>
      </c>
      <c r="I27" s="199">
        <v>23.220973782771502</v>
      </c>
      <c r="J27" s="199">
        <v>23.939679547596601</v>
      </c>
      <c r="K27" s="199">
        <v>23.597678916827899</v>
      </c>
      <c r="L27" s="199"/>
    </row>
    <row r="28" spans="1:18" ht="12.75" customHeight="1" x14ac:dyDescent="0.15">
      <c r="A28" s="198" t="s">
        <v>197</v>
      </c>
      <c r="B28" s="198" t="s">
        <v>203</v>
      </c>
      <c r="C28" s="198" t="s">
        <v>203</v>
      </c>
      <c r="D28" s="198" t="s">
        <v>203</v>
      </c>
      <c r="E28" s="198" t="s">
        <v>203</v>
      </c>
      <c r="F28" s="198" t="s">
        <v>203</v>
      </c>
      <c r="G28" s="198" t="s">
        <v>203</v>
      </c>
      <c r="H28" s="199">
        <v>28.255440599357829</v>
      </c>
      <c r="I28" s="199">
        <v>26.432643264326401</v>
      </c>
      <c r="J28" s="199">
        <v>28.332808068074399</v>
      </c>
      <c r="K28" s="199">
        <v>30.0928454396505</v>
      </c>
      <c r="L28" s="199"/>
    </row>
    <row r="29" spans="1:18" ht="12.75" customHeight="1" x14ac:dyDescent="0.15">
      <c r="A29" s="199" t="s">
        <v>229</v>
      </c>
      <c r="B29" s="198" t="s">
        <v>203</v>
      </c>
      <c r="C29" s="198" t="s">
        <v>203</v>
      </c>
      <c r="D29" s="198" t="s">
        <v>203</v>
      </c>
      <c r="E29" s="198" t="s">
        <v>203</v>
      </c>
      <c r="F29" s="198" t="s">
        <v>203</v>
      </c>
      <c r="G29" s="198" t="s">
        <v>203</v>
      </c>
      <c r="H29" s="199">
        <v>29.235557284574988</v>
      </c>
      <c r="I29" s="199">
        <v>26.942906244032802</v>
      </c>
      <c r="J29" s="199">
        <v>26.662833045811801</v>
      </c>
      <c r="K29" s="199">
        <v>26.2436914203317</v>
      </c>
      <c r="L29" s="200" t="s">
        <v>199</v>
      </c>
      <c r="M29" s="201" t="s">
        <v>228</v>
      </c>
      <c r="N29" s="201"/>
      <c r="O29" s="201"/>
      <c r="P29" s="201"/>
      <c r="Q29" s="201"/>
      <c r="R29" s="201"/>
    </row>
    <row r="30" spans="1:18" ht="12.75" customHeight="1" x14ac:dyDescent="0.15">
      <c r="A30" s="198" t="s">
        <v>201</v>
      </c>
      <c r="B30" s="198" t="s">
        <v>203</v>
      </c>
      <c r="C30" s="198" t="s">
        <v>203</v>
      </c>
      <c r="D30" s="198" t="s">
        <v>203</v>
      </c>
      <c r="E30" s="198" t="s">
        <v>203</v>
      </c>
      <c r="F30" s="198" t="s">
        <v>203</v>
      </c>
      <c r="G30" s="198" t="s">
        <v>203</v>
      </c>
      <c r="H30" s="199">
        <v>26.313694267515924</v>
      </c>
      <c r="I30" s="199">
        <v>23.7171954563259</v>
      </c>
      <c r="J30" s="199">
        <v>22.137745974955301</v>
      </c>
      <c r="K30" s="199">
        <v>20.9240674114751</v>
      </c>
      <c r="L30" s="199"/>
    </row>
    <row r="31" spans="1:18" ht="12.75" customHeight="1" x14ac:dyDescent="0.15">
      <c r="A31" s="198" t="s">
        <v>200</v>
      </c>
      <c r="B31" s="198" t="s">
        <v>203</v>
      </c>
      <c r="C31" s="198" t="s">
        <v>203</v>
      </c>
      <c r="D31" s="198" t="s">
        <v>203</v>
      </c>
      <c r="E31" s="198" t="s">
        <v>203</v>
      </c>
      <c r="F31" s="198" t="s">
        <v>203</v>
      </c>
      <c r="G31" s="198" t="s">
        <v>203</v>
      </c>
      <c r="H31" s="199">
        <v>31.796037674569668</v>
      </c>
      <c r="I31" s="199">
        <v>29.1885220610923</v>
      </c>
      <c r="J31" s="199">
        <v>28.375558867362098</v>
      </c>
      <c r="K31" s="199">
        <v>28.060319337669998</v>
      </c>
    </row>
    <row r="32" spans="1:18" ht="12.75" customHeight="1" x14ac:dyDescent="0.15">
      <c r="A32" s="198" t="s">
        <v>202</v>
      </c>
      <c r="B32" s="198" t="s">
        <v>203</v>
      </c>
      <c r="C32" s="198" t="s">
        <v>203</v>
      </c>
      <c r="D32" s="198" t="s">
        <v>203</v>
      </c>
      <c r="E32" s="198" t="s">
        <v>203</v>
      </c>
      <c r="F32" s="198" t="s">
        <v>203</v>
      </c>
      <c r="G32" s="198" t="s">
        <v>203</v>
      </c>
      <c r="H32" s="199">
        <v>27.733934611048479</v>
      </c>
      <c r="I32" s="199">
        <v>25.903614457831299</v>
      </c>
      <c r="J32" s="199">
        <v>26.3906447534766</v>
      </c>
      <c r="K32" s="199">
        <v>26.194499923183301</v>
      </c>
      <c r="L32" s="199"/>
    </row>
    <row r="33" spans="1:12" ht="12.75" customHeight="1" x14ac:dyDescent="0.15">
      <c r="A33" s="206" t="s">
        <v>108</v>
      </c>
      <c r="B33" s="198" t="s">
        <v>203</v>
      </c>
      <c r="C33" s="198" t="s">
        <v>203</v>
      </c>
      <c r="D33" s="198" t="s">
        <v>203</v>
      </c>
      <c r="E33" s="198" t="s">
        <v>203</v>
      </c>
      <c r="F33" s="198" t="s">
        <v>203</v>
      </c>
      <c r="G33" s="198" t="s">
        <v>203</v>
      </c>
      <c r="H33" s="199">
        <v>28.11202251432886</v>
      </c>
      <c r="I33" s="199">
        <v>26.1953621998769</v>
      </c>
      <c r="J33" s="199">
        <v>26.469725129609699</v>
      </c>
      <c r="K33" s="199">
        <v>26.1637629602603</v>
      </c>
      <c r="L33" s="199"/>
    </row>
  </sheetData>
  <conditionalFormatting sqref="H3:L3 A3:G28 A30:G33 L29 B29:G29">
    <cfRule type="cellIs" dxfId="22" priority="1" operator="equal">
      <formula>TRUE</formula>
    </cfRule>
  </conditionalFormatting>
  <hyperlinks>
    <hyperlink ref="B1"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5" width="9.140625" style="195"/>
    <col min="16" max="16" width="10" style="195" customWidth="1"/>
    <col min="17" max="17" width="9.140625" style="195"/>
    <col min="18" max="18" width="11.140625" style="195" customWidth="1"/>
    <col min="19" max="19" width="12.7109375" style="195" bestFit="1" customWidth="1"/>
    <col min="20" max="16384" width="9.140625" style="195"/>
  </cols>
  <sheetData>
    <row r="1" spans="1:19" ht="12.75" customHeight="1" x14ac:dyDescent="0.2">
      <c r="A1" s="195" t="s">
        <v>233</v>
      </c>
      <c r="B1" s="204" t="s">
        <v>234</v>
      </c>
    </row>
    <row r="2" spans="1:19" ht="12.75" customHeight="1" x14ac:dyDescent="0.15">
      <c r="A2" s="202" t="s">
        <v>192</v>
      </c>
      <c r="B2" s="202" t="s">
        <v>193</v>
      </c>
      <c r="C2" s="202" t="s">
        <v>103</v>
      </c>
      <c r="D2" s="202" t="s">
        <v>104</v>
      </c>
      <c r="E2" s="202" t="s">
        <v>105</v>
      </c>
      <c r="F2" s="202" t="s">
        <v>230</v>
      </c>
      <c r="G2" s="202" t="s">
        <v>231</v>
      </c>
      <c r="H2" s="202" t="s">
        <v>194</v>
      </c>
      <c r="I2" s="202" t="s">
        <v>109</v>
      </c>
      <c r="L2" s="202"/>
      <c r="M2" s="202"/>
      <c r="N2" s="202"/>
      <c r="O2" s="202"/>
      <c r="P2" s="202"/>
      <c r="Q2" s="202"/>
      <c r="R2" s="202"/>
      <c r="S2" s="203"/>
    </row>
    <row r="3" spans="1:19" ht="12.75" customHeight="1" x14ac:dyDescent="0.15">
      <c r="A3" s="198" t="s">
        <v>136</v>
      </c>
      <c r="B3" s="195">
        <v>223</v>
      </c>
      <c r="C3" s="195">
        <v>29.575596816976098</v>
      </c>
      <c r="D3" s="195">
        <v>26.4</v>
      </c>
      <c r="E3" s="195">
        <v>32.9</v>
      </c>
      <c r="F3" s="195">
        <v>2044</v>
      </c>
      <c r="G3" s="195">
        <v>27.3517998126589</v>
      </c>
      <c r="H3" s="195">
        <v>26.1637629602603</v>
      </c>
      <c r="I3" s="195" t="s">
        <v>235</v>
      </c>
    </row>
    <row r="4" spans="1:19" ht="12.75" customHeight="1" x14ac:dyDescent="0.15">
      <c r="A4" s="198" t="s">
        <v>139</v>
      </c>
      <c r="B4" s="195">
        <v>382</v>
      </c>
      <c r="C4" s="195">
        <v>30.707395498392302</v>
      </c>
      <c r="D4" s="195">
        <v>28.2</v>
      </c>
      <c r="E4" s="195">
        <v>33.299999999999997</v>
      </c>
      <c r="F4" s="195">
        <v>2044</v>
      </c>
      <c r="G4" s="195">
        <v>27.3517998126589</v>
      </c>
      <c r="H4" s="195">
        <v>26.1637629602603</v>
      </c>
      <c r="I4" s="195" t="s">
        <v>235</v>
      </c>
    </row>
    <row r="5" spans="1:19" ht="12.75" customHeight="1" x14ac:dyDescent="0.15">
      <c r="A5" s="198" t="s">
        <v>142</v>
      </c>
      <c r="B5" s="195">
        <v>283</v>
      </c>
      <c r="C5" s="195">
        <v>25.155555555555601</v>
      </c>
      <c r="D5" s="195">
        <v>22.7</v>
      </c>
      <c r="E5" s="195">
        <v>27.8</v>
      </c>
      <c r="F5" s="195">
        <v>2044</v>
      </c>
      <c r="G5" s="195">
        <v>27.3517998126589</v>
      </c>
      <c r="H5" s="195">
        <v>26.1637629602603</v>
      </c>
      <c r="I5" s="195" t="s">
        <v>236</v>
      </c>
    </row>
    <row r="6" spans="1:19" ht="12.75" customHeight="1" x14ac:dyDescent="0.15">
      <c r="A6" s="198" t="s">
        <v>144</v>
      </c>
      <c r="B6" s="195">
        <v>287</v>
      </c>
      <c r="C6" s="195">
        <v>26.872659176030002</v>
      </c>
      <c r="D6" s="195">
        <v>24.3</v>
      </c>
      <c r="E6" s="195">
        <v>29.6</v>
      </c>
      <c r="F6" s="195">
        <v>2044</v>
      </c>
      <c r="G6" s="195">
        <v>27.3517998126589</v>
      </c>
      <c r="H6" s="195">
        <v>26.1637629602603</v>
      </c>
      <c r="I6" s="195" t="s">
        <v>236</v>
      </c>
    </row>
    <row r="7" spans="1:19" ht="12.75" customHeight="1" x14ac:dyDescent="0.15">
      <c r="A7" s="198" t="s">
        <v>146</v>
      </c>
      <c r="B7" s="195">
        <v>426</v>
      </c>
      <c r="C7" s="195">
        <v>25.539568345323701</v>
      </c>
      <c r="D7" s="195">
        <v>23.5</v>
      </c>
      <c r="E7" s="195">
        <v>27.7</v>
      </c>
      <c r="F7" s="195">
        <v>2044</v>
      </c>
      <c r="G7" s="195">
        <v>27.3517998126589</v>
      </c>
      <c r="H7" s="195">
        <v>26.1637629602603</v>
      </c>
      <c r="I7" s="195" t="s">
        <v>236</v>
      </c>
    </row>
    <row r="8" spans="1:19" ht="12.75" customHeight="1" x14ac:dyDescent="0.15">
      <c r="A8" s="198" t="s">
        <v>149</v>
      </c>
      <c r="B8" s="195">
        <v>443</v>
      </c>
      <c r="C8" s="195">
        <v>27.447335811648099</v>
      </c>
      <c r="D8" s="195">
        <v>25.3</v>
      </c>
      <c r="E8" s="195">
        <v>29.7</v>
      </c>
      <c r="F8" s="195">
        <v>2044</v>
      </c>
      <c r="G8" s="195">
        <v>27.3517998126589</v>
      </c>
      <c r="H8" s="195">
        <v>26.1637629602603</v>
      </c>
      <c r="I8" s="195" t="s">
        <v>236</v>
      </c>
    </row>
    <row r="9" spans="1:19" ht="12.75" customHeight="1" x14ac:dyDescent="0.15">
      <c r="A9" s="198" t="s">
        <v>150</v>
      </c>
      <c r="B9" s="195">
        <v>244</v>
      </c>
      <c r="C9" s="195">
        <v>23.597678916827899</v>
      </c>
      <c r="D9" s="195">
        <v>21.1</v>
      </c>
      <c r="E9" s="195">
        <v>26.3</v>
      </c>
      <c r="F9" s="195">
        <v>244</v>
      </c>
      <c r="G9" s="195">
        <v>23.597678916827899</v>
      </c>
      <c r="H9" s="195">
        <v>26.1637629602603</v>
      </c>
      <c r="I9" s="195" t="s">
        <v>236</v>
      </c>
    </row>
    <row r="10" spans="1:19" ht="12.75" customHeight="1" x14ac:dyDescent="0.15">
      <c r="A10" s="198" t="s">
        <v>162</v>
      </c>
      <c r="B10" s="195">
        <v>201</v>
      </c>
      <c r="C10" s="195">
        <v>28.510638297872301</v>
      </c>
      <c r="D10" s="195">
        <v>25.3</v>
      </c>
      <c r="E10" s="195">
        <v>32</v>
      </c>
      <c r="F10" s="195">
        <v>1102</v>
      </c>
      <c r="G10" s="195">
        <v>30.0928454396505</v>
      </c>
      <c r="H10" s="195">
        <v>26.1637629602603</v>
      </c>
      <c r="I10" s="195" t="s">
        <v>236</v>
      </c>
    </row>
    <row r="11" spans="1:19" ht="12.75" customHeight="1" x14ac:dyDescent="0.15">
      <c r="A11" s="198" t="s">
        <v>165</v>
      </c>
      <c r="B11" s="195">
        <v>366</v>
      </c>
      <c r="C11" s="195">
        <v>30.173124484748602</v>
      </c>
      <c r="D11" s="195">
        <v>27.7</v>
      </c>
      <c r="E11" s="195">
        <v>32.799999999999997</v>
      </c>
      <c r="F11" s="195">
        <v>1102</v>
      </c>
      <c r="G11" s="195">
        <v>30.0928454396505</v>
      </c>
      <c r="H11" s="195">
        <v>26.1637629602603</v>
      </c>
      <c r="I11" s="195" t="s">
        <v>235</v>
      </c>
    </row>
    <row r="12" spans="1:19" ht="12.75" customHeight="1" x14ac:dyDescent="0.15">
      <c r="A12" s="198" t="s">
        <v>167</v>
      </c>
      <c r="B12" s="195">
        <v>535</v>
      </c>
      <c r="C12" s="195">
        <v>30.676605504587201</v>
      </c>
      <c r="D12" s="195">
        <v>28.6</v>
      </c>
      <c r="E12" s="195">
        <v>32.9</v>
      </c>
      <c r="F12" s="195">
        <v>1102</v>
      </c>
      <c r="G12" s="195">
        <v>30.0928454396505</v>
      </c>
      <c r="H12" s="195">
        <v>26.1637629602603</v>
      </c>
      <c r="I12" s="195" t="s">
        <v>235</v>
      </c>
    </row>
    <row r="13" spans="1:19" ht="12.75" customHeight="1" x14ac:dyDescent="0.15">
      <c r="A13" s="198" t="s">
        <v>169</v>
      </c>
      <c r="B13" s="195">
        <v>643</v>
      </c>
      <c r="C13" s="195">
        <v>25.864843121480298</v>
      </c>
      <c r="D13" s="195">
        <v>24.2</v>
      </c>
      <c r="E13" s="195">
        <v>27.6</v>
      </c>
      <c r="F13" s="195">
        <v>1456</v>
      </c>
      <c r="G13" s="195">
        <v>26.2436914203317</v>
      </c>
      <c r="H13" s="195">
        <v>26.1637629602603</v>
      </c>
      <c r="I13" s="195" t="s">
        <v>236</v>
      </c>
    </row>
    <row r="14" spans="1:19" ht="12.75" customHeight="1" x14ac:dyDescent="0.15">
      <c r="A14" s="198" t="s">
        <v>170</v>
      </c>
      <c r="B14" s="195">
        <v>392</v>
      </c>
      <c r="C14" s="195">
        <v>26.849315068493201</v>
      </c>
      <c r="D14" s="195">
        <v>24.6</v>
      </c>
      <c r="E14" s="195">
        <v>29.2</v>
      </c>
      <c r="F14" s="195">
        <v>1456</v>
      </c>
      <c r="G14" s="195">
        <v>26.2436914203317</v>
      </c>
      <c r="H14" s="195">
        <v>26.1637629602603</v>
      </c>
      <c r="I14" s="195" t="s">
        <v>236</v>
      </c>
    </row>
    <row r="15" spans="1:19" ht="12.75" customHeight="1" x14ac:dyDescent="0.15">
      <c r="A15" s="198" t="s">
        <v>172</v>
      </c>
      <c r="B15" s="195">
        <v>421</v>
      </c>
      <c r="C15" s="195">
        <v>26.279650436953801</v>
      </c>
      <c r="D15" s="195">
        <v>24.2</v>
      </c>
      <c r="E15" s="195">
        <v>28.5</v>
      </c>
      <c r="F15" s="195">
        <v>1456</v>
      </c>
      <c r="G15" s="195">
        <v>26.2436914203317</v>
      </c>
      <c r="H15" s="195">
        <v>26.1637629602603</v>
      </c>
      <c r="I15" s="195" t="s">
        <v>236</v>
      </c>
    </row>
    <row r="16" spans="1:19" ht="12.75" customHeight="1" x14ac:dyDescent="0.15">
      <c r="A16" s="198" t="s">
        <v>174</v>
      </c>
      <c r="B16" s="195">
        <v>238</v>
      </c>
      <c r="C16" s="195">
        <v>16.963649322879501</v>
      </c>
      <c r="D16" s="195">
        <v>15.1</v>
      </c>
      <c r="E16" s="195">
        <v>19</v>
      </c>
      <c r="F16" s="195">
        <v>1105</v>
      </c>
      <c r="G16" s="195">
        <v>20.9240674114751</v>
      </c>
      <c r="H16" s="195">
        <v>26.1637629602603</v>
      </c>
      <c r="I16" s="195" t="s">
        <v>237</v>
      </c>
    </row>
    <row r="17" spans="1:9" ht="12.75" customHeight="1" x14ac:dyDescent="0.15">
      <c r="A17" s="198" t="s">
        <v>176</v>
      </c>
      <c r="B17" s="195">
        <v>867</v>
      </c>
      <c r="C17" s="195">
        <v>22.356884992264099</v>
      </c>
      <c r="D17" s="195">
        <v>21.1</v>
      </c>
      <c r="E17" s="195">
        <v>23.7</v>
      </c>
      <c r="F17" s="195">
        <v>1105</v>
      </c>
      <c r="G17" s="195">
        <v>20.9240674114751</v>
      </c>
      <c r="H17" s="195">
        <v>26.1637629602603</v>
      </c>
      <c r="I17" s="195" t="s">
        <v>237</v>
      </c>
    </row>
    <row r="18" spans="1:9" ht="12.75" customHeight="1" x14ac:dyDescent="0.15">
      <c r="A18" s="198" t="s">
        <v>177</v>
      </c>
      <c r="B18" s="195">
        <v>751</v>
      </c>
      <c r="C18" s="195">
        <v>27.2298767222625</v>
      </c>
      <c r="D18" s="195">
        <v>25.6</v>
      </c>
      <c r="E18" s="195">
        <v>28.9</v>
      </c>
      <c r="F18" s="195">
        <v>949</v>
      </c>
      <c r="G18" s="195">
        <v>28.060319337669998</v>
      </c>
      <c r="H18" s="195">
        <v>26.1637629602603</v>
      </c>
      <c r="I18" s="195" t="s">
        <v>236</v>
      </c>
    </row>
    <row r="19" spans="1:9" ht="12.75" customHeight="1" x14ac:dyDescent="0.15">
      <c r="A19" s="198" t="s">
        <v>179</v>
      </c>
      <c r="B19" s="195">
        <v>198</v>
      </c>
      <c r="C19" s="195">
        <v>31.730769230769202</v>
      </c>
      <c r="D19" s="195">
        <v>28.2</v>
      </c>
      <c r="E19" s="195">
        <v>35.5</v>
      </c>
      <c r="F19" s="195">
        <v>949</v>
      </c>
      <c r="G19" s="195">
        <v>28.060319337669998</v>
      </c>
      <c r="H19" s="195">
        <v>26.1637629602603</v>
      </c>
      <c r="I19" s="195" t="s">
        <v>235</v>
      </c>
    </row>
    <row r="20" spans="1:9" ht="12.75" customHeight="1" x14ac:dyDescent="0.15">
      <c r="A20" s="198" t="s">
        <v>181</v>
      </c>
      <c r="B20" s="195">
        <v>556</v>
      </c>
      <c r="C20" s="195">
        <v>27.254901960784299</v>
      </c>
      <c r="D20" s="195">
        <v>25.4</v>
      </c>
      <c r="E20" s="195">
        <v>29.2</v>
      </c>
      <c r="F20" s="195">
        <v>1705</v>
      </c>
      <c r="G20" s="195">
        <v>26.194499923183301</v>
      </c>
      <c r="H20" s="195">
        <v>26.1637629602603</v>
      </c>
      <c r="I20" s="195" t="s">
        <v>236</v>
      </c>
    </row>
    <row r="21" spans="1:9" ht="12.75" customHeight="1" x14ac:dyDescent="0.15">
      <c r="A21" s="198" t="s">
        <v>183</v>
      </c>
      <c r="B21" s="195">
        <v>220</v>
      </c>
      <c r="C21" s="195">
        <v>28.720626631853801</v>
      </c>
      <c r="D21" s="195">
        <v>25.6</v>
      </c>
      <c r="E21" s="195">
        <v>32</v>
      </c>
      <c r="F21" s="195">
        <v>1705</v>
      </c>
      <c r="G21" s="195">
        <v>26.194499923183301</v>
      </c>
      <c r="H21" s="195">
        <v>26.1637629602603</v>
      </c>
      <c r="I21" s="195" t="s">
        <v>236</v>
      </c>
    </row>
    <row r="22" spans="1:9" ht="12.75" customHeight="1" x14ac:dyDescent="0.15">
      <c r="A22" s="198" t="s">
        <v>185</v>
      </c>
      <c r="B22" s="195">
        <v>301</v>
      </c>
      <c r="C22" s="195">
        <v>28.639391056137001</v>
      </c>
      <c r="D22" s="195">
        <v>26</v>
      </c>
      <c r="E22" s="195">
        <v>31.4</v>
      </c>
      <c r="F22" s="195">
        <v>1705</v>
      </c>
      <c r="G22" s="195">
        <v>26.194499923183301</v>
      </c>
      <c r="H22" s="195">
        <v>26.1637629602603</v>
      </c>
      <c r="I22" s="195" t="s">
        <v>236</v>
      </c>
    </row>
    <row r="23" spans="1:9" ht="12.75" customHeight="1" x14ac:dyDescent="0.15">
      <c r="A23" s="198" t="s">
        <v>187</v>
      </c>
      <c r="B23" s="195">
        <v>175</v>
      </c>
      <c r="C23" s="195">
        <v>21.1097708082027</v>
      </c>
      <c r="D23" s="195">
        <v>18.5</v>
      </c>
      <c r="E23" s="195">
        <v>24</v>
      </c>
      <c r="F23" s="195">
        <v>1705</v>
      </c>
      <c r="G23" s="195">
        <v>26.194499923183301</v>
      </c>
      <c r="H23" s="195">
        <v>26.1637629602603</v>
      </c>
      <c r="I23" s="195" t="s">
        <v>237</v>
      </c>
    </row>
    <row r="24" spans="1:9" ht="12.75" customHeight="1" x14ac:dyDescent="0.15">
      <c r="A24" s="198" t="s">
        <v>189</v>
      </c>
      <c r="B24" s="195">
        <v>453</v>
      </c>
      <c r="C24" s="195">
        <v>24.849149753154101</v>
      </c>
      <c r="D24" s="195">
        <v>22.9</v>
      </c>
      <c r="E24" s="195">
        <v>26.9</v>
      </c>
      <c r="F24" s="195">
        <v>1705</v>
      </c>
      <c r="G24" s="195">
        <v>26.194499923183301</v>
      </c>
      <c r="H24" s="195">
        <v>26.1637629602603</v>
      </c>
      <c r="I24" s="195" t="s">
        <v>236</v>
      </c>
    </row>
    <row r="25" spans="1:9" ht="12.75" customHeight="1" x14ac:dyDescent="0.15">
      <c r="A25" s="198" t="s">
        <v>196</v>
      </c>
      <c r="B25" s="195">
        <v>2044</v>
      </c>
      <c r="C25" s="195">
        <v>27.3517998126589</v>
      </c>
      <c r="D25" s="195">
        <v>26.4</v>
      </c>
      <c r="E25" s="195">
        <v>28.4</v>
      </c>
      <c r="F25" s="195">
        <v>2044</v>
      </c>
      <c r="G25" s="195">
        <v>27.3517998126589</v>
      </c>
      <c r="H25" s="195">
        <v>26.1637629602603</v>
      </c>
      <c r="I25" s="195" t="s">
        <v>235</v>
      </c>
    </row>
    <row r="26" spans="1:9" ht="12.75" customHeight="1" x14ac:dyDescent="0.15">
      <c r="A26" s="198" t="s">
        <v>198</v>
      </c>
      <c r="B26" s="195">
        <v>244</v>
      </c>
      <c r="C26" s="195">
        <v>23.597678916827899</v>
      </c>
      <c r="D26" s="195">
        <v>21.1</v>
      </c>
      <c r="E26" s="195">
        <v>26.3</v>
      </c>
      <c r="F26" s="195">
        <v>244</v>
      </c>
      <c r="G26" s="195">
        <v>23.597678916827899</v>
      </c>
      <c r="H26" s="195">
        <v>26.1637629602603</v>
      </c>
      <c r="I26" s="195" t="s">
        <v>236</v>
      </c>
    </row>
    <row r="27" spans="1:9" ht="12.75" customHeight="1" x14ac:dyDescent="0.15">
      <c r="A27" s="198" t="s">
        <v>197</v>
      </c>
      <c r="B27" s="195">
        <v>1102</v>
      </c>
      <c r="C27" s="195">
        <v>30.0928454396505</v>
      </c>
      <c r="D27" s="195">
        <v>28.6</v>
      </c>
      <c r="E27" s="195">
        <v>31.6</v>
      </c>
      <c r="F27" s="195">
        <v>1102</v>
      </c>
      <c r="G27" s="195">
        <v>30.0928454396505</v>
      </c>
      <c r="H27" s="195">
        <v>26.1637629602603</v>
      </c>
      <c r="I27" s="195" t="s">
        <v>235</v>
      </c>
    </row>
    <row r="28" spans="1:9" ht="12.75" customHeight="1" x14ac:dyDescent="0.15">
      <c r="A28" s="198" t="s">
        <v>232</v>
      </c>
      <c r="B28" s="195">
        <v>1456</v>
      </c>
      <c r="C28" s="195">
        <v>26.2436914203317</v>
      </c>
      <c r="D28" s="195">
        <v>25.1</v>
      </c>
      <c r="E28" s="195">
        <v>27.4</v>
      </c>
      <c r="F28" s="195">
        <v>1456</v>
      </c>
      <c r="G28" s="195">
        <v>26.2436914203317</v>
      </c>
      <c r="H28" s="195">
        <v>26.1637629602603</v>
      </c>
      <c r="I28" s="195" t="s">
        <v>236</v>
      </c>
    </row>
    <row r="29" spans="1:9" ht="12.75" customHeight="1" x14ac:dyDescent="0.15">
      <c r="A29" s="198" t="s">
        <v>201</v>
      </c>
      <c r="B29" s="195">
        <v>1105</v>
      </c>
      <c r="C29" s="195">
        <v>20.9240674114751</v>
      </c>
      <c r="D29" s="195">
        <v>19.8</v>
      </c>
      <c r="E29" s="195">
        <v>22</v>
      </c>
      <c r="F29" s="195">
        <v>1105</v>
      </c>
      <c r="G29" s="195">
        <v>20.9240674114751</v>
      </c>
      <c r="H29" s="195">
        <v>26.1637629602603</v>
      </c>
      <c r="I29" s="195" t="s">
        <v>237</v>
      </c>
    </row>
    <row r="30" spans="1:9" ht="12.75" customHeight="1" x14ac:dyDescent="0.15">
      <c r="A30" s="198" t="s">
        <v>200</v>
      </c>
      <c r="B30" s="195">
        <v>949</v>
      </c>
      <c r="C30" s="195">
        <v>28.060319337669998</v>
      </c>
      <c r="D30" s="195">
        <v>26.6</v>
      </c>
      <c r="E30" s="195">
        <v>29.6</v>
      </c>
      <c r="F30" s="195">
        <v>949</v>
      </c>
      <c r="G30" s="195">
        <v>28.060319337669998</v>
      </c>
      <c r="H30" s="195">
        <v>26.1637629602603</v>
      </c>
      <c r="I30" s="195" t="s">
        <v>235</v>
      </c>
    </row>
    <row r="31" spans="1:9" ht="12.75" customHeight="1" x14ac:dyDescent="0.15">
      <c r="A31" s="198" t="s">
        <v>202</v>
      </c>
      <c r="B31" s="195">
        <v>1705</v>
      </c>
      <c r="C31" s="195">
        <v>26.194499923183301</v>
      </c>
      <c r="D31" s="195">
        <v>25.1</v>
      </c>
      <c r="E31" s="195">
        <v>27.3</v>
      </c>
      <c r="F31" s="195">
        <v>1705</v>
      </c>
      <c r="G31" s="195">
        <v>26.194499923183301</v>
      </c>
      <c r="H31" s="195">
        <v>26.1637629602603</v>
      </c>
      <c r="I31" s="195" t="s">
        <v>236</v>
      </c>
    </row>
    <row r="32" spans="1:9" ht="12.75" customHeight="1" x14ac:dyDescent="0.15">
      <c r="A32" s="206" t="s">
        <v>108</v>
      </c>
      <c r="B32" s="195">
        <v>8605</v>
      </c>
      <c r="C32" s="195">
        <v>26.1637629602603</v>
      </c>
      <c r="D32" s="195">
        <v>25.7</v>
      </c>
      <c r="E32" s="195">
        <v>26.6</v>
      </c>
      <c r="F32" s="195" t="s">
        <v>203</v>
      </c>
      <c r="G32" s="195" t="s">
        <v>203</v>
      </c>
      <c r="H32" s="195">
        <v>26.1637629602603</v>
      </c>
    </row>
  </sheetData>
  <conditionalFormatting sqref="A3:A32">
    <cfRule type="cellIs" dxfId="21" priority="1" operator="equal">
      <formula>TRUE</formula>
    </cfRule>
  </conditionalFormatting>
  <hyperlinks>
    <hyperlink ref="B1"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33"/>
  <sheetViews>
    <sheetView workbookViewId="0">
      <selection activeCell="D13" sqref="D13"/>
    </sheetView>
  </sheetViews>
  <sheetFormatPr defaultRowHeight="12.75" customHeight="1" x14ac:dyDescent="0.15"/>
  <cols>
    <col min="1" max="1" width="28.7109375" style="195" bestFit="1" customWidth="1"/>
    <col min="2" max="10" width="10.5703125" style="195" customWidth="1"/>
    <col min="11" max="11" width="11.7109375" style="195" customWidth="1"/>
    <col min="12" max="16384" width="9.140625" style="195"/>
  </cols>
  <sheetData>
    <row r="1" spans="1:23" ht="12.75" customHeight="1" x14ac:dyDescent="0.2">
      <c r="A1" s="195" t="s">
        <v>255</v>
      </c>
      <c r="B1" s="204" t="s">
        <v>256</v>
      </c>
    </row>
    <row r="2" spans="1:23" ht="12.75" customHeight="1" x14ac:dyDescent="0.2">
      <c r="B2" s="70">
        <v>2006</v>
      </c>
      <c r="C2" s="70">
        <v>2007</v>
      </c>
      <c r="D2" s="70">
        <v>2008</v>
      </c>
      <c r="E2" s="70">
        <v>2009</v>
      </c>
      <c r="F2" s="70">
        <v>2010</v>
      </c>
      <c r="G2" s="70">
        <v>2011</v>
      </c>
      <c r="H2" s="70">
        <v>2012</v>
      </c>
      <c r="I2" s="70">
        <v>2013</v>
      </c>
      <c r="J2" s="70">
        <v>2014</v>
      </c>
      <c r="K2" s="70">
        <v>2015</v>
      </c>
    </row>
    <row r="3" spans="1:23" ht="12.75" customHeight="1" x14ac:dyDescent="0.15">
      <c r="A3" s="213" t="s">
        <v>192</v>
      </c>
      <c r="B3" s="197" t="s">
        <v>151</v>
      </c>
      <c r="C3" s="197" t="s">
        <v>152</v>
      </c>
      <c r="D3" s="197" t="s">
        <v>153</v>
      </c>
      <c r="E3" s="197" t="s">
        <v>154</v>
      </c>
      <c r="F3" s="197" t="s">
        <v>155</v>
      </c>
      <c r="G3" s="197" t="s">
        <v>156</v>
      </c>
      <c r="H3" s="197" t="s">
        <v>157</v>
      </c>
      <c r="I3" s="197" t="s">
        <v>158</v>
      </c>
      <c r="J3" s="197" t="s">
        <v>159</v>
      </c>
      <c r="K3" s="197" t="s">
        <v>160</v>
      </c>
    </row>
    <row r="4" spans="1:23" ht="12.75" customHeight="1" x14ac:dyDescent="0.15">
      <c r="A4" s="198" t="s">
        <v>136</v>
      </c>
      <c r="B4" s="199">
        <v>26.266416510318951</v>
      </c>
      <c r="C4" s="199">
        <v>28.71467639015497</v>
      </c>
      <c r="D4" s="199">
        <v>31.41831238779174</v>
      </c>
      <c r="E4" s="199">
        <v>27.643064985451019</v>
      </c>
      <c r="F4" s="199">
        <v>33.231083844580773</v>
      </c>
      <c r="G4" s="199">
        <v>28.76931273308471</v>
      </c>
      <c r="H4" s="199">
        <v>27.192008879023309</v>
      </c>
      <c r="I4" s="199">
        <v>28.254847645429361</v>
      </c>
      <c r="J4" s="199">
        <v>19.955654101995563</v>
      </c>
      <c r="K4" s="199">
        <v>19.450800915331808</v>
      </c>
      <c r="V4" s="214"/>
      <c r="W4" s="214"/>
    </row>
    <row r="5" spans="1:23" ht="12.75" customHeight="1" x14ac:dyDescent="0.15">
      <c r="A5" s="198" t="s">
        <v>139</v>
      </c>
      <c r="B5" s="199">
        <v>32.019704433497537</v>
      </c>
      <c r="C5" s="199">
        <v>28.30188679245283</v>
      </c>
      <c r="D5" s="199">
        <v>30.864197530864196</v>
      </c>
      <c r="E5" s="199">
        <v>27.96847190439868</v>
      </c>
      <c r="F5" s="199">
        <v>26.165556612749764</v>
      </c>
      <c r="G5" s="199">
        <v>12.598814229249012</v>
      </c>
      <c r="H5" s="199">
        <v>22.682926829268293</v>
      </c>
      <c r="I5" s="199">
        <v>16.966320587490504</v>
      </c>
      <c r="J5" s="199">
        <v>15.323645970937912</v>
      </c>
      <c r="K5" s="199">
        <v>11.767782426778242</v>
      </c>
      <c r="V5" s="214"/>
    </row>
    <row r="6" spans="1:23" ht="12.75" customHeight="1" x14ac:dyDescent="0.15">
      <c r="A6" s="198" t="s">
        <v>142</v>
      </c>
      <c r="B6" s="199">
        <v>39.251207729468597</v>
      </c>
      <c r="C6" s="199">
        <v>32.577079697498547</v>
      </c>
      <c r="D6" s="199">
        <v>28.596440035016048</v>
      </c>
      <c r="E6" s="199">
        <v>29.246676514032497</v>
      </c>
      <c r="F6" s="199">
        <v>33.653846153846153</v>
      </c>
      <c r="G6" s="199">
        <v>25.202240199128813</v>
      </c>
      <c r="H6" s="199">
        <v>26.15820989599748</v>
      </c>
      <c r="I6" s="199">
        <v>24.050632911392405</v>
      </c>
      <c r="J6" s="199">
        <v>15.267175572519083</v>
      </c>
      <c r="K6" s="199">
        <v>17.127799736495387</v>
      </c>
      <c r="V6" s="214"/>
    </row>
    <row r="7" spans="1:23" ht="12.75" customHeight="1" x14ac:dyDescent="0.15">
      <c r="A7" s="198" t="s">
        <v>144</v>
      </c>
      <c r="B7" s="199">
        <v>41.285956006768188</v>
      </c>
      <c r="C7" s="199">
        <v>34.482758620689651</v>
      </c>
      <c r="D7" s="199">
        <v>33.693579148124606</v>
      </c>
      <c r="E7" s="199">
        <v>32.018111254851235</v>
      </c>
      <c r="F7" s="199">
        <v>29.382634532849124</v>
      </c>
      <c r="G7" s="199">
        <v>26.716266486303688</v>
      </c>
      <c r="H7" s="199">
        <v>27.0080673447913</v>
      </c>
      <c r="I7" s="199">
        <v>25.461254612546124</v>
      </c>
      <c r="J7" s="199">
        <v>29.759633727584891</v>
      </c>
      <c r="K7" s="199">
        <v>23.987416437278803</v>
      </c>
      <c r="V7" s="214"/>
    </row>
    <row r="8" spans="1:23" ht="12.75" customHeight="1" x14ac:dyDescent="0.15">
      <c r="A8" s="198" t="s">
        <v>146</v>
      </c>
      <c r="B8" s="199">
        <v>27.128547579298832</v>
      </c>
      <c r="C8" s="199">
        <v>25.128733264675592</v>
      </c>
      <c r="D8" s="199">
        <v>25.402726146220569</v>
      </c>
      <c r="E8" s="199">
        <v>27.027027027027028</v>
      </c>
      <c r="F8" s="199">
        <v>25.684931506849313</v>
      </c>
      <c r="G8" s="199">
        <v>19.091507570770244</v>
      </c>
      <c r="H8" s="199">
        <v>27.808676307007786</v>
      </c>
      <c r="I8" s="199">
        <v>19.730941704035875</v>
      </c>
      <c r="J8" s="199">
        <v>18.434228493400092</v>
      </c>
      <c r="K8" s="199">
        <v>17.183770883054894</v>
      </c>
      <c r="V8" s="214"/>
    </row>
    <row r="9" spans="1:23" ht="12.75" customHeight="1" x14ac:dyDescent="0.15">
      <c r="A9" s="198" t="s">
        <v>149</v>
      </c>
      <c r="B9" s="199">
        <v>40.429248814574493</v>
      </c>
      <c r="C9" s="199">
        <v>38.00882785679255</v>
      </c>
      <c r="D9" s="199">
        <v>35.404624277456648</v>
      </c>
      <c r="E9" s="199">
        <v>33.201189296333006</v>
      </c>
      <c r="F9" s="199">
        <v>35.823950870010236</v>
      </c>
      <c r="G9" s="199">
        <v>27.544596012591814</v>
      </c>
      <c r="H9" s="199">
        <v>27.247956403269754</v>
      </c>
      <c r="I9" s="199">
        <v>22.796775090353069</v>
      </c>
      <c r="J9" s="199">
        <v>22.00557103064067</v>
      </c>
      <c r="K9" s="199">
        <v>19.010343863572828</v>
      </c>
      <c r="V9" s="214"/>
    </row>
    <row r="10" spans="1:23" ht="12.75" customHeight="1" x14ac:dyDescent="0.15">
      <c r="A10" s="198" t="s">
        <v>150</v>
      </c>
      <c r="B10" s="199">
        <v>16.460905349794238</v>
      </c>
      <c r="C10" s="199">
        <v>22.600304723209749</v>
      </c>
      <c r="D10" s="199">
        <v>20.549641000247586</v>
      </c>
      <c r="E10" s="199">
        <v>19.09892262487757</v>
      </c>
      <c r="F10" s="199">
        <v>19.129121570601562</v>
      </c>
      <c r="G10" s="199">
        <v>16.376663254861821</v>
      </c>
      <c r="H10" s="199">
        <v>13.695022386094285</v>
      </c>
      <c r="I10" s="199">
        <v>15.743756786102063</v>
      </c>
      <c r="J10" s="199">
        <v>11.646803900325027</v>
      </c>
      <c r="K10" s="199">
        <v>11.376248612652608</v>
      </c>
      <c r="V10" s="214"/>
    </row>
    <row r="11" spans="1:23" ht="12.75" customHeight="1" x14ac:dyDescent="0.15">
      <c r="A11" s="198" t="s">
        <v>162</v>
      </c>
      <c r="B11" s="199">
        <v>13.800424628450106</v>
      </c>
      <c r="C11" s="199">
        <v>15.66951566951567</v>
      </c>
      <c r="D11" s="199">
        <v>12.931034482758621</v>
      </c>
      <c r="E11" s="199">
        <v>14.705882352941176</v>
      </c>
      <c r="F11" s="199">
        <v>13.944223107569721</v>
      </c>
      <c r="G11" s="199">
        <v>9.7315436241610733</v>
      </c>
      <c r="H11" s="199">
        <v>13.418316001341831</v>
      </c>
      <c r="I11" s="199">
        <v>11.494252873563218</v>
      </c>
      <c r="J11" s="199">
        <v>9.6696212731668023</v>
      </c>
      <c r="K11" s="199">
        <v>9.3724531377343112</v>
      </c>
      <c r="V11" s="214"/>
    </row>
    <row r="12" spans="1:23" ht="12.75" customHeight="1" x14ac:dyDescent="0.15">
      <c r="A12" s="198" t="s">
        <v>165</v>
      </c>
      <c r="B12" s="199">
        <v>25.032594524119947</v>
      </c>
      <c r="C12" s="199">
        <v>34.482758620689651</v>
      </c>
      <c r="D12" s="199">
        <v>28.500619578686493</v>
      </c>
      <c r="E12" s="199">
        <v>29.302210081946857</v>
      </c>
      <c r="F12" s="199">
        <v>26.992615227909344</v>
      </c>
      <c r="G12" s="199">
        <v>23.385596598458676</v>
      </c>
      <c r="H12" s="199">
        <v>25.959679646506491</v>
      </c>
      <c r="I12" s="199">
        <v>18.571428571428573</v>
      </c>
      <c r="J12" s="199">
        <v>15.024559375902918</v>
      </c>
      <c r="K12" s="199">
        <v>14.744913005013272</v>
      </c>
      <c r="V12" s="214"/>
    </row>
    <row r="13" spans="1:23" ht="12.75" customHeight="1" x14ac:dyDescent="0.15">
      <c r="A13" s="198" t="s">
        <v>167</v>
      </c>
      <c r="B13" s="199">
        <v>26.424591047995683</v>
      </c>
      <c r="C13" s="199">
        <v>29.146793852676204</v>
      </c>
      <c r="D13" s="199">
        <v>23.628989596191147</v>
      </c>
      <c r="E13" s="199">
        <v>27.292186942561543</v>
      </c>
      <c r="F13" s="199">
        <v>23.384505533737951</v>
      </c>
      <c r="G13" s="199">
        <v>21.513087128002869</v>
      </c>
      <c r="H13" s="199">
        <v>24.014665444546285</v>
      </c>
      <c r="I13" s="199">
        <v>16.110689916603487</v>
      </c>
      <c r="J13" s="199">
        <v>16.257015676407974</v>
      </c>
      <c r="K13" s="199">
        <v>20.489357469663815</v>
      </c>
      <c r="V13" s="214"/>
    </row>
    <row r="14" spans="1:23" ht="12.75" customHeight="1" x14ac:dyDescent="0.15">
      <c r="A14" s="198" t="s">
        <v>169</v>
      </c>
      <c r="B14" s="199">
        <v>26.833156216790648</v>
      </c>
      <c r="C14" s="199">
        <v>25.85410895660203</v>
      </c>
      <c r="D14" s="199">
        <v>28.612869198312236</v>
      </c>
      <c r="E14" s="199">
        <v>24.406245899488255</v>
      </c>
      <c r="F14" s="199">
        <v>21.49557060969255</v>
      </c>
      <c r="G14" s="199">
        <v>21.149241819632881</v>
      </c>
      <c r="H14" s="199">
        <v>17.318878900052884</v>
      </c>
      <c r="I14" s="199">
        <v>17.321968655485293</v>
      </c>
      <c r="J14" s="199">
        <v>15.809180418804605</v>
      </c>
      <c r="K14" s="199">
        <v>13.197690404179268</v>
      </c>
      <c r="V14" s="214"/>
    </row>
    <row r="15" spans="1:23" ht="12.75" customHeight="1" x14ac:dyDescent="0.15">
      <c r="A15" s="198" t="s">
        <v>170</v>
      </c>
      <c r="B15" s="199">
        <v>35.747021081576534</v>
      </c>
      <c r="C15" s="199">
        <v>28.644620400558917</v>
      </c>
      <c r="D15" s="199">
        <v>33.02325581395349</v>
      </c>
      <c r="E15" s="199">
        <v>31.505250875145858</v>
      </c>
      <c r="F15" s="199">
        <v>32.830098250658999</v>
      </c>
      <c r="G15" s="199">
        <v>32.690900219565748</v>
      </c>
      <c r="H15" s="199">
        <v>21.908471275559883</v>
      </c>
      <c r="I15" s="199">
        <v>24.378109452736318</v>
      </c>
      <c r="J15" s="199">
        <v>25.49362659335166</v>
      </c>
      <c r="K15" s="199">
        <v>18.237862830721809</v>
      </c>
      <c r="V15" s="214"/>
    </row>
    <row r="16" spans="1:23" ht="12.75" customHeight="1" x14ac:dyDescent="0.15">
      <c r="A16" s="198" t="s">
        <v>172</v>
      </c>
      <c r="B16" s="199">
        <v>35.492048859184145</v>
      </c>
      <c r="C16" s="199">
        <v>30.963302752293579</v>
      </c>
      <c r="D16" s="199">
        <v>35.639412997903563</v>
      </c>
      <c r="E16" s="199">
        <v>34.218712610672405</v>
      </c>
      <c r="F16" s="199">
        <v>33.186920448999516</v>
      </c>
      <c r="G16" s="199">
        <v>37</v>
      </c>
      <c r="H16" s="199">
        <v>29.575328614762384</v>
      </c>
      <c r="I16" s="199">
        <v>26.622718052738339</v>
      </c>
      <c r="J16" s="199">
        <v>21.61605764282038</v>
      </c>
      <c r="K16" s="199">
        <v>22.882693319305631</v>
      </c>
      <c r="V16" s="214"/>
    </row>
    <row r="17" spans="1:22" ht="12.75" customHeight="1" x14ac:dyDescent="0.15">
      <c r="A17" s="198" t="s">
        <v>174</v>
      </c>
      <c r="B17" s="199">
        <v>26.857429718875501</v>
      </c>
      <c r="C17" s="199">
        <v>28.393524283935243</v>
      </c>
      <c r="D17" s="199">
        <v>25.347306848647328</v>
      </c>
      <c r="E17" s="199">
        <v>27.879677182685253</v>
      </c>
      <c r="F17" s="199">
        <v>26.473526473526473</v>
      </c>
      <c r="G17" s="199">
        <v>24.359930400198856</v>
      </c>
      <c r="H17" s="199">
        <v>19.736842105263158</v>
      </c>
      <c r="I17" s="199">
        <v>17.272492910543953</v>
      </c>
      <c r="J17" s="199">
        <v>19.376800209478919</v>
      </c>
      <c r="K17" s="199">
        <v>10.749798441279227</v>
      </c>
      <c r="V17" s="214"/>
    </row>
    <row r="18" spans="1:22" ht="12.75" customHeight="1" x14ac:dyDescent="0.15">
      <c r="A18" s="198" t="s">
        <v>176</v>
      </c>
      <c r="B18" s="199">
        <v>27.221636810677907</v>
      </c>
      <c r="C18" s="199">
        <v>28.262887032818696</v>
      </c>
      <c r="D18" s="199">
        <v>29.118964659034344</v>
      </c>
      <c r="E18" s="199">
        <v>27.353637625540948</v>
      </c>
      <c r="F18" s="199">
        <v>26.424242424242422</v>
      </c>
      <c r="G18" s="199">
        <v>24.026910139356076</v>
      </c>
      <c r="H18" s="199">
        <v>19.380473564709696</v>
      </c>
      <c r="I18" s="199">
        <v>18.411967779056386</v>
      </c>
      <c r="J18" s="199">
        <v>16.223448737247033</v>
      </c>
      <c r="K18" s="199">
        <v>14.823914823914825</v>
      </c>
      <c r="V18" s="214"/>
    </row>
    <row r="19" spans="1:22" ht="12.75" customHeight="1" x14ac:dyDescent="0.15">
      <c r="A19" s="198" t="s">
        <v>177</v>
      </c>
      <c r="B19" s="199">
        <v>40.505675954592363</v>
      </c>
      <c r="C19" s="199">
        <v>41.843697695377877</v>
      </c>
      <c r="D19" s="199">
        <v>44.781982453843135</v>
      </c>
      <c r="E19" s="199">
        <v>37.401574803149607</v>
      </c>
      <c r="F19" s="199">
        <v>37.806676498190107</v>
      </c>
      <c r="G19" s="199">
        <v>34.596829772570644</v>
      </c>
      <c r="H19" s="199">
        <v>26.923076923076923</v>
      </c>
      <c r="I19" s="199">
        <v>25.612158739093722</v>
      </c>
      <c r="J19" s="199">
        <v>25.276909968758876</v>
      </c>
      <c r="K19" s="199">
        <v>21.429598734359271</v>
      </c>
      <c r="V19" s="214"/>
    </row>
    <row r="20" spans="1:22" ht="12.75" customHeight="1" x14ac:dyDescent="0.15">
      <c r="A20" s="198" t="s">
        <v>179</v>
      </c>
      <c r="B20" s="199">
        <v>43.032786885245898</v>
      </c>
      <c r="C20" s="199">
        <v>40.877367896311064</v>
      </c>
      <c r="D20" s="199">
        <v>43.846537120079724</v>
      </c>
      <c r="E20" s="199">
        <v>49.382716049382715</v>
      </c>
      <c r="F20" s="199">
        <v>32.719836400817996</v>
      </c>
      <c r="G20" s="199">
        <v>41.932059447983015</v>
      </c>
      <c r="H20" s="199">
        <v>42.587601078167111</v>
      </c>
      <c r="I20" s="199">
        <v>22.148394241417499</v>
      </c>
      <c r="J20" s="199">
        <v>25.944726452340667</v>
      </c>
      <c r="K20" s="199">
        <v>22.209567198177677</v>
      </c>
      <c r="V20" s="214"/>
    </row>
    <row r="21" spans="1:22" ht="12.75" customHeight="1" x14ac:dyDescent="0.15">
      <c r="A21" s="198" t="s">
        <v>181</v>
      </c>
      <c r="B21" s="199">
        <v>40.281442392260338</v>
      </c>
      <c r="C21" s="199">
        <v>38.713007570543702</v>
      </c>
      <c r="D21" s="199">
        <v>35.018112816974295</v>
      </c>
      <c r="E21" s="199">
        <v>31.038668285070226</v>
      </c>
      <c r="F21" s="199">
        <v>30.753101520181723</v>
      </c>
      <c r="G21" s="199">
        <v>27.358821466152225</v>
      </c>
      <c r="H21" s="199">
        <v>24.604569420035148</v>
      </c>
      <c r="I21" s="199">
        <v>25.254360465116278</v>
      </c>
      <c r="J21" s="199">
        <v>17.550341769813411</v>
      </c>
      <c r="K21" s="199">
        <v>20.880789673500381</v>
      </c>
      <c r="V21" s="214"/>
    </row>
    <row r="22" spans="1:22" ht="12.75" customHeight="1" x14ac:dyDescent="0.15">
      <c r="A22" s="198" t="s">
        <v>183</v>
      </c>
      <c r="B22" s="199">
        <v>37.773359840954271</v>
      </c>
      <c r="C22" s="199">
        <v>32.621828433346757</v>
      </c>
      <c r="D22" s="199">
        <v>40.392156862745097</v>
      </c>
      <c r="E22" s="199">
        <v>33.41483292583537</v>
      </c>
      <c r="F22" s="199">
        <v>28.618830360846122</v>
      </c>
      <c r="G22" s="199">
        <v>28.985507246376812</v>
      </c>
      <c r="H22" s="199">
        <v>29.791018230324589</v>
      </c>
      <c r="I22" s="199">
        <v>27.739881764438383</v>
      </c>
      <c r="J22" s="199">
        <v>30.260047281323875</v>
      </c>
      <c r="K22" s="199">
        <v>17.978620019436345</v>
      </c>
      <c r="V22" s="214"/>
    </row>
    <row r="23" spans="1:22" ht="12.75" customHeight="1" x14ac:dyDescent="0.15">
      <c r="A23" s="198" t="s">
        <v>185</v>
      </c>
      <c r="B23" s="199">
        <v>42.567125081859857</v>
      </c>
      <c r="C23" s="199">
        <v>34.173855341738552</v>
      </c>
      <c r="D23" s="199">
        <v>36.136662286465175</v>
      </c>
      <c r="E23" s="199">
        <v>28.052279247688876</v>
      </c>
      <c r="F23" s="199">
        <v>28.478964401294501</v>
      </c>
      <c r="G23" s="199">
        <v>26.684456304202801</v>
      </c>
      <c r="H23" s="199">
        <v>28.089887640449437</v>
      </c>
      <c r="I23" s="199">
        <v>21.534320323014803</v>
      </c>
      <c r="J23" s="199">
        <v>24.372759856630825</v>
      </c>
      <c r="K23" s="199">
        <v>19.50680898049319</v>
      </c>
      <c r="V23" s="214"/>
    </row>
    <row r="24" spans="1:22" ht="12.75" customHeight="1" x14ac:dyDescent="0.15">
      <c r="A24" s="198" t="s">
        <v>187</v>
      </c>
      <c r="B24" s="199">
        <v>23.567802755620015</v>
      </c>
      <c r="C24" s="199">
        <v>17.464198393293749</v>
      </c>
      <c r="D24" s="199">
        <v>21.739130434782609</v>
      </c>
      <c r="E24" s="199">
        <v>14.966933518969718</v>
      </c>
      <c r="F24" s="199">
        <v>14.840989399293287</v>
      </c>
      <c r="G24" s="199">
        <v>14.519056261343012</v>
      </c>
      <c r="H24" s="199">
        <v>15.793251974156496</v>
      </c>
      <c r="I24" s="199">
        <v>9.8432373313889912</v>
      </c>
      <c r="J24" s="199">
        <v>10.052122114668652</v>
      </c>
      <c r="K24" s="199">
        <v>10.235026535253979</v>
      </c>
      <c r="V24" s="214"/>
    </row>
    <row r="25" spans="1:22" ht="12.75" customHeight="1" x14ac:dyDescent="0.15">
      <c r="A25" s="198" t="s">
        <v>189</v>
      </c>
      <c r="B25" s="199">
        <v>37.247474747474747</v>
      </c>
      <c r="C25" s="199">
        <v>31.914893617021274</v>
      </c>
      <c r="D25" s="199">
        <v>36.960985626283367</v>
      </c>
      <c r="E25" s="199">
        <v>31.630170316301705</v>
      </c>
      <c r="F25" s="199">
        <v>31.564133494169685</v>
      </c>
      <c r="G25" s="199">
        <v>27.559055118110237</v>
      </c>
      <c r="H25" s="199">
        <v>26.845637583892618</v>
      </c>
      <c r="I25" s="199">
        <v>23.534445870774498</v>
      </c>
      <c r="J25" s="199">
        <v>21.248339973439574</v>
      </c>
      <c r="K25" s="199">
        <v>19.282511210762333</v>
      </c>
      <c r="V25" s="214"/>
    </row>
    <row r="26" spans="1:22" ht="12.75" customHeight="1" x14ac:dyDescent="0.15">
      <c r="A26" s="198" t="s">
        <v>196</v>
      </c>
      <c r="B26" s="199">
        <v>34.38519086898139</v>
      </c>
      <c r="C26" s="199">
        <v>31.045981870273824</v>
      </c>
      <c r="D26" s="199">
        <v>30.621253659216578</v>
      </c>
      <c r="E26" s="199">
        <v>29.505582137161085</v>
      </c>
      <c r="F26" s="199">
        <v>30.146466322225908</v>
      </c>
      <c r="G26" s="199">
        <v>22.330808697776693</v>
      </c>
      <c r="H26" s="199">
        <v>26.230650540042806</v>
      </c>
      <c r="I26" s="199">
        <v>22.000914587673389</v>
      </c>
      <c r="J26" s="199">
        <v>19.650429206743201</v>
      </c>
      <c r="K26" s="199">
        <v>17.549423829157419</v>
      </c>
      <c r="V26" s="214"/>
    </row>
    <row r="27" spans="1:22" ht="12.75" customHeight="1" x14ac:dyDescent="0.15">
      <c r="A27" s="198" t="s">
        <v>198</v>
      </c>
      <c r="B27" s="199">
        <v>16.460905349794238</v>
      </c>
      <c r="C27" s="199">
        <v>22.600304723209749</v>
      </c>
      <c r="D27" s="199">
        <v>20.549641000247586</v>
      </c>
      <c r="E27" s="199">
        <v>19.09892262487757</v>
      </c>
      <c r="F27" s="199">
        <v>19.129121570601562</v>
      </c>
      <c r="G27" s="199">
        <v>16.376663254861821</v>
      </c>
      <c r="H27" s="199">
        <v>13.695022386094285</v>
      </c>
      <c r="I27" s="199">
        <v>15.743756786102063</v>
      </c>
      <c r="J27" s="199">
        <v>11.646803900325027</v>
      </c>
      <c r="K27" s="199">
        <v>11.376248612652608</v>
      </c>
      <c r="V27" s="214"/>
    </row>
    <row r="28" spans="1:22" ht="12.75" customHeight="1" x14ac:dyDescent="0.15">
      <c r="A28" s="198" t="s">
        <v>197</v>
      </c>
      <c r="B28" s="199">
        <v>23.069371727748688</v>
      </c>
      <c r="C28" s="199">
        <v>27.809033917376627</v>
      </c>
      <c r="D28" s="199">
        <v>22.818254603682949</v>
      </c>
      <c r="E28" s="199">
        <v>24.950495049504951</v>
      </c>
      <c r="F28" s="199">
        <v>22.247029742444781</v>
      </c>
      <c r="G28" s="199">
        <v>19.235451667884099</v>
      </c>
      <c r="H28" s="199">
        <v>21.978933399684831</v>
      </c>
      <c r="I28" s="199">
        <v>15.776170138586245</v>
      </c>
      <c r="J28" s="199">
        <v>14.401440144014401</v>
      </c>
      <c r="K28" s="199">
        <v>16.188373804267847</v>
      </c>
      <c r="V28" s="214"/>
    </row>
    <row r="29" spans="1:22" ht="12.75" customHeight="1" x14ac:dyDescent="0.15">
      <c r="A29" s="198" t="s">
        <v>232</v>
      </c>
      <c r="B29" s="199">
        <v>31.54457519561333</v>
      </c>
      <c r="C29" s="199">
        <v>27.96427471512165</v>
      </c>
      <c r="D29" s="199">
        <v>31.649873276874573</v>
      </c>
      <c r="E29" s="199">
        <v>28.84675163195524</v>
      </c>
      <c r="F29" s="199">
        <v>27.465981062268767</v>
      </c>
      <c r="G29" s="199">
        <v>28.238458090542359</v>
      </c>
      <c r="H29" s="199">
        <v>21.627847453288968</v>
      </c>
      <c r="I29" s="199">
        <v>21.59075994224964</v>
      </c>
      <c r="J29" s="199">
        <v>19.870181480990858</v>
      </c>
      <c r="K29" s="199">
        <v>16.968401362816486</v>
      </c>
      <c r="V29" s="214"/>
    </row>
    <row r="30" spans="1:22" ht="12.75" customHeight="1" x14ac:dyDescent="0.15">
      <c r="A30" s="198" t="s">
        <v>201</v>
      </c>
      <c r="B30" s="199">
        <v>27.127244340359095</v>
      </c>
      <c r="C30" s="199">
        <v>28.295941517519537</v>
      </c>
      <c r="D30" s="199">
        <v>28.161168533762456</v>
      </c>
      <c r="E30" s="199">
        <v>27.485308521057789</v>
      </c>
      <c r="F30" s="199">
        <v>26.43629037181757</v>
      </c>
      <c r="G30" s="199">
        <v>24.108062269065361</v>
      </c>
      <c r="H30" s="199">
        <v>19.466961434536969</v>
      </c>
      <c r="I30" s="199">
        <v>18.136491118728578</v>
      </c>
      <c r="J30" s="199">
        <v>16.986752868099131</v>
      </c>
      <c r="K30" s="199">
        <v>13.87232439897056</v>
      </c>
      <c r="V30" s="214"/>
    </row>
    <row r="31" spans="1:22" ht="12.75" customHeight="1" x14ac:dyDescent="0.15">
      <c r="A31" s="198" t="s">
        <v>200</v>
      </c>
      <c r="B31" s="199">
        <v>41.014014839241554</v>
      </c>
      <c r="C31" s="199">
        <v>41.645349432108873</v>
      </c>
      <c r="D31" s="199">
        <v>44.587308170883453</v>
      </c>
      <c r="E31" s="199">
        <v>39.917055469155002</v>
      </c>
      <c r="F31" s="199">
        <v>36.749867233138609</v>
      </c>
      <c r="G31" s="199">
        <v>36.108983477404529</v>
      </c>
      <c r="H31" s="199">
        <v>30.103995621237001</v>
      </c>
      <c r="I31" s="199">
        <v>24.910233393177737</v>
      </c>
      <c r="J31" s="199">
        <v>25.411230856494612</v>
      </c>
      <c r="K31" s="199">
        <v>21.586864163509013</v>
      </c>
      <c r="V31" s="214"/>
    </row>
    <row r="32" spans="1:22" ht="12.75" customHeight="1" x14ac:dyDescent="0.15">
      <c r="A32" s="198" t="s">
        <v>202</v>
      </c>
      <c r="B32" s="199">
        <v>37.092304412705182</v>
      </c>
      <c r="C32" s="199">
        <v>32.268269534957291</v>
      </c>
      <c r="D32" s="199">
        <v>34.457439555252527</v>
      </c>
      <c r="E32" s="199">
        <v>28.59677503522413</v>
      </c>
      <c r="F32" s="199">
        <v>27.958797561488332</v>
      </c>
      <c r="G32" s="199">
        <v>25.607988403929781</v>
      </c>
      <c r="H32" s="199">
        <v>25.055348560937418</v>
      </c>
      <c r="I32" s="199">
        <v>22.164492593411453</v>
      </c>
      <c r="J32" s="199">
        <v>19.974888711334319</v>
      </c>
      <c r="K32" s="199">
        <v>18.260311533749491</v>
      </c>
      <c r="V32" s="214"/>
    </row>
    <row r="33" spans="1:22" ht="12.75" customHeight="1" x14ac:dyDescent="0.15">
      <c r="A33" s="206" t="s">
        <v>108</v>
      </c>
      <c r="B33" s="199">
        <v>31.802957695676813</v>
      </c>
      <c r="C33" s="199">
        <v>30.635550637986867</v>
      </c>
      <c r="D33" s="199">
        <v>31.091376961501592</v>
      </c>
      <c r="E33" s="199">
        <v>28.894978641089708</v>
      </c>
      <c r="F33" s="199">
        <v>27.851189266111</v>
      </c>
      <c r="G33" s="199">
        <v>24.889735572443211</v>
      </c>
      <c r="H33" s="199">
        <v>23.431856016584479</v>
      </c>
      <c r="I33" s="199">
        <v>20.563758389261746</v>
      </c>
      <c r="J33" s="199">
        <v>18.883002014186879</v>
      </c>
      <c r="K33" s="199">
        <v>16.917376641817537</v>
      </c>
      <c r="V33" s="214"/>
    </row>
  </sheetData>
  <conditionalFormatting sqref="A3:K3 A4:A33">
    <cfRule type="cellIs" dxfId="20" priority="1" operator="equal">
      <formula>TRUE</formula>
    </cfRule>
  </conditionalFormatting>
  <hyperlinks>
    <hyperlink ref="B1" r:id="rId1"/>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6384" width="9.140625" style="195"/>
  </cols>
  <sheetData>
    <row r="1" spans="1:16" ht="12.75" customHeight="1" x14ac:dyDescent="0.2">
      <c r="A1" s="195" t="s">
        <v>255</v>
      </c>
      <c r="B1" s="204" t="s">
        <v>256</v>
      </c>
    </row>
    <row r="2" spans="1:16" ht="12.75" customHeight="1" x14ac:dyDescent="0.15">
      <c r="A2" s="202" t="s">
        <v>192</v>
      </c>
      <c r="B2" s="202" t="s">
        <v>193</v>
      </c>
      <c r="C2" s="202" t="s">
        <v>103</v>
      </c>
      <c r="D2" s="202" t="s">
        <v>104</v>
      </c>
      <c r="E2" s="202" t="s">
        <v>105</v>
      </c>
      <c r="F2" s="202" t="s">
        <v>230</v>
      </c>
      <c r="G2" s="202" t="s">
        <v>231</v>
      </c>
      <c r="H2" s="202" t="s">
        <v>194</v>
      </c>
      <c r="I2" s="202" t="s">
        <v>109</v>
      </c>
    </row>
    <row r="3" spans="1:16" ht="12.75" customHeight="1" x14ac:dyDescent="0.15">
      <c r="A3" s="198" t="s">
        <v>136</v>
      </c>
      <c r="B3" s="215">
        <v>34</v>
      </c>
      <c r="C3" s="216">
        <v>19.450800915331808</v>
      </c>
      <c r="D3" s="216">
        <v>13.470251716247139</v>
      </c>
      <c r="E3" s="216">
        <v>27.180778032036613</v>
      </c>
      <c r="F3" s="215">
        <v>332</v>
      </c>
      <c r="G3" s="217">
        <v>17.549423829157419</v>
      </c>
      <c r="H3" s="216">
        <v>16.917376641817537</v>
      </c>
      <c r="I3" s="195" t="s">
        <v>236</v>
      </c>
      <c r="O3" s="215"/>
      <c r="P3" s="215"/>
    </row>
    <row r="4" spans="1:16" ht="12.75" customHeight="1" x14ac:dyDescent="0.15">
      <c r="A4" s="198" t="s">
        <v>139</v>
      </c>
      <c r="B4" s="215">
        <v>45</v>
      </c>
      <c r="C4" s="216">
        <v>11.767782426778242</v>
      </c>
      <c r="D4" s="216">
        <v>8.58342050209205</v>
      </c>
      <c r="E4" s="216">
        <v>15.746338912133892</v>
      </c>
      <c r="F4" s="215">
        <v>332</v>
      </c>
      <c r="G4" s="217">
        <v>17.549423829157419</v>
      </c>
      <c r="H4" s="216">
        <v>16.917376641817537</v>
      </c>
      <c r="I4" s="195" t="s">
        <v>237</v>
      </c>
      <c r="O4" s="215"/>
      <c r="P4" s="215"/>
    </row>
    <row r="5" spans="1:16" ht="12.75" customHeight="1" x14ac:dyDescent="0.15">
      <c r="A5" s="198" t="s">
        <v>142</v>
      </c>
      <c r="B5" s="215">
        <v>52</v>
      </c>
      <c r="C5" s="216">
        <v>17.127799736495387</v>
      </c>
      <c r="D5" s="216">
        <v>12.791831357048748</v>
      </c>
      <c r="E5" s="216">
        <v>22.460803689064559</v>
      </c>
      <c r="F5" s="215">
        <v>332</v>
      </c>
      <c r="G5" s="217">
        <v>17.549423829157419</v>
      </c>
      <c r="H5" s="216">
        <v>16.917376641817537</v>
      </c>
      <c r="I5" s="195" t="s">
        <v>236</v>
      </c>
      <c r="O5" s="215"/>
      <c r="P5" s="215"/>
    </row>
    <row r="6" spans="1:16" ht="12.75" customHeight="1" x14ac:dyDescent="0.15">
      <c r="A6" s="198" t="s">
        <v>144</v>
      </c>
      <c r="B6" s="215">
        <v>61</v>
      </c>
      <c r="C6" s="216">
        <v>23.987416437278803</v>
      </c>
      <c r="D6" s="216">
        <v>18.3484073928431</v>
      </c>
      <c r="E6" s="216">
        <v>30.812819504522217</v>
      </c>
      <c r="F6" s="215">
        <v>332</v>
      </c>
      <c r="G6" s="217">
        <v>17.549423829157419</v>
      </c>
      <c r="H6" s="216">
        <v>16.917376641817537</v>
      </c>
      <c r="I6" s="195" t="s">
        <v>235</v>
      </c>
      <c r="O6" s="215"/>
      <c r="P6" s="215"/>
    </row>
    <row r="7" spans="1:16" ht="12.75" customHeight="1" x14ac:dyDescent="0.15">
      <c r="A7" s="198" t="s">
        <v>146</v>
      </c>
      <c r="B7" s="215">
        <v>72</v>
      </c>
      <c r="C7" s="216">
        <v>17.183770883054894</v>
      </c>
      <c r="D7" s="216">
        <v>13.445346062052506</v>
      </c>
      <c r="E7" s="216">
        <v>21.640095465393795</v>
      </c>
      <c r="F7" s="215">
        <v>332</v>
      </c>
      <c r="G7" s="217">
        <v>17.549423829157419</v>
      </c>
      <c r="H7" s="216">
        <v>16.917376641817537</v>
      </c>
      <c r="I7" s="195" t="s">
        <v>236</v>
      </c>
      <c r="O7" s="215"/>
      <c r="P7" s="215"/>
    </row>
    <row r="8" spans="1:16" ht="12.75" customHeight="1" x14ac:dyDescent="0.15">
      <c r="A8" s="198" t="s">
        <v>149</v>
      </c>
      <c r="B8" s="215">
        <v>68</v>
      </c>
      <c r="C8" s="216">
        <v>19.010343863572828</v>
      </c>
      <c r="D8" s="216">
        <v>14.76237070170534</v>
      </c>
      <c r="E8" s="216">
        <v>24.100083869164106</v>
      </c>
      <c r="F8" s="215">
        <v>332</v>
      </c>
      <c r="G8" s="217">
        <v>17.549423829157419</v>
      </c>
      <c r="H8" s="216">
        <v>16.917376641817537</v>
      </c>
      <c r="I8" s="195" t="s">
        <v>236</v>
      </c>
      <c r="O8" s="215"/>
      <c r="P8" s="215"/>
    </row>
    <row r="9" spans="1:16" ht="12.75" customHeight="1" x14ac:dyDescent="0.15">
      <c r="A9" s="198" t="s">
        <v>150</v>
      </c>
      <c r="B9" s="215">
        <v>41</v>
      </c>
      <c r="C9" s="216">
        <v>11.376248612652608</v>
      </c>
      <c r="D9" s="216">
        <v>8.1637069922308552</v>
      </c>
      <c r="E9" s="216">
        <v>15.433129855715872</v>
      </c>
      <c r="F9" s="215">
        <v>41</v>
      </c>
      <c r="G9" s="217">
        <v>11.376248612652608</v>
      </c>
      <c r="H9" s="216">
        <v>16.917376641817537</v>
      </c>
      <c r="I9" s="195" t="s">
        <v>237</v>
      </c>
      <c r="O9" s="215"/>
      <c r="P9" s="215"/>
    </row>
    <row r="10" spans="1:16" ht="12.75" customHeight="1" x14ac:dyDescent="0.15">
      <c r="A10" s="198" t="s">
        <v>162</v>
      </c>
      <c r="B10" s="215">
        <v>23</v>
      </c>
      <c r="C10" s="216">
        <v>9.3724531377343112</v>
      </c>
      <c r="D10" s="216">
        <v>5.9413202933985332</v>
      </c>
      <c r="E10" s="216">
        <v>14.06316218418908</v>
      </c>
      <c r="F10" s="215">
        <v>176</v>
      </c>
      <c r="G10" s="217">
        <v>16.188373804267847</v>
      </c>
      <c r="H10" s="216">
        <v>16.917376641817537</v>
      </c>
      <c r="I10" s="195" t="s">
        <v>237</v>
      </c>
    </row>
    <row r="11" spans="1:16" ht="12.75" customHeight="1" x14ac:dyDescent="0.15">
      <c r="A11" s="198" t="s">
        <v>165</v>
      </c>
      <c r="B11" s="215">
        <v>50</v>
      </c>
      <c r="C11" s="216">
        <v>14.744913005013272</v>
      </c>
      <c r="D11" s="216">
        <v>10.943969330580948</v>
      </c>
      <c r="E11" s="216">
        <v>19.439398407549394</v>
      </c>
      <c r="F11" s="215">
        <v>176</v>
      </c>
      <c r="G11" s="217">
        <v>16.188373804267847</v>
      </c>
      <c r="H11" s="216">
        <v>16.917376641817537</v>
      </c>
      <c r="I11" s="195" t="s">
        <v>236</v>
      </c>
    </row>
    <row r="12" spans="1:16" ht="12.75" customHeight="1" x14ac:dyDescent="0.15">
      <c r="A12" s="198" t="s">
        <v>167</v>
      </c>
      <c r="B12" s="215">
        <v>103</v>
      </c>
      <c r="C12" s="216">
        <v>20.489357469663815</v>
      </c>
      <c r="D12" s="216">
        <v>16.723408102729113</v>
      </c>
      <c r="E12" s="216">
        <v>24.855491643780333</v>
      </c>
      <c r="F12" s="215">
        <v>176</v>
      </c>
      <c r="G12" s="217">
        <v>16.188373804267847</v>
      </c>
      <c r="H12" s="216">
        <v>16.917376641817537</v>
      </c>
      <c r="I12" s="195" t="s">
        <v>236</v>
      </c>
    </row>
    <row r="13" spans="1:16" ht="12.75" customHeight="1" x14ac:dyDescent="0.15">
      <c r="A13" s="198" t="s">
        <v>169</v>
      </c>
      <c r="B13" s="215">
        <v>96</v>
      </c>
      <c r="C13" s="216">
        <v>13.197690404179268</v>
      </c>
      <c r="D13" s="216">
        <v>10.690129227385208</v>
      </c>
      <c r="E13" s="216">
        <v>16.116579598570251</v>
      </c>
      <c r="F13" s="215">
        <v>254</v>
      </c>
      <c r="G13" s="217">
        <v>16.968401362816486</v>
      </c>
      <c r="H13" s="216">
        <v>16.917376641817537</v>
      </c>
      <c r="I13" s="195" t="s">
        <v>237</v>
      </c>
    </row>
    <row r="14" spans="1:16" ht="12.75" customHeight="1" x14ac:dyDescent="0.15">
      <c r="A14" s="198" t="s">
        <v>170</v>
      </c>
      <c r="B14" s="215">
        <v>71</v>
      </c>
      <c r="C14" s="216">
        <v>18.237862830721809</v>
      </c>
      <c r="D14" s="216">
        <v>14.244027742101206</v>
      </c>
      <c r="E14" s="216">
        <v>23.00462368353455</v>
      </c>
      <c r="F14" s="215">
        <v>254</v>
      </c>
      <c r="G14" s="217">
        <v>16.968401362816486</v>
      </c>
      <c r="H14" s="216">
        <v>16.917376641817537</v>
      </c>
      <c r="I14" s="195" t="s">
        <v>236</v>
      </c>
    </row>
    <row r="15" spans="1:16" ht="12.75" customHeight="1" x14ac:dyDescent="0.15">
      <c r="A15" s="198" t="s">
        <v>172</v>
      </c>
      <c r="B15" s="215">
        <v>87</v>
      </c>
      <c r="C15" s="216">
        <v>22.882693319305631</v>
      </c>
      <c r="D15" s="216">
        <v>18.327985270910048</v>
      </c>
      <c r="E15" s="216">
        <v>28.22567069963177</v>
      </c>
      <c r="F15" s="215">
        <v>254</v>
      </c>
      <c r="G15" s="217">
        <v>16.968401362816486</v>
      </c>
      <c r="H15" s="216">
        <v>16.917376641817537</v>
      </c>
      <c r="I15" s="195" t="s">
        <v>235</v>
      </c>
    </row>
    <row r="16" spans="1:16" ht="12.75" customHeight="1" x14ac:dyDescent="0.15">
      <c r="A16" s="198" t="s">
        <v>174</v>
      </c>
      <c r="B16" s="215">
        <v>40</v>
      </c>
      <c r="C16" s="216">
        <v>10.749798441279227</v>
      </c>
      <c r="D16" s="216">
        <v>7.679924751410911</v>
      </c>
      <c r="E16" s="216">
        <v>14.638269282450954</v>
      </c>
      <c r="F16" s="215">
        <v>221</v>
      </c>
      <c r="G16" s="217">
        <v>13.87232439897056</v>
      </c>
      <c r="H16" s="216">
        <v>16.917376641817537</v>
      </c>
      <c r="I16" s="195" t="s">
        <v>237</v>
      </c>
    </row>
    <row r="17" spans="1:9" ht="12.75" customHeight="1" x14ac:dyDescent="0.15">
      <c r="A17" s="198" t="s">
        <v>176</v>
      </c>
      <c r="B17" s="215">
        <v>181</v>
      </c>
      <c r="C17" s="216">
        <v>14.823914823914825</v>
      </c>
      <c r="D17" s="216">
        <v>12.742939956407495</v>
      </c>
      <c r="E17" s="216">
        <v>17.150061066661326</v>
      </c>
      <c r="F17" s="215">
        <v>221</v>
      </c>
      <c r="G17" s="217">
        <v>13.87232439897056</v>
      </c>
      <c r="H17" s="216">
        <v>16.917376641817537</v>
      </c>
      <c r="I17" s="195" t="s">
        <v>236</v>
      </c>
    </row>
    <row r="18" spans="1:9" ht="12.75" customHeight="1" x14ac:dyDescent="0.15">
      <c r="A18" s="198" t="s">
        <v>177</v>
      </c>
      <c r="B18" s="215">
        <v>149</v>
      </c>
      <c r="C18" s="216">
        <v>21.429598734359271</v>
      </c>
      <c r="D18" s="216">
        <v>18.126787141257289</v>
      </c>
      <c r="E18" s="216">
        <v>25.164015457971402</v>
      </c>
      <c r="F18" s="215">
        <v>188</v>
      </c>
      <c r="G18" s="217">
        <v>21.586864163509013</v>
      </c>
      <c r="H18" s="216">
        <v>16.917376641817537</v>
      </c>
      <c r="I18" s="195" t="s">
        <v>235</v>
      </c>
    </row>
    <row r="19" spans="1:9" ht="12.75" customHeight="1" x14ac:dyDescent="0.15">
      <c r="A19" s="198" t="s">
        <v>179</v>
      </c>
      <c r="B19" s="215">
        <v>39</v>
      </c>
      <c r="C19" s="216">
        <v>22.209567198177677</v>
      </c>
      <c r="D19" s="216">
        <v>15.793280182232348</v>
      </c>
      <c r="E19" s="216">
        <v>30.361047835990888</v>
      </c>
      <c r="F19" s="215">
        <v>188</v>
      </c>
      <c r="G19" s="217">
        <v>21.586864163509013</v>
      </c>
      <c r="H19" s="216">
        <v>16.917376641817537</v>
      </c>
      <c r="I19" s="195" t="s">
        <v>236</v>
      </c>
    </row>
    <row r="20" spans="1:9" ht="12.75" customHeight="1" x14ac:dyDescent="0.15">
      <c r="A20" s="198" t="s">
        <v>181</v>
      </c>
      <c r="B20" s="215">
        <v>110</v>
      </c>
      <c r="C20" s="216">
        <v>20.880789673500381</v>
      </c>
      <c r="D20" s="216">
        <v>17.160923799518798</v>
      </c>
      <c r="E20" s="216">
        <v>25.172794486634654</v>
      </c>
      <c r="F20" s="215">
        <v>313</v>
      </c>
      <c r="G20" s="217">
        <v>18.260311533749491</v>
      </c>
      <c r="H20" s="216">
        <v>16.917376641817537</v>
      </c>
      <c r="I20" s="195" t="s">
        <v>235</v>
      </c>
    </row>
    <row r="21" spans="1:9" ht="12.75" customHeight="1" x14ac:dyDescent="0.15">
      <c r="A21" s="198" t="s">
        <v>183</v>
      </c>
      <c r="B21" s="215">
        <v>37</v>
      </c>
      <c r="C21" s="216">
        <v>17.978620019436345</v>
      </c>
      <c r="D21" s="216">
        <v>12.658406219630708</v>
      </c>
      <c r="E21" s="216">
        <v>24.781341107871722</v>
      </c>
      <c r="F21" s="215">
        <v>313</v>
      </c>
      <c r="G21" s="217">
        <v>18.260311533749491</v>
      </c>
      <c r="H21" s="216">
        <v>16.917376641817537</v>
      </c>
      <c r="I21" s="195" t="s">
        <v>236</v>
      </c>
    </row>
    <row r="22" spans="1:9" ht="12.75" customHeight="1" x14ac:dyDescent="0.15">
      <c r="A22" s="198" t="s">
        <v>185</v>
      </c>
      <c r="B22" s="215">
        <v>53</v>
      </c>
      <c r="C22" s="216">
        <v>19.50680898049319</v>
      </c>
      <c r="D22" s="216">
        <v>14.612072138387928</v>
      </c>
      <c r="E22" s="216">
        <v>25.515274199484729</v>
      </c>
      <c r="F22" s="215">
        <v>313</v>
      </c>
      <c r="G22" s="217">
        <v>18.260311533749491</v>
      </c>
      <c r="H22" s="216">
        <v>16.917376641817537</v>
      </c>
      <c r="I22" s="195" t="s">
        <v>236</v>
      </c>
    </row>
    <row r="23" spans="1:9" ht="12.75" customHeight="1" x14ac:dyDescent="0.15">
      <c r="A23" s="198" t="s">
        <v>187</v>
      </c>
      <c r="B23" s="215">
        <v>27</v>
      </c>
      <c r="C23" s="216">
        <v>10.235026535253979</v>
      </c>
      <c r="D23" s="216">
        <v>6.7448824867323731</v>
      </c>
      <c r="E23" s="216">
        <v>14.89158453373768</v>
      </c>
      <c r="F23" s="215">
        <v>313</v>
      </c>
      <c r="G23" s="217">
        <v>18.260311533749491</v>
      </c>
      <c r="H23" s="216">
        <v>16.917376641817537</v>
      </c>
      <c r="I23" s="195" t="s">
        <v>237</v>
      </c>
    </row>
    <row r="24" spans="1:9" ht="12.75" customHeight="1" x14ac:dyDescent="0.15">
      <c r="A24" s="198" t="s">
        <v>189</v>
      </c>
      <c r="B24" s="215">
        <v>86</v>
      </c>
      <c r="C24" s="216">
        <v>19.282511210762333</v>
      </c>
      <c r="D24" s="216">
        <v>15.423542600896862</v>
      </c>
      <c r="E24" s="216">
        <v>23.813677130044844</v>
      </c>
      <c r="F24" s="215">
        <v>313</v>
      </c>
      <c r="G24" s="217">
        <v>18.260311533749491</v>
      </c>
      <c r="H24" s="216">
        <v>16.917376641817537</v>
      </c>
      <c r="I24" s="195" t="s">
        <v>236</v>
      </c>
    </row>
    <row r="25" spans="1:9" ht="12.75" customHeight="1" x14ac:dyDescent="0.15">
      <c r="A25" s="198" t="s">
        <v>196</v>
      </c>
      <c r="B25" s="215">
        <v>332</v>
      </c>
      <c r="C25" s="216">
        <v>17.549423829157419</v>
      </c>
      <c r="D25" s="216">
        <v>15.71241676550134</v>
      </c>
      <c r="E25" s="216">
        <v>19.543664429546123</v>
      </c>
      <c r="F25" s="215">
        <v>332</v>
      </c>
      <c r="G25" s="217">
        <v>17.549423829157419</v>
      </c>
      <c r="H25" s="216">
        <v>16.917376641817537</v>
      </c>
      <c r="I25" s="195" t="s">
        <v>236</v>
      </c>
    </row>
    <row r="26" spans="1:9" ht="12.75" customHeight="1" x14ac:dyDescent="0.15">
      <c r="A26" s="198" t="s">
        <v>198</v>
      </c>
      <c r="B26" s="215">
        <v>41</v>
      </c>
      <c r="C26" s="216">
        <v>11.376248612652608</v>
      </c>
      <c r="D26" s="216">
        <v>8.1637069922308552</v>
      </c>
      <c r="E26" s="216">
        <v>15.433129855715872</v>
      </c>
      <c r="F26" s="215">
        <v>41</v>
      </c>
      <c r="G26" s="217">
        <v>11.376248612652608</v>
      </c>
      <c r="H26" s="216">
        <v>16.917376641817537</v>
      </c>
      <c r="I26" s="195" t="s">
        <v>237</v>
      </c>
    </row>
    <row r="27" spans="1:9" ht="12.75" customHeight="1" x14ac:dyDescent="0.15">
      <c r="A27" s="198" t="s">
        <v>197</v>
      </c>
      <c r="B27" s="215">
        <v>176</v>
      </c>
      <c r="C27" s="216">
        <v>16.188373804267847</v>
      </c>
      <c r="D27" s="216">
        <v>13.885031424173443</v>
      </c>
      <c r="E27" s="216">
        <v>18.767154525705863</v>
      </c>
      <c r="F27" s="215">
        <v>176</v>
      </c>
      <c r="G27" s="217">
        <v>16.188373804267847</v>
      </c>
      <c r="H27" s="216">
        <v>16.917376641817537</v>
      </c>
      <c r="I27" s="195" t="s">
        <v>236</v>
      </c>
    </row>
    <row r="28" spans="1:9" ht="12.75" customHeight="1" x14ac:dyDescent="0.15">
      <c r="A28" s="198" t="s">
        <v>232</v>
      </c>
      <c r="B28" s="215">
        <v>254</v>
      </c>
      <c r="C28" s="216">
        <v>16.968401362816486</v>
      </c>
      <c r="D28" s="216">
        <v>14.945763925245636</v>
      </c>
      <c r="E28" s="216">
        <v>19.190265887396333</v>
      </c>
      <c r="F28" s="215">
        <v>254</v>
      </c>
      <c r="G28" s="217">
        <v>16.968401362816486</v>
      </c>
      <c r="H28" s="216">
        <v>16.917376641817537</v>
      </c>
      <c r="I28" s="195" t="s">
        <v>236</v>
      </c>
    </row>
    <row r="29" spans="1:9" ht="12.75" customHeight="1" x14ac:dyDescent="0.15">
      <c r="A29" s="198" t="s">
        <v>201</v>
      </c>
      <c r="B29" s="215">
        <v>221</v>
      </c>
      <c r="C29" s="216">
        <v>13.87232439897056</v>
      </c>
      <c r="D29" s="216">
        <v>12.103628476257343</v>
      </c>
      <c r="E29" s="216">
        <v>15.828494273709914</v>
      </c>
      <c r="F29" s="215">
        <v>221</v>
      </c>
      <c r="G29" s="217">
        <v>13.87232439897056</v>
      </c>
      <c r="H29" s="216">
        <v>16.917376641817537</v>
      </c>
      <c r="I29" s="195" t="s">
        <v>237</v>
      </c>
    </row>
    <row r="30" spans="1:9" ht="12.75" customHeight="1" x14ac:dyDescent="0.15">
      <c r="A30" s="198" t="s">
        <v>200</v>
      </c>
      <c r="B30" s="215">
        <v>188</v>
      </c>
      <c r="C30" s="216">
        <v>21.586864163509013</v>
      </c>
      <c r="D30" s="216">
        <v>18.611348486212872</v>
      </c>
      <c r="E30" s="216">
        <v>24.905953047001994</v>
      </c>
      <c r="F30" s="215">
        <v>188</v>
      </c>
      <c r="G30" s="217">
        <v>21.586864163509013</v>
      </c>
      <c r="H30" s="216">
        <v>16.917376641817537</v>
      </c>
      <c r="I30" s="195" t="s">
        <v>235</v>
      </c>
    </row>
    <row r="31" spans="1:9" ht="12.75" customHeight="1" x14ac:dyDescent="0.15">
      <c r="A31" s="198" t="s">
        <v>202</v>
      </c>
      <c r="B31" s="215">
        <v>313</v>
      </c>
      <c r="C31" s="216">
        <v>18.260311533749491</v>
      </c>
      <c r="D31" s="216">
        <v>16.2933586263701</v>
      </c>
      <c r="E31" s="216">
        <v>20.400891925061075</v>
      </c>
      <c r="F31" s="215">
        <v>313</v>
      </c>
      <c r="G31" s="217">
        <v>18.260311533749491</v>
      </c>
      <c r="H31" s="216">
        <v>16.917376641817537</v>
      </c>
      <c r="I31" s="195" t="s">
        <v>236</v>
      </c>
    </row>
    <row r="32" spans="1:9" ht="12.75" customHeight="1" x14ac:dyDescent="0.15">
      <c r="A32" s="206" t="s">
        <v>108</v>
      </c>
      <c r="B32" s="215">
        <v>1525</v>
      </c>
      <c r="C32" s="216">
        <v>16.917376641817537</v>
      </c>
      <c r="D32" s="216">
        <v>16.078939842653032</v>
      </c>
      <c r="E32" s="216">
        <v>17.788493276754171</v>
      </c>
      <c r="F32" s="215" t="s">
        <v>203</v>
      </c>
      <c r="G32" s="195" t="s">
        <v>203</v>
      </c>
      <c r="H32" s="216">
        <v>16.917376641817537</v>
      </c>
      <c r="I32" s="195" t="s">
        <v>236</v>
      </c>
    </row>
  </sheetData>
  <conditionalFormatting sqref="A3:A32">
    <cfRule type="cellIs" dxfId="19" priority="1" operator="equal">
      <formula>TRUE</formula>
    </cfRule>
  </conditionalFormatting>
  <hyperlinks>
    <hyperlink ref="B1"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9:W24"/>
  <sheetViews>
    <sheetView showGridLines="0" showRowColHeaders="0" tabSelected="1" workbookViewId="0"/>
  </sheetViews>
  <sheetFormatPr defaultRowHeight="15" x14ac:dyDescent="0.25"/>
  <cols>
    <col min="1" max="4" width="9.140625" style="233"/>
    <col min="5" max="5" width="2.85546875" style="233" customWidth="1"/>
    <col min="6" max="10" width="9.140625" style="233"/>
    <col min="11" max="11" width="9.140625" style="233" customWidth="1"/>
    <col min="12" max="25" width="9.140625" style="233"/>
    <col min="26" max="26" width="9.140625" style="233" customWidth="1"/>
    <col min="27" max="16384" width="9.140625" style="233"/>
  </cols>
  <sheetData>
    <row r="9" spans="6:14" x14ac:dyDescent="0.25">
      <c r="F9" s="340" t="s">
        <v>274</v>
      </c>
      <c r="G9" s="340"/>
      <c r="H9" s="340"/>
      <c r="I9" s="340"/>
      <c r="J9" s="340"/>
      <c r="K9" s="340"/>
      <c r="L9" s="340"/>
      <c r="M9" s="340"/>
      <c r="N9" s="340"/>
    </row>
    <row r="10" spans="6:14" x14ac:dyDescent="0.25">
      <c r="F10" s="340"/>
      <c r="G10" s="340"/>
      <c r="H10" s="340"/>
      <c r="I10" s="340"/>
      <c r="J10" s="340"/>
      <c r="K10" s="340"/>
      <c r="L10" s="340"/>
      <c r="M10" s="340"/>
      <c r="N10" s="340"/>
    </row>
    <row r="11" spans="6:14" x14ac:dyDescent="0.25">
      <c r="F11" s="333" t="s">
        <v>268</v>
      </c>
      <c r="G11" s="239"/>
      <c r="H11" s="239"/>
      <c r="I11" s="239"/>
      <c r="J11" s="239"/>
      <c r="K11" s="239"/>
      <c r="L11" s="239"/>
      <c r="N11" s="240"/>
    </row>
    <row r="12" spans="6:14" x14ac:dyDescent="0.25">
      <c r="F12" s="234"/>
    </row>
    <row r="13" spans="6:14" x14ac:dyDescent="0.25">
      <c r="F13" s="235" t="s">
        <v>269</v>
      </c>
    </row>
    <row r="14" spans="6:14" x14ac:dyDescent="0.25">
      <c r="F14" s="234"/>
      <c r="G14" s="236"/>
      <c r="H14" s="236"/>
      <c r="I14" s="236"/>
      <c r="J14" s="236"/>
      <c r="K14" s="236"/>
      <c r="L14" s="236"/>
      <c r="M14" s="236"/>
    </row>
    <row r="15" spans="6:14" x14ac:dyDescent="0.25">
      <c r="F15" s="235" t="s">
        <v>270</v>
      </c>
      <c r="G15" s="236"/>
      <c r="H15" s="236"/>
      <c r="I15" s="236"/>
      <c r="J15" s="236"/>
      <c r="K15" s="236"/>
      <c r="L15" s="236"/>
      <c r="M15" s="236"/>
    </row>
    <row r="16" spans="6:14" x14ac:dyDescent="0.25">
      <c r="F16" s="234"/>
      <c r="G16" s="236"/>
      <c r="H16" s="236"/>
      <c r="I16" s="236"/>
      <c r="J16" s="236"/>
      <c r="K16" s="236"/>
      <c r="L16" s="236"/>
      <c r="M16" s="236"/>
    </row>
    <row r="17" spans="5:23" x14ac:dyDescent="0.25">
      <c r="F17" s="237" t="s">
        <v>271</v>
      </c>
      <c r="G17" s="238"/>
      <c r="H17" s="238"/>
      <c r="I17" s="238"/>
      <c r="J17" s="238"/>
      <c r="K17" s="238"/>
      <c r="L17" s="238"/>
      <c r="M17" s="238"/>
      <c r="N17" s="238"/>
    </row>
    <row r="18" spans="5:23" x14ac:dyDescent="0.25">
      <c r="F18" s="237" t="s">
        <v>272</v>
      </c>
      <c r="G18" s="238"/>
      <c r="H18" s="238"/>
      <c r="I18" s="238"/>
      <c r="J18" s="238"/>
      <c r="K18" s="238"/>
      <c r="L18" s="238"/>
      <c r="M18" s="238"/>
      <c r="N18" s="238"/>
    </row>
    <row r="19" spans="5:23" x14ac:dyDescent="0.25">
      <c r="F19" s="237" t="s">
        <v>273</v>
      </c>
    </row>
    <row r="21" spans="5:23" x14ac:dyDescent="0.25">
      <c r="F21" s="302" t="s">
        <v>528</v>
      </c>
      <c r="G21" s="303"/>
      <c r="H21" s="303"/>
      <c r="I21" s="303"/>
      <c r="J21" s="303"/>
      <c r="K21" s="303"/>
      <c r="L21" s="303"/>
      <c r="M21" s="303"/>
      <c r="N21" s="303"/>
      <c r="O21" s="303"/>
      <c r="P21" s="303"/>
      <c r="Q21" s="303"/>
      <c r="R21" s="303"/>
      <c r="S21" s="303"/>
      <c r="T21" s="303"/>
      <c r="U21" s="303"/>
      <c r="V21" s="303"/>
    </row>
    <row r="22" spans="5:23" ht="3.75" customHeight="1" x14ac:dyDescent="0.25">
      <c r="E22" s="303"/>
      <c r="F22" s="303"/>
      <c r="G22" s="303"/>
      <c r="H22" s="303"/>
      <c r="I22" s="303"/>
      <c r="J22" s="303"/>
      <c r="K22" s="303"/>
      <c r="L22" s="303"/>
      <c r="M22" s="303"/>
      <c r="N22" s="303"/>
      <c r="O22" s="303"/>
      <c r="P22" s="303"/>
      <c r="Q22" s="303"/>
      <c r="R22" s="303"/>
      <c r="S22" s="303"/>
      <c r="T22" s="303"/>
      <c r="U22" s="303"/>
      <c r="V22" s="303"/>
    </row>
    <row r="23" spans="5:23" ht="27" customHeight="1" x14ac:dyDescent="0.25">
      <c r="F23" s="339" t="s">
        <v>93</v>
      </c>
      <c r="G23" s="339"/>
      <c r="H23" s="339"/>
      <c r="I23" s="339"/>
      <c r="J23" s="339"/>
      <c r="K23" s="339"/>
      <c r="L23" s="339"/>
      <c r="M23" s="339"/>
      <c r="N23" s="339"/>
      <c r="O23" s="339"/>
      <c r="P23" s="339"/>
      <c r="Q23" s="339"/>
      <c r="R23" s="339"/>
      <c r="S23" s="339"/>
      <c r="T23" s="339"/>
      <c r="U23" s="303"/>
      <c r="V23" s="303"/>
    </row>
    <row r="24" spans="5:23" ht="15.75" customHeight="1" x14ac:dyDescent="0.25">
      <c r="F24" s="339" t="s">
        <v>94</v>
      </c>
      <c r="G24" s="339"/>
      <c r="H24" s="339"/>
      <c r="I24" s="339"/>
      <c r="J24" s="339"/>
      <c r="K24" s="339"/>
      <c r="L24" s="339"/>
      <c r="M24" s="339"/>
      <c r="N24" s="339"/>
      <c r="O24" s="339"/>
      <c r="P24" s="339"/>
      <c r="Q24" s="339"/>
      <c r="R24" s="339"/>
      <c r="S24" s="339"/>
      <c r="T24" s="339"/>
      <c r="U24" s="339"/>
      <c r="V24" s="339"/>
      <c r="W24" s="339"/>
    </row>
  </sheetData>
  <mergeCells count="3">
    <mergeCell ref="F23:T23"/>
    <mergeCell ref="F24:W24"/>
    <mergeCell ref="F9:N10"/>
  </mergeCells>
  <hyperlinks>
    <hyperlink ref="F11"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3"/>
  <sheetViews>
    <sheetView workbookViewId="0">
      <selection activeCell="D13" sqref="D13"/>
    </sheetView>
  </sheetViews>
  <sheetFormatPr defaultRowHeight="12.75" customHeight="1" x14ac:dyDescent="0.15"/>
  <cols>
    <col min="1" max="1" width="28.7109375" style="195" bestFit="1" customWidth="1"/>
    <col min="2" max="10" width="10.5703125" style="195" customWidth="1"/>
    <col min="11" max="11" width="11.7109375" style="195" customWidth="1"/>
    <col min="12" max="16384" width="9.140625" style="195"/>
  </cols>
  <sheetData>
    <row r="1" spans="1:22" ht="12.75" customHeight="1" x14ac:dyDescent="0.2">
      <c r="A1" s="195" t="s">
        <v>246</v>
      </c>
      <c r="B1" s="204" t="s">
        <v>258</v>
      </c>
    </row>
    <row r="2" spans="1:22" ht="12.75" customHeight="1" x14ac:dyDescent="0.2">
      <c r="B2" s="70">
        <v>2005</v>
      </c>
      <c r="C2" s="70">
        <v>2006</v>
      </c>
      <c r="D2" s="70">
        <v>2007</v>
      </c>
      <c r="E2" s="70">
        <v>2008</v>
      </c>
      <c r="F2" s="70">
        <v>2009</v>
      </c>
      <c r="G2" s="70">
        <v>2010</v>
      </c>
      <c r="H2" s="70">
        <v>2011</v>
      </c>
      <c r="I2" s="70">
        <v>2012</v>
      </c>
      <c r="J2" s="70">
        <v>2013</v>
      </c>
      <c r="K2" s="70">
        <v>2014</v>
      </c>
      <c r="M2" s="219"/>
      <c r="N2" s="219"/>
      <c r="O2" s="219"/>
      <c r="P2" s="219"/>
      <c r="Q2" s="219"/>
      <c r="R2" s="219"/>
      <c r="S2" s="219"/>
      <c r="T2" s="219"/>
      <c r="U2" s="219"/>
      <c r="V2" s="219"/>
    </row>
    <row r="3" spans="1:22" ht="12.75" customHeight="1" x14ac:dyDescent="0.15">
      <c r="A3" s="205" t="s">
        <v>192</v>
      </c>
      <c r="B3" s="197" t="s">
        <v>151</v>
      </c>
      <c r="C3" s="197" t="s">
        <v>152</v>
      </c>
      <c r="D3" s="197" t="s">
        <v>153</v>
      </c>
      <c r="E3" s="197" t="s">
        <v>154</v>
      </c>
      <c r="F3" s="197" t="s">
        <v>155</v>
      </c>
      <c r="G3" s="197" t="s">
        <v>156</v>
      </c>
      <c r="H3" s="197" t="s">
        <v>157</v>
      </c>
      <c r="I3" s="197" t="s">
        <v>158</v>
      </c>
      <c r="J3" s="197" t="s">
        <v>159</v>
      </c>
      <c r="K3" s="197" t="s">
        <v>160</v>
      </c>
    </row>
    <row r="4" spans="1:22" ht="12.75" customHeight="1" x14ac:dyDescent="0.15">
      <c r="A4" s="198" t="s">
        <v>136</v>
      </c>
      <c r="B4" s="199">
        <v>30.528667163067759</v>
      </c>
      <c r="C4" s="199">
        <v>39.426523297491038</v>
      </c>
      <c r="D4" s="199">
        <v>36.067892503536072</v>
      </c>
      <c r="E4" s="199">
        <v>41.847041847041851</v>
      </c>
      <c r="F4" s="199">
        <v>49.206349206349202</v>
      </c>
      <c r="G4" s="199">
        <v>35.443037974683548</v>
      </c>
      <c r="H4" s="199">
        <v>37.785588752196837</v>
      </c>
      <c r="I4" s="199">
        <v>37.800687285223368</v>
      </c>
      <c r="J4" s="199">
        <v>23.215821152192607</v>
      </c>
      <c r="K4" s="199">
        <v>23.622047244094489</v>
      </c>
    </row>
    <row r="5" spans="1:22" ht="12.75" customHeight="1" x14ac:dyDescent="0.15">
      <c r="A5" s="198" t="s">
        <v>139</v>
      </c>
      <c r="B5" s="199">
        <v>44.432828018818604</v>
      </c>
      <c r="C5" s="199">
        <v>47.945205479452049</v>
      </c>
      <c r="D5" s="199">
        <v>55.036344755970923</v>
      </c>
      <c r="E5" s="199">
        <v>41</v>
      </c>
      <c r="F5" s="199">
        <v>45.30120481927711</v>
      </c>
      <c r="G5" s="199">
        <v>34.922133081642286</v>
      </c>
      <c r="H5" s="199">
        <v>37.000973709834469</v>
      </c>
      <c r="I5" s="199">
        <v>32.508491023774866</v>
      </c>
      <c r="J5" s="199">
        <v>28.368794326241133</v>
      </c>
      <c r="K5" s="199">
        <v>23.979591836734695</v>
      </c>
    </row>
    <row r="6" spans="1:22" ht="12.75" customHeight="1" x14ac:dyDescent="0.15">
      <c r="A6" s="198" t="s">
        <v>142</v>
      </c>
      <c r="B6" s="199">
        <v>47.619047619047613</v>
      </c>
      <c r="C6" s="199">
        <v>49.909255898366602</v>
      </c>
      <c r="D6" s="199">
        <v>37.861915367483299</v>
      </c>
      <c r="E6" s="199">
        <v>41.967509025270758</v>
      </c>
      <c r="F6" s="199">
        <v>40.399239543726232</v>
      </c>
      <c r="G6" s="199">
        <v>37.162162162162161</v>
      </c>
      <c r="H6" s="199">
        <v>34.21309872922776</v>
      </c>
      <c r="I6" s="199">
        <v>33.856722276741905</v>
      </c>
      <c r="J6" s="199">
        <v>25.628140703517587</v>
      </c>
      <c r="K6" s="199">
        <v>29.964448958862366</v>
      </c>
    </row>
    <row r="7" spans="1:22" ht="12.75" customHeight="1" x14ac:dyDescent="0.15">
      <c r="A7" s="198" t="s">
        <v>144</v>
      </c>
      <c r="B7" s="199">
        <v>44.444444444444443</v>
      </c>
      <c r="C7" s="199">
        <v>41.797283176593524</v>
      </c>
      <c r="D7" s="199">
        <v>49.350649350649356</v>
      </c>
      <c r="E7" s="199">
        <v>47.955577990913675</v>
      </c>
      <c r="F7" s="199">
        <v>43.165467625899282</v>
      </c>
      <c r="G7" s="199">
        <v>35.10638297872341</v>
      </c>
      <c r="H7" s="199">
        <v>36.605657237936775</v>
      </c>
      <c r="I7" s="199">
        <v>33.038348082595867</v>
      </c>
      <c r="J7" s="199">
        <v>35.014836795252229</v>
      </c>
      <c r="K7" s="199">
        <v>30.575539568345324</v>
      </c>
    </row>
    <row r="8" spans="1:22" ht="12.75" customHeight="1" x14ac:dyDescent="0.15">
      <c r="A8" s="198" t="s">
        <v>146</v>
      </c>
      <c r="B8" s="199">
        <v>38.681466532122435</v>
      </c>
      <c r="C8" s="199">
        <v>32.594524119947849</v>
      </c>
      <c r="D8" s="199">
        <v>39.78184151427655</v>
      </c>
      <c r="E8" s="199">
        <v>34.765496884224333</v>
      </c>
      <c r="F8" s="199">
        <v>31.335149863760215</v>
      </c>
      <c r="G8" s="199">
        <v>36.420395421436005</v>
      </c>
      <c r="H8" s="199">
        <v>34.267912772585667</v>
      </c>
      <c r="I8" s="199">
        <v>29.902642559109871</v>
      </c>
      <c r="J8" s="199">
        <v>27.252906976744185</v>
      </c>
      <c r="K8" s="199">
        <v>26.10966057441253</v>
      </c>
    </row>
    <row r="9" spans="1:22" ht="12.75" customHeight="1" x14ac:dyDescent="0.15">
      <c r="A9" s="198" t="s">
        <v>149</v>
      </c>
      <c r="B9" s="199">
        <v>61.713357693869263</v>
      </c>
      <c r="C9" s="199">
        <v>58.023209283713484</v>
      </c>
      <c r="D9" s="199">
        <v>43.173862310385068</v>
      </c>
      <c r="E9" s="199">
        <v>45.88607594936709</v>
      </c>
      <c r="F9" s="199">
        <v>43.673469387755105</v>
      </c>
      <c r="G9" s="199">
        <v>43.212570929725011</v>
      </c>
      <c r="H9" s="199">
        <v>38.891372373714795</v>
      </c>
      <c r="I9" s="199">
        <v>37.104072398190048</v>
      </c>
      <c r="J9" s="199">
        <v>41.18689105403012</v>
      </c>
      <c r="K9" s="199">
        <v>26.708918062471707</v>
      </c>
    </row>
    <row r="10" spans="1:22" ht="12.75" customHeight="1" x14ac:dyDescent="0.15">
      <c r="A10" s="198" t="s">
        <v>150</v>
      </c>
      <c r="B10" s="199">
        <v>26.513652552433715</v>
      </c>
      <c r="C10" s="199">
        <v>31.090121999212908</v>
      </c>
      <c r="D10" s="199">
        <v>38.091573682185455</v>
      </c>
      <c r="E10" s="199">
        <v>27.241770715096479</v>
      </c>
      <c r="F10" s="199">
        <v>25.514089870525513</v>
      </c>
      <c r="G10" s="199">
        <v>24.167987321711568</v>
      </c>
      <c r="H10" s="199">
        <v>21.310816244471251</v>
      </c>
      <c r="I10" s="199">
        <v>19.110926464478606</v>
      </c>
      <c r="J10" s="199">
        <v>16.040523427606587</v>
      </c>
      <c r="K10" s="199">
        <v>21.214642262895172</v>
      </c>
    </row>
    <row r="11" spans="1:22" ht="12.75" customHeight="1" x14ac:dyDescent="0.15">
      <c r="A11" s="198" t="s">
        <v>162</v>
      </c>
      <c r="B11" s="199">
        <v>35.344827586206897</v>
      </c>
      <c r="C11" s="199">
        <v>37.193575655114117</v>
      </c>
      <c r="D11" s="199">
        <v>33.63914373088685</v>
      </c>
      <c r="E11" s="199">
        <v>27.987897125567322</v>
      </c>
      <c r="F11" s="199">
        <v>30.438010393466964</v>
      </c>
      <c r="G11" s="199">
        <v>24.106400665004156</v>
      </c>
      <c r="H11" s="199">
        <v>33.56890459363958</v>
      </c>
      <c r="I11" s="199">
        <v>20.715630885122412</v>
      </c>
      <c r="J11" s="199">
        <v>19.480519480519479</v>
      </c>
      <c r="K11" s="199">
        <v>21.957913998170174</v>
      </c>
    </row>
    <row r="12" spans="1:22" ht="12.75" customHeight="1" x14ac:dyDescent="0.15">
      <c r="A12" s="198" t="s">
        <v>165</v>
      </c>
      <c r="B12" s="199">
        <v>36.764705882352942</v>
      </c>
      <c r="C12" s="199">
        <v>44.948289578361184</v>
      </c>
      <c r="D12" s="199">
        <v>41.015625</v>
      </c>
      <c r="E12" s="199">
        <v>44.712286158631414</v>
      </c>
      <c r="F12" s="199">
        <v>34.522885958107061</v>
      </c>
      <c r="G12" s="199">
        <v>29.31323283082077</v>
      </c>
      <c r="H12" s="199">
        <v>39.720646006110869</v>
      </c>
      <c r="I12" s="199">
        <v>28.636363636363637</v>
      </c>
      <c r="J12" s="199">
        <v>27.447392497712716</v>
      </c>
      <c r="K12" s="199">
        <v>23.809523809523807</v>
      </c>
    </row>
    <row r="13" spans="1:22" ht="12.75" customHeight="1" x14ac:dyDescent="0.15">
      <c r="A13" s="198" t="s">
        <v>167</v>
      </c>
      <c r="B13" s="199">
        <v>35.17877739331027</v>
      </c>
      <c r="C13" s="199">
        <v>33.15571343990527</v>
      </c>
      <c r="D13" s="199">
        <v>35.405872193436956</v>
      </c>
      <c r="E13" s="199">
        <v>35.594170403587441</v>
      </c>
      <c r="F13" s="199">
        <v>33.314350797266513</v>
      </c>
      <c r="G13" s="199">
        <v>32.371983519717482</v>
      </c>
      <c r="H13" s="199">
        <v>31.454005934718101</v>
      </c>
      <c r="I13" s="199">
        <v>27.794746487477092</v>
      </c>
      <c r="J13" s="199">
        <v>20.586400499064254</v>
      </c>
      <c r="K13" s="199">
        <v>25.007913896802783</v>
      </c>
    </row>
    <row r="14" spans="1:22" ht="12.75" customHeight="1" x14ac:dyDescent="0.15">
      <c r="A14" s="198" t="s">
        <v>169</v>
      </c>
      <c r="B14" s="199">
        <v>39.633391132028734</v>
      </c>
      <c r="C14" s="199">
        <v>39.829659318637276</v>
      </c>
      <c r="D14" s="199">
        <v>43.768545994065278</v>
      </c>
      <c r="E14" s="199">
        <v>38.773006134969329</v>
      </c>
      <c r="F14" s="199">
        <v>39.277872651866311</v>
      </c>
      <c r="G14" s="199">
        <v>36.925395629238885</v>
      </c>
      <c r="H14" s="199">
        <v>29.180411063181936</v>
      </c>
      <c r="I14" s="199">
        <v>26.714615977395326</v>
      </c>
      <c r="J14" s="199">
        <v>24.847870182555781</v>
      </c>
      <c r="K14" s="199">
        <v>21.733571976476604</v>
      </c>
    </row>
    <row r="15" spans="1:22" ht="12.75" customHeight="1" x14ac:dyDescent="0.15">
      <c r="A15" s="198" t="s">
        <v>170</v>
      </c>
      <c r="B15" s="199">
        <v>46.451133407655142</v>
      </c>
      <c r="C15" s="199">
        <v>46.735905044510382</v>
      </c>
      <c r="D15" s="199">
        <v>44.410989838163346</v>
      </c>
      <c r="E15" s="199">
        <v>52.375607931163486</v>
      </c>
      <c r="F15" s="199">
        <v>43.132803632236097</v>
      </c>
      <c r="G15" s="199">
        <v>34.806413766132188</v>
      </c>
      <c r="H15" s="199">
        <v>30.497592295345104</v>
      </c>
      <c r="I15" s="199">
        <v>32.936507936507937</v>
      </c>
      <c r="J15" s="199">
        <v>29.482071713147413</v>
      </c>
      <c r="K15" s="199">
        <v>27.276373846770959</v>
      </c>
    </row>
    <row r="16" spans="1:22" ht="12.75" customHeight="1" x14ac:dyDescent="0.15">
      <c r="A16" s="198" t="s">
        <v>172</v>
      </c>
      <c r="B16" s="199">
        <v>45.32163742690058</v>
      </c>
      <c r="C16" s="199">
        <v>42.622950819672127</v>
      </c>
      <c r="D16" s="199">
        <v>43.304221251819506</v>
      </c>
      <c r="E16" s="199">
        <v>49.415314975480946</v>
      </c>
      <c r="F16" s="199">
        <v>41.149068322981371</v>
      </c>
      <c r="G16" s="199">
        <v>40.432345876701362</v>
      </c>
      <c r="H16" s="199">
        <v>41.123778501628664</v>
      </c>
      <c r="I16" s="199">
        <v>37.444037444037448</v>
      </c>
      <c r="J16" s="199">
        <v>31.111111111111111</v>
      </c>
      <c r="K16" s="199">
        <v>32.115616218386194</v>
      </c>
    </row>
    <row r="17" spans="1:11" ht="12.75" customHeight="1" x14ac:dyDescent="0.15">
      <c r="A17" s="198" t="s">
        <v>174</v>
      </c>
      <c r="B17" s="199">
        <v>35.546875</v>
      </c>
      <c r="C17" s="199">
        <v>43.253968253968253</v>
      </c>
      <c r="D17" s="199">
        <v>32.805866460825939</v>
      </c>
      <c r="E17" s="199">
        <v>39.319470699432891</v>
      </c>
      <c r="F17" s="199">
        <v>32.294832826747722</v>
      </c>
      <c r="G17" s="199">
        <v>31.016882606988613</v>
      </c>
      <c r="H17" s="199">
        <v>28.66370609608397</v>
      </c>
      <c r="I17" s="199">
        <v>28.383381324557796</v>
      </c>
      <c r="J17" s="199">
        <v>19.362646228317868</v>
      </c>
      <c r="K17" s="199">
        <v>15.821501014198782</v>
      </c>
    </row>
    <row r="18" spans="1:11" ht="12.75" customHeight="1" x14ac:dyDescent="0.15">
      <c r="A18" s="198" t="s">
        <v>176</v>
      </c>
      <c r="B18" s="199">
        <v>44.650993256788773</v>
      </c>
      <c r="C18" s="199">
        <v>47.679477882523564</v>
      </c>
      <c r="D18" s="199">
        <v>50.997000176460212</v>
      </c>
      <c r="E18" s="199">
        <v>47.770168698847499</v>
      </c>
      <c r="F18" s="199">
        <v>45.287433155080215</v>
      </c>
      <c r="G18" s="199">
        <v>46.00906239107703</v>
      </c>
      <c r="H18" s="199">
        <v>39.181388840300855</v>
      </c>
      <c r="I18" s="199">
        <v>35.025650097293472</v>
      </c>
      <c r="J18" s="199">
        <v>30.377094972067038</v>
      </c>
      <c r="K18" s="199">
        <v>27.474462839027829</v>
      </c>
    </row>
    <row r="19" spans="1:11" ht="12.75" customHeight="1" x14ac:dyDescent="0.15">
      <c r="A19" s="198" t="s">
        <v>177</v>
      </c>
      <c r="B19" s="199">
        <v>54.03631590461606</v>
      </c>
      <c r="C19" s="199">
        <v>54.357204486626408</v>
      </c>
      <c r="D19" s="199">
        <v>57.540106951871657</v>
      </c>
      <c r="E19" s="199">
        <v>59.206245933636957</v>
      </c>
      <c r="F19" s="199">
        <v>46.647230320699705</v>
      </c>
      <c r="G19" s="199">
        <v>48.308051341890312</v>
      </c>
      <c r="H19" s="199">
        <v>40.263715563927477</v>
      </c>
      <c r="I19" s="199">
        <v>35.469378103570584</v>
      </c>
      <c r="J19" s="199">
        <v>39.262628680871437</v>
      </c>
      <c r="K19" s="199">
        <v>31.442080378250587</v>
      </c>
    </row>
    <row r="20" spans="1:11" ht="12.75" customHeight="1" x14ac:dyDescent="0.15">
      <c r="A20" s="198" t="s">
        <v>179</v>
      </c>
      <c r="B20" s="199">
        <v>50.861361771944217</v>
      </c>
      <c r="C20" s="199">
        <v>54.097056483691325</v>
      </c>
      <c r="D20" s="199">
        <v>65.182829888712234</v>
      </c>
      <c r="E20" s="199">
        <v>69.672131147540981</v>
      </c>
      <c r="F20" s="199">
        <v>56.836902800658976</v>
      </c>
      <c r="G20" s="199">
        <v>41.988003427592119</v>
      </c>
      <c r="H20" s="199">
        <v>54.12599822537711</v>
      </c>
      <c r="I20" s="199">
        <v>31.886625332152349</v>
      </c>
      <c r="J20" s="199">
        <v>31.277926720285969</v>
      </c>
      <c r="K20" s="199">
        <v>27.877697841726619</v>
      </c>
    </row>
    <row r="21" spans="1:11" ht="12.75" customHeight="1" x14ac:dyDescent="0.15">
      <c r="A21" s="198" t="s">
        <v>181</v>
      </c>
      <c r="B21" s="199">
        <v>52.063140404320137</v>
      </c>
      <c r="C21" s="199">
        <v>54.239223522694836</v>
      </c>
      <c r="D21" s="199">
        <v>42.833146696528551</v>
      </c>
      <c r="E21" s="199">
        <v>44.99720514253773</v>
      </c>
      <c r="F21" s="199">
        <v>37.431693989071036</v>
      </c>
      <c r="G21" s="199">
        <v>36.383991043940668</v>
      </c>
      <c r="H21" s="199">
        <v>30.683810637054354</v>
      </c>
      <c r="I21" s="199">
        <v>26.308181555362822</v>
      </c>
      <c r="J21" s="199">
        <v>22.821576763485474</v>
      </c>
      <c r="K21" s="199">
        <v>25.823686553873554</v>
      </c>
    </row>
    <row r="22" spans="1:11" ht="12.75" customHeight="1" x14ac:dyDescent="0.15">
      <c r="A22" s="198" t="s">
        <v>183</v>
      </c>
      <c r="B22" s="199">
        <v>49.838187702265373</v>
      </c>
      <c r="C22" s="199">
        <v>42.098445595854919</v>
      </c>
      <c r="D22" s="199">
        <v>48.046124279308138</v>
      </c>
      <c r="E22" s="199">
        <v>41.480536056158265</v>
      </c>
      <c r="F22" s="199">
        <v>40.370615486432825</v>
      </c>
      <c r="G22" s="199">
        <v>37.037037037037038</v>
      </c>
      <c r="H22" s="199">
        <v>25.491624180626367</v>
      </c>
      <c r="I22" s="199">
        <v>39.877300613496928</v>
      </c>
      <c r="J22" s="199">
        <v>26.053639846743295</v>
      </c>
      <c r="K22" s="199">
        <v>26.645768025078372</v>
      </c>
    </row>
    <row r="23" spans="1:11" ht="12.75" customHeight="1" x14ac:dyDescent="0.15">
      <c r="A23" s="198" t="s">
        <v>185</v>
      </c>
      <c r="B23" s="199">
        <v>59.886422302529681</v>
      </c>
      <c r="C23" s="199">
        <v>55.933089388395189</v>
      </c>
      <c r="D23" s="199">
        <v>52.38095238095238</v>
      </c>
      <c r="E23" s="199">
        <v>50.955414012738856</v>
      </c>
      <c r="F23" s="199">
        <v>42.029728344438752</v>
      </c>
      <c r="G23" s="199">
        <v>35.402770651616216</v>
      </c>
      <c r="H23" s="199">
        <v>31.618435155412648</v>
      </c>
      <c r="I23" s="199">
        <v>30.23516237402016</v>
      </c>
      <c r="J23" s="199">
        <v>30.612244897959183</v>
      </c>
      <c r="K23" s="199">
        <v>28.8135593220339</v>
      </c>
    </row>
    <row r="24" spans="1:11" ht="12.75" customHeight="1" x14ac:dyDescent="0.15">
      <c r="A24" s="198" t="s">
        <v>187</v>
      </c>
      <c r="B24" s="199">
        <v>29.072956664838177</v>
      </c>
      <c r="C24" s="199">
        <v>33.93541324575807</v>
      </c>
      <c r="D24" s="199">
        <v>34.983853606027985</v>
      </c>
      <c r="E24" s="199">
        <v>27.747551686615889</v>
      </c>
      <c r="F24" s="199">
        <v>20.309994655264564</v>
      </c>
      <c r="G24" s="199">
        <v>22.222222222222221</v>
      </c>
      <c r="H24" s="199">
        <v>18.058690744920991</v>
      </c>
      <c r="I24" s="199">
        <v>20.555555555555557</v>
      </c>
      <c r="J24" s="199">
        <v>15.211267605633802</v>
      </c>
      <c r="K24" s="199">
        <v>14.180374361883155</v>
      </c>
    </row>
    <row r="25" spans="1:11" ht="12.75" customHeight="1" x14ac:dyDescent="0.15">
      <c r="A25" s="198" t="s">
        <v>189</v>
      </c>
      <c r="B25" s="199">
        <v>48.711613130956579</v>
      </c>
      <c r="C25" s="199">
        <v>51.765512512855672</v>
      </c>
      <c r="D25" s="199">
        <v>49.153105280637661</v>
      </c>
      <c r="E25" s="199">
        <v>41.817583141257821</v>
      </c>
      <c r="F25" s="199">
        <v>42.065663474692208</v>
      </c>
      <c r="G25" s="199">
        <v>41.276448144294136</v>
      </c>
      <c r="H25" s="199">
        <v>38.143216984526809</v>
      </c>
      <c r="I25" s="199">
        <v>30.808263863718739</v>
      </c>
      <c r="J25" s="199">
        <v>24.277043912888253</v>
      </c>
      <c r="K25" s="199">
        <v>22.151898734177216</v>
      </c>
    </row>
    <row r="26" spans="1:11" ht="12.75" customHeight="1" x14ac:dyDescent="0.15">
      <c r="A26" s="198" t="s">
        <v>196</v>
      </c>
      <c r="B26" s="199">
        <v>45.501305689641534</v>
      </c>
      <c r="C26" s="199">
        <v>44.768069039913698</v>
      </c>
      <c r="D26" s="199">
        <v>43.339899984846191</v>
      </c>
      <c r="E26" s="199">
        <v>41.793313069908812</v>
      </c>
      <c r="F26" s="199">
        <v>41.030459635110795</v>
      </c>
      <c r="G26" s="199">
        <v>37.248592115848751</v>
      </c>
      <c r="H26" s="199">
        <v>36.245582312813347</v>
      </c>
      <c r="I26" s="199">
        <v>33.543673198272998</v>
      </c>
      <c r="J26" s="199">
        <v>30.536288276095416</v>
      </c>
      <c r="K26" s="199">
        <v>26.913155631986243</v>
      </c>
    </row>
    <row r="27" spans="1:11" ht="12.75" customHeight="1" x14ac:dyDescent="0.15">
      <c r="A27" s="198" t="s">
        <v>198</v>
      </c>
      <c r="B27" s="199">
        <v>26.513652552433715</v>
      </c>
      <c r="C27" s="199">
        <v>31.090121999212908</v>
      </c>
      <c r="D27" s="199">
        <v>38.091573682185455</v>
      </c>
      <c r="E27" s="199">
        <v>27.241770715096479</v>
      </c>
      <c r="F27" s="199">
        <v>25.514089870525513</v>
      </c>
      <c r="G27" s="199">
        <v>24.167987321711568</v>
      </c>
      <c r="H27" s="199">
        <v>21.310816244471251</v>
      </c>
      <c r="I27" s="199">
        <v>19.110926464478606</v>
      </c>
      <c r="J27" s="199">
        <v>16.040523427606587</v>
      </c>
      <c r="K27" s="199">
        <v>21.214642262895172</v>
      </c>
    </row>
    <row r="28" spans="1:11" ht="12.75" customHeight="1" x14ac:dyDescent="0.15">
      <c r="A28" s="198" t="s">
        <v>197</v>
      </c>
      <c r="B28" s="199">
        <v>35.754663651780668</v>
      </c>
      <c r="C28" s="199">
        <v>38.021201413427562</v>
      </c>
      <c r="D28" s="199">
        <v>37.047126123672022</v>
      </c>
      <c r="E28" s="199">
        <v>37.389439828464219</v>
      </c>
      <c r="F28" s="199">
        <v>33.212316794406348</v>
      </c>
      <c r="G28" s="199">
        <v>29.904135069394762</v>
      </c>
      <c r="H28" s="199">
        <v>34.59443544825556</v>
      </c>
      <c r="I28" s="199">
        <v>26.927784577723379</v>
      </c>
      <c r="J28" s="199">
        <v>22.720247295208654</v>
      </c>
      <c r="K28" s="199">
        <v>24.083281541330017</v>
      </c>
    </row>
    <row r="29" spans="1:11" ht="12.75" customHeight="1" x14ac:dyDescent="0.15">
      <c r="A29" s="198" t="s">
        <v>232</v>
      </c>
      <c r="B29" s="199">
        <v>43.216398985629752</v>
      </c>
      <c r="C29" s="199">
        <v>42.616346867380472</v>
      </c>
      <c r="D29" s="199">
        <v>43.814160228595618</v>
      </c>
      <c r="E29" s="199">
        <v>45.643153526970949</v>
      </c>
      <c r="F29" s="199">
        <v>40.888602704443016</v>
      </c>
      <c r="G29" s="199">
        <v>37.295263390880919</v>
      </c>
      <c r="H29" s="199">
        <v>32.849589380132748</v>
      </c>
      <c r="I29" s="199">
        <v>31.454340473506203</v>
      </c>
      <c r="J29" s="199">
        <v>27.886661440250869</v>
      </c>
      <c r="K29" s="199">
        <v>26.194491287240023</v>
      </c>
    </row>
    <row r="30" spans="1:11" ht="12.75" customHeight="1" x14ac:dyDescent="0.15">
      <c r="A30" s="198" t="s">
        <v>201</v>
      </c>
      <c r="B30" s="199">
        <v>41.754691189263077</v>
      </c>
      <c r="C30" s="199">
        <v>46.291687406669986</v>
      </c>
      <c r="D30" s="199">
        <v>45.289416323565028</v>
      </c>
      <c r="E30" s="199">
        <v>45.180722891566262</v>
      </c>
      <c r="F30" s="199">
        <v>41.318477251624884</v>
      </c>
      <c r="G30" s="199">
        <v>41.400120700060349</v>
      </c>
      <c r="H30" s="199">
        <v>36.001952648279229</v>
      </c>
      <c r="I30" s="199">
        <v>33.028203859475511</v>
      </c>
      <c r="J30" s="199">
        <v>27.050079200682344</v>
      </c>
      <c r="K30" s="199">
        <v>23.946948299152645</v>
      </c>
    </row>
    <row r="31" spans="1:11" ht="12.75" customHeight="1" x14ac:dyDescent="0.15">
      <c r="A31" s="198" t="s">
        <v>200</v>
      </c>
      <c r="B31" s="199">
        <v>53.367875647668392</v>
      </c>
      <c r="C31" s="199">
        <v>54.301713897844905</v>
      </c>
      <c r="D31" s="199">
        <v>59.160627001516943</v>
      </c>
      <c r="E31" s="199">
        <v>61.395986966215062</v>
      </c>
      <c r="F31" s="199">
        <v>48.82778071567072</v>
      </c>
      <c r="G31" s="199">
        <v>46.955245781364638</v>
      </c>
      <c r="H31" s="199">
        <v>43.17082247860067</v>
      </c>
      <c r="I31" s="199">
        <v>34.714445688689807</v>
      </c>
      <c r="J31" s="199">
        <v>37.575528700906347</v>
      </c>
      <c r="K31" s="199">
        <v>30.700112317484088</v>
      </c>
    </row>
    <row r="32" spans="1:11" ht="12.75" customHeight="1" x14ac:dyDescent="0.15">
      <c r="A32" s="198" t="s">
        <v>202</v>
      </c>
      <c r="B32" s="199">
        <v>48.68499446761426</v>
      </c>
      <c r="C32" s="199">
        <v>49.128503075871492</v>
      </c>
      <c r="D32" s="199">
        <v>45.408678102926338</v>
      </c>
      <c r="E32" s="199">
        <v>42.002688172043008</v>
      </c>
      <c r="F32" s="199">
        <v>37.00595787530419</v>
      </c>
      <c r="G32" s="199">
        <v>35.325387979079139</v>
      </c>
      <c r="H32" s="199">
        <v>30.057081698180518</v>
      </c>
      <c r="I32" s="199">
        <v>28.718041051494421</v>
      </c>
      <c r="J32" s="199">
        <v>23.595607586895362</v>
      </c>
      <c r="K32" s="199">
        <v>23.589185265831972</v>
      </c>
    </row>
    <row r="33" spans="1:11" ht="12.75" customHeight="1" x14ac:dyDescent="0.15">
      <c r="A33" s="206" t="s">
        <v>108</v>
      </c>
      <c r="B33" s="199">
        <v>44.004189212777099</v>
      </c>
      <c r="C33" s="199">
        <v>45.05723204994797</v>
      </c>
      <c r="D33" s="199">
        <v>44.689880861072766</v>
      </c>
      <c r="E33" s="199">
        <v>43.671968965458831</v>
      </c>
      <c r="F33" s="199">
        <v>39.291956544089928</v>
      </c>
      <c r="G33" s="199">
        <v>36.910906543216441</v>
      </c>
      <c r="H33" s="199">
        <v>34.20059510849844</v>
      </c>
      <c r="I33" s="199">
        <v>30.823239656661826</v>
      </c>
      <c r="J33" s="199">
        <v>27.276759314015372</v>
      </c>
      <c r="K33" s="199">
        <v>25.449212949212949</v>
      </c>
    </row>
  </sheetData>
  <conditionalFormatting sqref="A3:K3 A4:A33">
    <cfRule type="cellIs" dxfId="18" priority="2" operator="equal">
      <formula>TRUE</formula>
    </cfRule>
  </conditionalFormatting>
  <conditionalFormatting sqref="M2:V33">
    <cfRule type="containsText" dxfId="17" priority="1" operator="containsText" text="TRUE">
      <formula>NOT(ISERROR(SEARCH("TRUE",M2)))</formula>
    </cfRule>
  </conditionalFormatting>
  <hyperlinks>
    <hyperlink ref="B1" r:id="rId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6384" width="9.140625" style="195"/>
  </cols>
  <sheetData>
    <row r="1" spans="1:18" ht="12.75" customHeight="1" x14ac:dyDescent="0.2">
      <c r="A1" s="195" t="s">
        <v>257</v>
      </c>
      <c r="B1" s="204" t="s">
        <v>258</v>
      </c>
    </row>
    <row r="2" spans="1:18" ht="12.75" customHeight="1" x14ac:dyDescent="0.15">
      <c r="A2" s="202" t="s">
        <v>192</v>
      </c>
      <c r="B2" s="202" t="s">
        <v>193</v>
      </c>
      <c r="C2" s="202" t="s">
        <v>103</v>
      </c>
      <c r="D2" s="202" t="s">
        <v>104</v>
      </c>
      <c r="E2" s="202" t="s">
        <v>105</v>
      </c>
      <c r="F2" s="202" t="s">
        <v>230</v>
      </c>
      <c r="G2" s="202" t="s">
        <v>231</v>
      </c>
      <c r="H2" s="202" t="s">
        <v>194</v>
      </c>
      <c r="I2" s="202" t="s">
        <v>109</v>
      </c>
      <c r="K2" s="219"/>
      <c r="L2" s="219"/>
      <c r="M2" s="219"/>
      <c r="N2" s="219"/>
      <c r="O2" s="219"/>
      <c r="P2" s="219"/>
      <c r="Q2" s="219"/>
      <c r="R2" s="219"/>
    </row>
    <row r="3" spans="1:18" ht="12.75" customHeight="1" x14ac:dyDescent="0.15">
      <c r="A3" s="198" t="s">
        <v>136</v>
      </c>
      <c r="B3" s="195">
        <v>27</v>
      </c>
      <c r="C3" s="216">
        <v>23.622047244094489</v>
      </c>
      <c r="D3" s="216">
        <v>15.566929133858267</v>
      </c>
      <c r="E3" s="216">
        <v>34.369203849518811</v>
      </c>
      <c r="F3" s="195">
        <v>313</v>
      </c>
      <c r="G3" s="216">
        <v>26.913155631986243</v>
      </c>
      <c r="H3" s="216">
        <v>25.449212949212949</v>
      </c>
      <c r="I3" s="195" t="s">
        <v>236</v>
      </c>
    </row>
    <row r="4" spans="1:18" ht="12.75" customHeight="1" x14ac:dyDescent="0.15">
      <c r="A4" s="198" t="s">
        <v>139</v>
      </c>
      <c r="B4" s="195">
        <v>47</v>
      </c>
      <c r="C4" s="216">
        <v>23.979591836734695</v>
      </c>
      <c r="D4" s="216">
        <v>17.619387755102039</v>
      </c>
      <c r="E4" s="216">
        <v>31.887755102040817</v>
      </c>
      <c r="F4" s="195">
        <v>313</v>
      </c>
      <c r="G4" s="216">
        <v>26.913155631986243</v>
      </c>
      <c r="H4" s="216">
        <v>25.449212949212949</v>
      </c>
      <c r="I4" s="195" t="s">
        <v>236</v>
      </c>
    </row>
    <row r="5" spans="1:18" ht="12.75" customHeight="1" x14ac:dyDescent="0.15">
      <c r="A5" s="198" t="s">
        <v>142</v>
      </c>
      <c r="B5" s="195">
        <v>59</v>
      </c>
      <c r="C5" s="216">
        <v>29.964448958862366</v>
      </c>
      <c r="D5" s="216">
        <v>22.81056373793804</v>
      </c>
      <c r="E5" s="216">
        <v>38.652107668867444</v>
      </c>
      <c r="F5" s="195">
        <v>313</v>
      </c>
      <c r="G5" s="216">
        <v>26.913155631986243</v>
      </c>
      <c r="H5" s="216">
        <v>25.449212949212949</v>
      </c>
      <c r="I5" s="195" t="s">
        <v>236</v>
      </c>
    </row>
    <row r="6" spans="1:18" ht="12.75" customHeight="1" x14ac:dyDescent="0.15">
      <c r="A6" s="198" t="s">
        <v>144</v>
      </c>
      <c r="B6" s="195">
        <v>51</v>
      </c>
      <c r="C6" s="216">
        <v>30.575539568345324</v>
      </c>
      <c r="D6" s="216">
        <v>22.765587529976017</v>
      </c>
      <c r="E6" s="216">
        <v>40.201438848920866</v>
      </c>
      <c r="F6" s="195">
        <v>313</v>
      </c>
      <c r="G6" s="216">
        <v>26.913155631986243</v>
      </c>
      <c r="H6" s="216">
        <v>25.449212949212949</v>
      </c>
      <c r="I6" s="195" t="s">
        <v>236</v>
      </c>
    </row>
    <row r="7" spans="1:18" ht="12.75" customHeight="1" x14ac:dyDescent="0.15">
      <c r="A7" s="198" t="s">
        <v>146</v>
      </c>
      <c r="B7" s="195">
        <v>70</v>
      </c>
      <c r="C7" s="216">
        <v>26.10966057441253</v>
      </c>
      <c r="D7" s="216">
        <v>20.35359940320776</v>
      </c>
      <c r="E7" s="216">
        <v>32.988064155165979</v>
      </c>
      <c r="F7" s="195">
        <v>313</v>
      </c>
      <c r="G7" s="216">
        <v>26.913155631986243</v>
      </c>
      <c r="H7" s="216">
        <v>25.449212949212949</v>
      </c>
      <c r="I7" s="195" t="s">
        <v>236</v>
      </c>
    </row>
    <row r="8" spans="1:18" ht="12.75" customHeight="1" x14ac:dyDescent="0.15">
      <c r="A8" s="198" t="s">
        <v>149</v>
      </c>
      <c r="B8" s="195">
        <v>59</v>
      </c>
      <c r="C8" s="216">
        <v>26.708918062471707</v>
      </c>
      <c r="D8" s="216">
        <v>20.332277048438208</v>
      </c>
      <c r="E8" s="216">
        <v>34.452693526482562</v>
      </c>
      <c r="F8" s="195">
        <v>313</v>
      </c>
      <c r="G8" s="216">
        <v>26.913155631986243</v>
      </c>
      <c r="H8" s="216">
        <v>25.449212949212949</v>
      </c>
      <c r="I8" s="195" t="s">
        <v>236</v>
      </c>
    </row>
    <row r="9" spans="1:18" ht="12.75" customHeight="1" x14ac:dyDescent="0.15">
      <c r="A9" s="198" t="s">
        <v>150</v>
      </c>
      <c r="B9" s="195">
        <v>51</v>
      </c>
      <c r="C9" s="216">
        <v>21.214642262895172</v>
      </c>
      <c r="D9" s="216">
        <v>15.79575707154742</v>
      </c>
      <c r="E9" s="216">
        <v>27.893510815307817</v>
      </c>
      <c r="F9" s="195">
        <v>51</v>
      </c>
      <c r="G9" s="216">
        <v>21.214642262895172</v>
      </c>
      <c r="H9" s="216">
        <v>25.449212949212949</v>
      </c>
      <c r="I9" s="195" t="s">
        <v>236</v>
      </c>
    </row>
    <row r="10" spans="1:18" ht="12.75" customHeight="1" x14ac:dyDescent="0.15">
      <c r="A10" s="198" t="s">
        <v>162</v>
      </c>
      <c r="B10" s="195">
        <v>24</v>
      </c>
      <c r="C10" s="216">
        <v>21.957913998170174</v>
      </c>
      <c r="D10" s="216">
        <v>14.068618481244282</v>
      </c>
      <c r="E10" s="216">
        <v>32.671546203110708</v>
      </c>
      <c r="F10" s="195">
        <v>155</v>
      </c>
      <c r="G10" s="216">
        <v>24.083281541330017</v>
      </c>
      <c r="H10" s="216">
        <v>25.449212949212949</v>
      </c>
      <c r="I10" s="195" t="s">
        <v>236</v>
      </c>
    </row>
    <row r="11" spans="1:18" ht="12.75" customHeight="1" x14ac:dyDescent="0.15">
      <c r="A11" s="198" t="s">
        <v>165</v>
      </c>
      <c r="B11" s="195">
        <v>52</v>
      </c>
      <c r="C11" s="216">
        <v>23.809523809523807</v>
      </c>
      <c r="D11" s="216">
        <v>17.782051282051281</v>
      </c>
      <c r="E11" s="216">
        <v>31.22298534798535</v>
      </c>
      <c r="F11" s="195">
        <v>155</v>
      </c>
      <c r="G11" s="216">
        <v>24.083281541330017</v>
      </c>
      <c r="H11" s="216">
        <v>25.449212949212949</v>
      </c>
      <c r="I11" s="195" t="s">
        <v>236</v>
      </c>
    </row>
    <row r="12" spans="1:18" ht="12.75" customHeight="1" x14ac:dyDescent="0.15">
      <c r="A12" s="198" t="s">
        <v>167</v>
      </c>
      <c r="B12" s="195">
        <v>79</v>
      </c>
      <c r="C12" s="216">
        <v>25.007913896802783</v>
      </c>
      <c r="D12" s="216">
        <v>19.798987021209243</v>
      </c>
      <c r="E12" s="216">
        <v>31.167458056346945</v>
      </c>
      <c r="F12" s="195">
        <v>155</v>
      </c>
      <c r="G12" s="216">
        <v>24.083281541330017</v>
      </c>
      <c r="H12" s="216">
        <v>25.449212949212949</v>
      </c>
      <c r="I12" s="195" t="s">
        <v>236</v>
      </c>
    </row>
    <row r="13" spans="1:18" ht="12.75" customHeight="1" x14ac:dyDescent="0.15">
      <c r="A13" s="198" t="s">
        <v>169</v>
      </c>
      <c r="B13" s="195">
        <v>85</v>
      </c>
      <c r="C13" s="216">
        <v>21.733571976476604</v>
      </c>
      <c r="D13" s="216">
        <v>17.360010227563283</v>
      </c>
      <c r="E13" s="216">
        <v>26.873945282536436</v>
      </c>
      <c r="F13" s="195">
        <v>233</v>
      </c>
      <c r="G13" s="216">
        <v>26.194491287240023</v>
      </c>
      <c r="H13" s="216">
        <v>25.449212949212949</v>
      </c>
      <c r="I13" s="195" t="s">
        <v>236</v>
      </c>
    </row>
    <row r="14" spans="1:18" ht="12.75" customHeight="1" x14ac:dyDescent="0.15">
      <c r="A14" s="198" t="s">
        <v>170</v>
      </c>
      <c r="B14" s="195">
        <v>68</v>
      </c>
      <c r="C14" s="216">
        <v>27.276373846770959</v>
      </c>
      <c r="D14" s="216">
        <v>21.181307661452067</v>
      </c>
      <c r="E14" s="216">
        <v>34.579221821099075</v>
      </c>
      <c r="F14" s="195">
        <v>233</v>
      </c>
      <c r="G14" s="216">
        <v>26.194491287240023</v>
      </c>
      <c r="H14" s="216">
        <v>25.449212949212949</v>
      </c>
      <c r="I14" s="195" t="s">
        <v>236</v>
      </c>
    </row>
    <row r="15" spans="1:18" ht="12.75" customHeight="1" x14ac:dyDescent="0.15">
      <c r="A15" s="198" t="s">
        <v>172</v>
      </c>
      <c r="B15" s="195">
        <v>80</v>
      </c>
      <c r="C15" s="216">
        <v>32.115616218386194</v>
      </c>
      <c r="D15" s="216">
        <v>25.4656764351666</v>
      </c>
      <c r="E15" s="216">
        <v>39.970694500200722</v>
      </c>
      <c r="F15" s="195">
        <v>233</v>
      </c>
      <c r="G15" s="216">
        <v>26.194491287240023</v>
      </c>
      <c r="H15" s="216">
        <v>25.449212949212949</v>
      </c>
      <c r="I15" s="195" t="s">
        <v>235</v>
      </c>
    </row>
    <row r="16" spans="1:18" ht="12.75" customHeight="1" x14ac:dyDescent="0.15">
      <c r="A16" s="198" t="s">
        <v>174</v>
      </c>
      <c r="B16" s="195">
        <v>39</v>
      </c>
      <c r="C16" s="216">
        <v>15.821501014198782</v>
      </c>
      <c r="D16" s="216">
        <v>11.250709939148074</v>
      </c>
      <c r="E16" s="216">
        <v>21.628397565922921</v>
      </c>
      <c r="F16" s="195">
        <v>195</v>
      </c>
      <c r="G16" s="216">
        <v>23.946948299152645</v>
      </c>
      <c r="H16" s="216">
        <v>25.449212949212949</v>
      </c>
      <c r="I16" s="195" t="s">
        <v>237</v>
      </c>
    </row>
    <row r="17" spans="1:9" ht="12.75" customHeight="1" x14ac:dyDescent="0.15">
      <c r="A17" s="198" t="s">
        <v>176</v>
      </c>
      <c r="B17" s="195">
        <v>156</v>
      </c>
      <c r="C17" s="216">
        <v>27.474462839027829</v>
      </c>
      <c r="D17" s="216">
        <v>23.332160592863382</v>
      </c>
      <c r="E17" s="216">
        <v>32.144968229805862</v>
      </c>
      <c r="F17" s="195">
        <v>195</v>
      </c>
      <c r="G17" s="216">
        <v>23.946948299152645</v>
      </c>
      <c r="H17" s="216">
        <v>25.449212949212949</v>
      </c>
      <c r="I17" s="195" t="s">
        <v>236</v>
      </c>
    </row>
    <row r="18" spans="1:9" ht="12.75" customHeight="1" x14ac:dyDescent="0.15">
      <c r="A18" s="198" t="s">
        <v>177</v>
      </c>
      <c r="B18" s="195">
        <v>133</v>
      </c>
      <c r="C18" s="216">
        <v>31.442080378250587</v>
      </c>
      <c r="D18" s="216">
        <v>26.325431989230555</v>
      </c>
      <c r="E18" s="216">
        <v>37.2692766736333</v>
      </c>
      <c r="F18" s="195">
        <v>164</v>
      </c>
      <c r="G18" s="216">
        <v>30.700112317484088</v>
      </c>
      <c r="H18" s="216">
        <v>25.449212949212949</v>
      </c>
      <c r="I18" s="195" t="s">
        <v>235</v>
      </c>
    </row>
    <row r="19" spans="1:9" ht="12.75" customHeight="1" x14ac:dyDescent="0.15">
      <c r="A19" s="198" t="s">
        <v>179</v>
      </c>
      <c r="B19" s="195">
        <v>31</v>
      </c>
      <c r="C19" s="216">
        <v>27.877697841726619</v>
      </c>
      <c r="D19" s="216">
        <v>18.941546762589926</v>
      </c>
      <c r="E19" s="216">
        <v>39.570143884892083</v>
      </c>
      <c r="F19" s="195">
        <v>164</v>
      </c>
      <c r="G19" s="216">
        <v>30.700112317484088</v>
      </c>
      <c r="H19" s="216">
        <v>25.449212949212949</v>
      </c>
      <c r="I19" s="195" t="s">
        <v>236</v>
      </c>
    </row>
    <row r="20" spans="1:9" ht="12.75" customHeight="1" x14ac:dyDescent="0.15">
      <c r="A20" s="198" t="s">
        <v>181</v>
      </c>
      <c r="B20" s="195">
        <v>87</v>
      </c>
      <c r="C20" s="216">
        <v>25.823686553873554</v>
      </c>
      <c r="D20" s="216">
        <v>20.683585633719208</v>
      </c>
      <c r="E20" s="216">
        <v>31.853368952211337</v>
      </c>
      <c r="F20" s="195">
        <v>260</v>
      </c>
      <c r="G20" s="216">
        <v>23.589185265831972</v>
      </c>
      <c r="H20" s="216">
        <v>25.449212949212949</v>
      </c>
      <c r="I20" s="195" t="s">
        <v>236</v>
      </c>
    </row>
    <row r="21" spans="1:9" ht="12.75" customHeight="1" x14ac:dyDescent="0.15">
      <c r="A21" s="198" t="s">
        <v>183</v>
      </c>
      <c r="B21" s="195">
        <v>34</v>
      </c>
      <c r="C21" s="216">
        <v>26.645768025078372</v>
      </c>
      <c r="D21" s="216">
        <v>18.452978056426332</v>
      </c>
      <c r="E21" s="216">
        <v>37.235109717868333</v>
      </c>
      <c r="F21" s="195">
        <v>260</v>
      </c>
      <c r="G21" s="216">
        <v>23.589185265831972</v>
      </c>
      <c r="H21" s="216">
        <v>25.449212949212949</v>
      </c>
      <c r="I21" s="195" t="s">
        <v>236</v>
      </c>
    </row>
    <row r="22" spans="1:9" ht="12.75" customHeight="1" x14ac:dyDescent="0.15">
      <c r="A22" s="198" t="s">
        <v>185</v>
      </c>
      <c r="B22" s="195">
        <v>51</v>
      </c>
      <c r="C22" s="216">
        <v>28.8135593220339</v>
      </c>
      <c r="D22" s="216">
        <v>21.453672316384178</v>
      </c>
      <c r="E22" s="216">
        <v>37.884745762711866</v>
      </c>
      <c r="F22" s="195">
        <v>260</v>
      </c>
      <c r="G22" s="216">
        <v>23.589185265831972</v>
      </c>
      <c r="H22" s="216">
        <v>25.449212949212949</v>
      </c>
      <c r="I22" s="195" t="s">
        <v>236</v>
      </c>
    </row>
    <row r="23" spans="1:9" ht="12.75" customHeight="1" x14ac:dyDescent="0.15">
      <c r="A23" s="198" t="s">
        <v>187</v>
      </c>
      <c r="B23" s="195">
        <v>25</v>
      </c>
      <c r="C23" s="216">
        <v>14.180374361883155</v>
      </c>
      <c r="D23" s="216">
        <v>9.1769710720363005</v>
      </c>
      <c r="E23" s="216">
        <v>20.933068633011914</v>
      </c>
      <c r="F23" s="195">
        <v>260</v>
      </c>
      <c r="G23" s="216">
        <v>23.589185265831972</v>
      </c>
      <c r="H23" s="216">
        <v>25.449212949212949</v>
      </c>
      <c r="I23" s="195" t="s">
        <v>237</v>
      </c>
    </row>
    <row r="24" spans="1:9" ht="12.75" customHeight="1" x14ac:dyDescent="0.15">
      <c r="A24" s="198" t="s">
        <v>189</v>
      </c>
      <c r="B24" s="195">
        <v>63</v>
      </c>
      <c r="C24" s="216">
        <v>22.151898734177216</v>
      </c>
      <c r="D24" s="216">
        <v>17.022151898734176</v>
      </c>
      <c r="E24" s="216">
        <v>28.341772151898734</v>
      </c>
      <c r="F24" s="195">
        <v>260</v>
      </c>
      <c r="G24" s="216">
        <v>23.589185265831972</v>
      </c>
      <c r="H24" s="216">
        <v>25.449212949212949</v>
      </c>
      <c r="I24" s="195" t="s">
        <v>236</v>
      </c>
    </row>
    <row r="25" spans="1:9" ht="12.75" customHeight="1" x14ac:dyDescent="0.15">
      <c r="A25" s="198" t="s">
        <v>196</v>
      </c>
      <c r="B25" s="195">
        <v>313</v>
      </c>
      <c r="C25" s="216">
        <v>26.913155631986243</v>
      </c>
      <c r="D25" s="216">
        <v>24.014141033070494</v>
      </c>
      <c r="E25" s="216">
        <v>30.06807295679036</v>
      </c>
      <c r="F25" s="195">
        <v>313</v>
      </c>
      <c r="G25" s="216">
        <v>26.913155631986243</v>
      </c>
      <c r="H25" s="216">
        <v>25.449212949212949</v>
      </c>
      <c r="I25" s="195" t="s">
        <v>236</v>
      </c>
    </row>
    <row r="26" spans="1:9" ht="12.75" customHeight="1" x14ac:dyDescent="0.15">
      <c r="A26" s="198" t="s">
        <v>198</v>
      </c>
      <c r="B26" s="195">
        <v>51</v>
      </c>
      <c r="C26" s="216">
        <v>21.214642262895172</v>
      </c>
      <c r="D26" s="216">
        <v>15.79575707154742</v>
      </c>
      <c r="E26" s="216">
        <v>27.893510815307817</v>
      </c>
      <c r="F26" s="195">
        <v>51</v>
      </c>
      <c r="G26" s="216">
        <v>21.214642262895172</v>
      </c>
      <c r="H26" s="216">
        <v>25.449212949212949</v>
      </c>
      <c r="I26" s="195" t="s">
        <v>236</v>
      </c>
    </row>
    <row r="27" spans="1:9" ht="12.75" customHeight="1" x14ac:dyDescent="0.15">
      <c r="A27" s="198" t="s">
        <v>197</v>
      </c>
      <c r="B27" s="195">
        <v>155</v>
      </c>
      <c r="C27" s="216">
        <v>24.083281541330017</v>
      </c>
      <c r="D27" s="216">
        <v>20.441049842750481</v>
      </c>
      <c r="E27" s="216">
        <v>28.191546325935633</v>
      </c>
      <c r="F27" s="195">
        <v>155</v>
      </c>
      <c r="G27" s="216">
        <v>24.083281541330017</v>
      </c>
      <c r="H27" s="216">
        <v>25.449212949212949</v>
      </c>
      <c r="I27" s="195" t="s">
        <v>236</v>
      </c>
    </row>
    <row r="28" spans="1:9" ht="12.75" customHeight="1" x14ac:dyDescent="0.15">
      <c r="A28" s="198" t="s">
        <v>232</v>
      </c>
      <c r="B28" s="195">
        <v>233</v>
      </c>
      <c r="C28" s="216">
        <v>26.194491287240023</v>
      </c>
      <c r="D28" s="216">
        <v>22.938988022029388</v>
      </c>
      <c r="E28" s="216">
        <v>29.785568829671234</v>
      </c>
      <c r="F28" s="195">
        <v>233</v>
      </c>
      <c r="G28" s="216">
        <v>26.194491287240023</v>
      </c>
      <c r="H28" s="216">
        <v>25.449212949212949</v>
      </c>
      <c r="I28" s="195" t="s">
        <v>236</v>
      </c>
    </row>
    <row r="29" spans="1:9" ht="12.75" customHeight="1" x14ac:dyDescent="0.15">
      <c r="A29" s="198" t="s">
        <v>201</v>
      </c>
      <c r="B29" s="195">
        <v>195</v>
      </c>
      <c r="C29" s="216">
        <v>23.946948299152645</v>
      </c>
      <c r="D29" s="216">
        <v>20.703731980131753</v>
      </c>
      <c r="E29" s="216">
        <v>27.557460395431661</v>
      </c>
      <c r="F29" s="195">
        <v>195</v>
      </c>
      <c r="G29" s="216">
        <v>23.946948299152645</v>
      </c>
      <c r="H29" s="216">
        <v>25.449212949212949</v>
      </c>
      <c r="I29" s="195" t="s">
        <v>236</v>
      </c>
    </row>
    <row r="30" spans="1:9" ht="12.75" customHeight="1" x14ac:dyDescent="0.15">
      <c r="A30" s="198" t="s">
        <v>200</v>
      </c>
      <c r="B30" s="195">
        <v>164</v>
      </c>
      <c r="C30" s="216">
        <v>30.700112317484088</v>
      </c>
      <c r="D30" s="216">
        <v>26.181234179944443</v>
      </c>
      <c r="E30" s="216">
        <v>35.780055382662617</v>
      </c>
      <c r="F30" s="195">
        <v>164</v>
      </c>
      <c r="G30" s="216">
        <v>30.700112317484088</v>
      </c>
      <c r="H30" s="216">
        <v>25.449212949212949</v>
      </c>
      <c r="I30" s="195" t="s">
        <v>235</v>
      </c>
    </row>
    <row r="31" spans="1:9" ht="12.75" customHeight="1" x14ac:dyDescent="0.15">
      <c r="A31" s="198" t="s">
        <v>202</v>
      </c>
      <c r="B31" s="195">
        <v>260</v>
      </c>
      <c r="C31" s="216">
        <v>23.589185265831972</v>
      </c>
      <c r="D31" s="216">
        <v>20.808959320147853</v>
      </c>
      <c r="E31" s="216">
        <v>26.639917353107496</v>
      </c>
      <c r="F31" s="195">
        <v>260</v>
      </c>
      <c r="G31" s="216">
        <v>23.589185265831972</v>
      </c>
      <c r="H31" s="216">
        <v>25.449212949212949</v>
      </c>
      <c r="I31" s="195" t="s">
        <v>236</v>
      </c>
    </row>
    <row r="32" spans="1:9" ht="12.75" customHeight="1" x14ac:dyDescent="0.15">
      <c r="A32" s="206" t="s">
        <v>108</v>
      </c>
      <c r="B32" s="195">
        <v>1371</v>
      </c>
      <c r="C32" s="216">
        <v>25.449212949212949</v>
      </c>
      <c r="D32" s="216">
        <v>24.11990359296539</v>
      </c>
      <c r="E32" s="216">
        <v>26.833230917278222</v>
      </c>
      <c r="F32" s="195" t="s">
        <v>203</v>
      </c>
      <c r="G32" s="195" t="s">
        <v>203</v>
      </c>
      <c r="H32" s="216">
        <v>25.449212949212949</v>
      </c>
    </row>
  </sheetData>
  <conditionalFormatting sqref="A3:A32">
    <cfRule type="cellIs" dxfId="16" priority="3" operator="equal">
      <formula>TRUE</formula>
    </cfRule>
  </conditionalFormatting>
  <conditionalFormatting sqref="K2:Q32">
    <cfRule type="containsText" dxfId="15" priority="2" operator="containsText" text="TRUE">
      <formula>NOT(ISERROR(SEARCH("TRUE",K2)))</formula>
    </cfRule>
  </conditionalFormatting>
  <conditionalFormatting sqref="R3:R32">
    <cfRule type="containsText" dxfId="14" priority="1" operator="containsText" text="TRUE">
      <formula>NOT(ISERROR(SEARCH("TRUE",R3)))</formula>
    </cfRule>
  </conditionalFormatting>
  <hyperlinks>
    <hyperlink ref="B1" r:id="rId1"/>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33"/>
  <sheetViews>
    <sheetView workbookViewId="0">
      <selection activeCell="D13" sqref="D13"/>
    </sheetView>
  </sheetViews>
  <sheetFormatPr defaultRowHeight="12.75" customHeight="1" x14ac:dyDescent="0.15"/>
  <cols>
    <col min="1" max="1" width="28.7109375" style="195" bestFit="1" customWidth="1"/>
    <col min="2" max="9" width="8.7109375" style="195" customWidth="1"/>
    <col min="10" max="10" width="10.5703125" style="195" customWidth="1"/>
    <col min="11" max="12" width="11.7109375" style="195" customWidth="1"/>
    <col min="13" max="16384" width="9.140625" style="195"/>
  </cols>
  <sheetData>
    <row r="1" spans="1:19" ht="12.75" customHeight="1" x14ac:dyDescent="0.2">
      <c r="A1" s="195" t="s">
        <v>246</v>
      </c>
      <c r="B1" s="204" t="s">
        <v>259</v>
      </c>
      <c r="I1" s="70"/>
      <c r="J1" s="70"/>
      <c r="K1" s="70"/>
      <c r="L1" s="70"/>
      <c r="M1" s="226"/>
      <c r="N1" s="226"/>
      <c r="O1" s="226"/>
      <c r="P1" s="226"/>
    </row>
    <row r="2" spans="1:19" ht="12.75" customHeight="1" x14ac:dyDescent="0.2">
      <c r="B2" s="204"/>
      <c r="I2" s="70"/>
      <c r="J2" s="70" t="s">
        <v>223</v>
      </c>
      <c r="K2" s="70" t="s">
        <v>226</v>
      </c>
      <c r="L2" s="70"/>
      <c r="M2" s="226"/>
      <c r="N2" s="226"/>
      <c r="O2" s="226"/>
      <c r="P2" s="226"/>
    </row>
    <row r="3" spans="1:19" ht="12.75" customHeight="1" x14ac:dyDescent="0.15">
      <c r="A3" s="213" t="s">
        <v>192</v>
      </c>
      <c r="B3" s="213" t="s">
        <v>151</v>
      </c>
      <c r="C3" s="213" t="s">
        <v>152</v>
      </c>
      <c r="D3" s="213" t="s">
        <v>153</v>
      </c>
      <c r="E3" s="213" t="s">
        <v>154</v>
      </c>
      <c r="F3" s="213" t="s">
        <v>155</v>
      </c>
      <c r="G3" s="213" t="s">
        <v>156</v>
      </c>
      <c r="H3" s="197" t="s">
        <v>157</v>
      </c>
      <c r="I3" s="197" t="s">
        <v>158</v>
      </c>
      <c r="J3" s="197" t="s">
        <v>159</v>
      </c>
      <c r="K3" s="197" t="s">
        <v>160</v>
      </c>
      <c r="L3" s="197"/>
      <c r="M3" s="228"/>
      <c r="N3" s="228"/>
      <c r="O3" s="229"/>
      <c r="P3" s="229"/>
    </row>
    <row r="4" spans="1:19" ht="12.75" customHeight="1" x14ac:dyDescent="0.15">
      <c r="A4" s="198" t="s">
        <v>136</v>
      </c>
      <c r="B4" s="198" t="s">
        <v>203</v>
      </c>
      <c r="C4" s="198" t="s">
        <v>203</v>
      </c>
      <c r="D4" s="198" t="s">
        <v>203</v>
      </c>
      <c r="E4" s="198" t="s">
        <v>203</v>
      </c>
      <c r="F4" s="198" t="s">
        <v>203</v>
      </c>
      <c r="G4" s="198" t="s">
        <v>203</v>
      </c>
      <c r="H4" s="198" t="s">
        <v>203</v>
      </c>
      <c r="I4" s="198" t="s">
        <v>203</v>
      </c>
      <c r="J4" s="199">
        <v>1.6592822666666667</v>
      </c>
      <c r="K4" s="199">
        <v>1.3816811913441904</v>
      </c>
      <c r="L4" s="199"/>
    </row>
    <row r="5" spans="1:19" ht="12.75" customHeight="1" x14ac:dyDescent="0.15">
      <c r="A5" s="198" t="s">
        <v>139</v>
      </c>
      <c r="B5" s="198" t="s">
        <v>203</v>
      </c>
      <c r="C5" s="198" t="s">
        <v>203</v>
      </c>
      <c r="D5" s="198" t="s">
        <v>203</v>
      </c>
      <c r="E5" s="198" t="s">
        <v>203</v>
      </c>
      <c r="F5" s="198" t="s">
        <v>203</v>
      </c>
      <c r="G5" s="198" t="s">
        <v>203</v>
      </c>
      <c r="H5" s="198" t="s">
        <v>203</v>
      </c>
      <c r="I5" s="198" t="s">
        <v>203</v>
      </c>
      <c r="J5" s="199">
        <v>1.5215871713643179</v>
      </c>
      <c r="K5" s="199">
        <v>1.0341137494983657</v>
      </c>
      <c r="L5" s="199"/>
    </row>
    <row r="6" spans="1:19" ht="12.75" customHeight="1" x14ac:dyDescent="0.15">
      <c r="A6" s="198" t="s">
        <v>142</v>
      </c>
      <c r="B6" s="198" t="s">
        <v>203</v>
      </c>
      <c r="C6" s="198" t="s">
        <v>203</v>
      </c>
      <c r="D6" s="198" t="s">
        <v>203</v>
      </c>
      <c r="E6" s="198" t="s">
        <v>203</v>
      </c>
      <c r="F6" s="198" t="s">
        <v>203</v>
      </c>
      <c r="G6" s="198" t="s">
        <v>203</v>
      </c>
      <c r="H6" s="198" t="s">
        <v>203</v>
      </c>
      <c r="I6" s="198" t="s">
        <v>203</v>
      </c>
      <c r="J6" s="199">
        <v>1.3646127740131586</v>
      </c>
      <c r="K6" s="199">
        <v>1.005974847384169</v>
      </c>
      <c r="L6" s="199"/>
    </row>
    <row r="7" spans="1:19" ht="12.75" customHeight="1" x14ac:dyDescent="0.15">
      <c r="A7" s="198" t="s">
        <v>144</v>
      </c>
      <c r="B7" s="198" t="s">
        <v>203</v>
      </c>
      <c r="C7" s="198" t="s">
        <v>203</v>
      </c>
      <c r="D7" s="198" t="s">
        <v>203</v>
      </c>
      <c r="E7" s="198" t="s">
        <v>203</v>
      </c>
      <c r="F7" s="198" t="s">
        <v>203</v>
      </c>
      <c r="G7" s="198" t="s">
        <v>203</v>
      </c>
      <c r="H7" s="198" t="s">
        <v>203</v>
      </c>
      <c r="I7" s="198" t="s">
        <v>203</v>
      </c>
      <c r="J7" s="199">
        <v>1.5543005532805432</v>
      </c>
      <c r="K7" s="199">
        <v>1.3116369066771445</v>
      </c>
      <c r="L7" s="199"/>
    </row>
    <row r="8" spans="1:19" ht="12.75" customHeight="1" x14ac:dyDescent="0.15">
      <c r="A8" s="198" t="s">
        <v>146</v>
      </c>
      <c r="B8" s="198" t="s">
        <v>203</v>
      </c>
      <c r="C8" s="198" t="s">
        <v>203</v>
      </c>
      <c r="D8" s="198" t="s">
        <v>203</v>
      </c>
      <c r="E8" s="198" t="s">
        <v>203</v>
      </c>
      <c r="F8" s="198" t="s">
        <v>203</v>
      </c>
      <c r="G8" s="198" t="s">
        <v>203</v>
      </c>
      <c r="H8" s="198" t="s">
        <v>203</v>
      </c>
      <c r="I8" s="198" t="s">
        <v>203</v>
      </c>
      <c r="J8" s="199">
        <v>1.017939355389966</v>
      </c>
      <c r="K8" s="199">
        <v>1.060015667249486</v>
      </c>
      <c r="L8" s="199"/>
    </row>
    <row r="9" spans="1:19" ht="12.75" customHeight="1" x14ac:dyDescent="0.15">
      <c r="A9" s="198" t="s">
        <v>149</v>
      </c>
      <c r="B9" s="198" t="s">
        <v>203</v>
      </c>
      <c r="C9" s="198" t="s">
        <v>203</v>
      </c>
      <c r="D9" s="198" t="s">
        <v>203</v>
      </c>
      <c r="E9" s="198" t="s">
        <v>203</v>
      </c>
      <c r="F9" s="198" t="s">
        <v>203</v>
      </c>
      <c r="G9" s="198" t="s">
        <v>203</v>
      </c>
      <c r="H9" s="198" t="s">
        <v>203</v>
      </c>
      <c r="I9" s="198" t="s">
        <v>203</v>
      </c>
      <c r="J9" s="199">
        <v>1.664287542631921</v>
      </c>
      <c r="K9" s="199">
        <v>0.89276671442133004</v>
      </c>
      <c r="L9" s="199"/>
    </row>
    <row r="10" spans="1:19" ht="12.75" customHeight="1" x14ac:dyDescent="0.15">
      <c r="A10" s="200" t="s">
        <v>150</v>
      </c>
      <c r="B10" s="198" t="s">
        <v>203</v>
      </c>
      <c r="C10" s="198" t="s">
        <v>203</v>
      </c>
      <c r="D10" s="198" t="s">
        <v>203</v>
      </c>
      <c r="E10" s="198" t="s">
        <v>203</v>
      </c>
      <c r="F10" s="198" t="s">
        <v>203</v>
      </c>
      <c r="G10" s="198" t="s">
        <v>203</v>
      </c>
      <c r="H10" s="198" t="s">
        <v>203</v>
      </c>
      <c r="I10" s="198" t="s">
        <v>203</v>
      </c>
      <c r="J10" s="199">
        <v>1.2520602285570475</v>
      </c>
      <c r="K10" s="199">
        <v>1.1493732204634879</v>
      </c>
      <c r="L10" s="199"/>
      <c r="N10" s="223"/>
      <c r="P10" s="223"/>
      <c r="Q10" s="223"/>
      <c r="R10" s="223"/>
      <c r="S10" s="223"/>
    </row>
    <row r="11" spans="1:19" ht="12.75" customHeight="1" x14ac:dyDescent="0.15">
      <c r="A11" s="198" t="s">
        <v>162</v>
      </c>
      <c r="B11" s="198" t="s">
        <v>203</v>
      </c>
      <c r="C11" s="198" t="s">
        <v>203</v>
      </c>
      <c r="D11" s="198" t="s">
        <v>203</v>
      </c>
      <c r="E11" s="198" t="s">
        <v>203</v>
      </c>
      <c r="F11" s="198" t="s">
        <v>203</v>
      </c>
      <c r="G11" s="198" t="s">
        <v>203</v>
      </c>
      <c r="H11" s="198" t="s">
        <v>203</v>
      </c>
      <c r="I11" s="198" t="s">
        <v>203</v>
      </c>
      <c r="J11" s="199">
        <v>1.227198784</v>
      </c>
      <c r="K11" s="199">
        <v>0.764922241393172</v>
      </c>
      <c r="L11" s="199"/>
      <c r="N11" s="223"/>
      <c r="P11" s="223"/>
      <c r="Q11" s="223"/>
      <c r="R11" s="223"/>
      <c r="S11" s="223"/>
    </row>
    <row r="12" spans="1:19" ht="12.75" customHeight="1" x14ac:dyDescent="0.15">
      <c r="A12" s="198" t="s">
        <v>165</v>
      </c>
      <c r="B12" s="198" t="s">
        <v>203</v>
      </c>
      <c r="C12" s="198" t="s">
        <v>203</v>
      </c>
      <c r="D12" s="198" t="s">
        <v>203</v>
      </c>
      <c r="E12" s="198" t="s">
        <v>203</v>
      </c>
      <c r="F12" s="198" t="s">
        <v>203</v>
      </c>
      <c r="G12" s="198" t="s">
        <v>203</v>
      </c>
      <c r="H12" s="198" t="s">
        <v>203</v>
      </c>
      <c r="I12" s="198" t="s">
        <v>203</v>
      </c>
      <c r="J12" s="199">
        <v>1.5503601572484276</v>
      </c>
      <c r="K12" s="199">
        <v>1.0497865713685888</v>
      </c>
      <c r="L12" s="199"/>
      <c r="N12" s="223"/>
      <c r="P12" s="223"/>
      <c r="Q12" s="223"/>
      <c r="R12" s="223"/>
      <c r="S12" s="223"/>
    </row>
    <row r="13" spans="1:19" ht="12.75" customHeight="1" x14ac:dyDescent="0.15">
      <c r="A13" s="198" t="s">
        <v>167</v>
      </c>
      <c r="B13" s="198" t="s">
        <v>203</v>
      </c>
      <c r="C13" s="198" t="s">
        <v>203</v>
      </c>
      <c r="D13" s="198" t="s">
        <v>203</v>
      </c>
      <c r="E13" s="198" t="s">
        <v>203</v>
      </c>
      <c r="F13" s="198" t="s">
        <v>203</v>
      </c>
      <c r="G13" s="198" t="s">
        <v>203</v>
      </c>
      <c r="H13" s="198" t="s">
        <v>203</v>
      </c>
      <c r="I13" s="198" t="s">
        <v>203</v>
      </c>
      <c r="J13" s="199">
        <v>0.97174654893008472</v>
      </c>
      <c r="K13" s="199">
        <v>0.83268402719213563</v>
      </c>
      <c r="L13" s="199"/>
      <c r="N13" s="223"/>
      <c r="P13" s="223"/>
      <c r="Q13" s="223"/>
      <c r="R13" s="223"/>
      <c r="S13" s="223"/>
    </row>
    <row r="14" spans="1:19" ht="12.75" customHeight="1" x14ac:dyDescent="0.15">
      <c r="A14" s="198" t="s">
        <v>169</v>
      </c>
      <c r="B14" s="198" t="s">
        <v>203</v>
      </c>
      <c r="C14" s="198" t="s">
        <v>203</v>
      </c>
      <c r="D14" s="198" t="s">
        <v>203</v>
      </c>
      <c r="E14" s="198" t="s">
        <v>203</v>
      </c>
      <c r="F14" s="198" t="s">
        <v>203</v>
      </c>
      <c r="G14" s="198" t="s">
        <v>203</v>
      </c>
      <c r="H14" s="198" t="s">
        <v>203</v>
      </c>
      <c r="I14" s="198" t="s">
        <v>203</v>
      </c>
      <c r="J14" s="199">
        <v>1.5735418480496453</v>
      </c>
      <c r="K14" s="199">
        <v>1.6421371067497943</v>
      </c>
      <c r="L14" s="199"/>
      <c r="N14" s="223"/>
      <c r="P14" s="223"/>
      <c r="Q14" s="223"/>
      <c r="R14" s="223"/>
      <c r="S14" s="223"/>
    </row>
    <row r="15" spans="1:19" ht="12.75" customHeight="1" x14ac:dyDescent="0.15">
      <c r="A15" s="198" t="s">
        <v>170</v>
      </c>
      <c r="B15" s="198" t="s">
        <v>203</v>
      </c>
      <c r="C15" s="198" t="s">
        <v>203</v>
      </c>
      <c r="D15" s="198" t="s">
        <v>203</v>
      </c>
      <c r="E15" s="198" t="s">
        <v>203</v>
      </c>
      <c r="F15" s="198" t="s">
        <v>203</v>
      </c>
      <c r="G15" s="198" t="s">
        <v>203</v>
      </c>
      <c r="H15" s="198" t="s">
        <v>203</v>
      </c>
      <c r="I15" s="198" t="s">
        <v>203</v>
      </c>
      <c r="J15" s="199">
        <v>2.204950617593199</v>
      </c>
      <c r="K15" s="199">
        <v>1.3631796554444309</v>
      </c>
      <c r="L15" s="199"/>
      <c r="N15" s="223"/>
      <c r="P15" s="223"/>
      <c r="Q15" s="223"/>
      <c r="R15" s="223"/>
      <c r="S15" s="223"/>
    </row>
    <row r="16" spans="1:19" ht="12.75" customHeight="1" x14ac:dyDescent="0.15">
      <c r="A16" s="198" t="s">
        <v>172</v>
      </c>
      <c r="B16" s="198" t="s">
        <v>203</v>
      </c>
      <c r="C16" s="198" t="s">
        <v>203</v>
      </c>
      <c r="D16" s="198" t="s">
        <v>203</v>
      </c>
      <c r="E16" s="198" t="s">
        <v>203</v>
      </c>
      <c r="F16" s="198" t="s">
        <v>203</v>
      </c>
      <c r="G16" s="198" t="s">
        <v>203</v>
      </c>
      <c r="H16" s="198" t="s">
        <v>203</v>
      </c>
      <c r="I16" s="198" t="s">
        <v>203</v>
      </c>
      <c r="J16" s="199">
        <v>1.1342246881431759</v>
      </c>
      <c r="K16" s="199">
        <v>1.6111321156984082</v>
      </c>
      <c r="L16" s="199"/>
      <c r="N16" s="223"/>
      <c r="P16" s="223"/>
      <c r="Q16" s="223"/>
      <c r="R16" s="223"/>
      <c r="S16" s="223"/>
    </row>
    <row r="17" spans="1:19" ht="12.75" customHeight="1" x14ac:dyDescent="0.15">
      <c r="A17" s="198" t="s">
        <v>174</v>
      </c>
      <c r="B17" s="198" t="s">
        <v>203</v>
      </c>
      <c r="C17" s="198" t="s">
        <v>203</v>
      </c>
      <c r="D17" s="198" t="s">
        <v>203</v>
      </c>
      <c r="E17" s="198" t="s">
        <v>203</v>
      </c>
      <c r="F17" s="198" t="s">
        <v>203</v>
      </c>
      <c r="G17" s="198" t="s">
        <v>203</v>
      </c>
      <c r="H17" s="198" t="s">
        <v>203</v>
      </c>
      <c r="I17" s="198" t="s">
        <v>203</v>
      </c>
      <c r="J17" s="199">
        <v>0.91074380196008531</v>
      </c>
      <c r="K17" s="199">
        <v>0.69532146496294911</v>
      </c>
      <c r="L17" s="199"/>
      <c r="N17" s="223"/>
      <c r="P17" s="223"/>
      <c r="Q17" s="223"/>
      <c r="R17" s="223"/>
      <c r="S17" s="223"/>
    </row>
    <row r="18" spans="1:19" ht="12.75" customHeight="1" x14ac:dyDescent="0.15">
      <c r="A18" s="198" t="s">
        <v>176</v>
      </c>
      <c r="B18" s="198" t="s">
        <v>203</v>
      </c>
      <c r="C18" s="198" t="s">
        <v>203</v>
      </c>
      <c r="D18" s="198" t="s">
        <v>203</v>
      </c>
      <c r="E18" s="198" t="s">
        <v>203</v>
      </c>
      <c r="F18" s="198" t="s">
        <v>203</v>
      </c>
      <c r="G18" s="198" t="s">
        <v>203</v>
      </c>
      <c r="H18" s="198" t="s">
        <v>203</v>
      </c>
      <c r="I18" s="198" t="s">
        <v>203</v>
      </c>
      <c r="J18" s="199">
        <v>1.6096968963433047</v>
      </c>
      <c r="K18" s="199">
        <v>1.0002232496385748</v>
      </c>
      <c r="L18" s="199"/>
      <c r="N18" s="213"/>
      <c r="P18" s="213"/>
      <c r="Q18" s="213"/>
      <c r="R18" s="213"/>
      <c r="S18" s="213"/>
    </row>
    <row r="19" spans="1:19" ht="12.75" customHeight="1" x14ac:dyDescent="0.15">
      <c r="A19" s="198" t="s">
        <v>177</v>
      </c>
      <c r="B19" s="198" t="s">
        <v>203</v>
      </c>
      <c r="C19" s="198" t="s">
        <v>203</v>
      </c>
      <c r="D19" s="198" t="s">
        <v>203</v>
      </c>
      <c r="E19" s="198" t="s">
        <v>203</v>
      </c>
      <c r="F19" s="198" t="s">
        <v>203</v>
      </c>
      <c r="G19" s="198" t="s">
        <v>203</v>
      </c>
      <c r="H19" s="198" t="s">
        <v>203</v>
      </c>
      <c r="I19" s="198" t="s">
        <v>203</v>
      </c>
      <c r="J19" s="199">
        <v>1.8744149569428237</v>
      </c>
      <c r="K19" s="199">
        <v>1.5439258576353503</v>
      </c>
      <c r="L19" s="199"/>
      <c r="N19" s="223"/>
      <c r="P19" s="223"/>
      <c r="Q19" s="223"/>
      <c r="R19" s="223"/>
      <c r="S19" s="223"/>
    </row>
    <row r="20" spans="1:19" ht="12.75" customHeight="1" x14ac:dyDescent="0.15">
      <c r="A20" s="198" t="s">
        <v>179</v>
      </c>
      <c r="B20" s="198" t="s">
        <v>203</v>
      </c>
      <c r="C20" s="198" t="s">
        <v>203</v>
      </c>
      <c r="D20" s="198" t="s">
        <v>203</v>
      </c>
      <c r="E20" s="198" t="s">
        <v>203</v>
      </c>
      <c r="F20" s="198" t="s">
        <v>203</v>
      </c>
      <c r="G20" s="198" t="s">
        <v>203</v>
      </c>
      <c r="H20" s="198" t="s">
        <v>203</v>
      </c>
      <c r="I20" s="198" t="s">
        <v>203</v>
      </c>
      <c r="J20" s="199">
        <v>1.9297570621301767</v>
      </c>
      <c r="K20" s="199">
        <v>2.5921939309382633</v>
      </c>
      <c r="L20" s="199"/>
      <c r="N20" s="223"/>
      <c r="P20" s="223"/>
      <c r="Q20" s="223"/>
      <c r="R20" s="223"/>
      <c r="S20" s="223"/>
    </row>
    <row r="21" spans="1:19" ht="12.75" customHeight="1" x14ac:dyDescent="0.15">
      <c r="A21" s="198" t="s">
        <v>181</v>
      </c>
      <c r="B21" s="198" t="s">
        <v>203</v>
      </c>
      <c r="C21" s="198" t="s">
        <v>203</v>
      </c>
      <c r="D21" s="198" t="s">
        <v>203</v>
      </c>
      <c r="E21" s="198" t="s">
        <v>203</v>
      </c>
      <c r="F21" s="198" t="s">
        <v>203</v>
      </c>
      <c r="G21" s="198" t="s">
        <v>203</v>
      </c>
      <c r="H21" s="198" t="s">
        <v>203</v>
      </c>
      <c r="I21" s="198" t="s">
        <v>203</v>
      </c>
      <c r="J21" s="199">
        <v>1.6865696025822792</v>
      </c>
      <c r="K21" s="199">
        <v>1.5131295100989077</v>
      </c>
      <c r="L21" s="199"/>
      <c r="N21" s="223"/>
      <c r="P21" s="223"/>
      <c r="Q21" s="223"/>
      <c r="R21" s="223"/>
      <c r="S21" s="223"/>
    </row>
    <row r="22" spans="1:19" ht="12.75" customHeight="1" x14ac:dyDescent="0.15">
      <c r="A22" s="198" t="s">
        <v>183</v>
      </c>
      <c r="B22" s="198" t="s">
        <v>203</v>
      </c>
      <c r="C22" s="198" t="s">
        <v>203</v>
      </c>
      <c r="D22" s="198" t="s">
        <v>203</v>
      </c>
      <c r="E22" s="198" t="s">
        <v>203</v>
      </c>
      <c r="F22" s="198" t="s">
        <v>203</v>
      </c>
      <c r="G22" s="198" t="s">
        <v>203</v>
      </c>
      <c r="H22" s="198" t="s">
        <v>203</v>
      </c>
      <c r="I22" s="198" t="s">
        <v>203</v>
      </c>
      <c r="J22" s="199">
        <v>3.0849332390000002</v>
      </c>
      <c r="K22" s="199">
        <v>2.33499836462788</v>
      </c>
      <c r="L22" s="199"/>
      <c r="N22" s="223"/>
      <c r="P22" s="223"/>
      <c r="Q22" s="223"/>
      <c r="R22" s="223"/>
      <c r="S22" s="223"/>
    </row>
    <row r="23" spans="1:19" ht="12.75" customHeight="1" x14ac:dyDescent="0.15">
      <c r="A23" s="198" t="s">
        <v>185</v>
      </c>
      <c r="B23" s="198" t="s">
        <v>203</v>
      </c>
      <c r="C23" s="198" t="s">
        <v>203</v>
      </c>
      <c r="D23" s="198" t="s">
        <v>203</v>
      </c>
      <c r="E23" s="198" t="s">
        <v>203</v>
      </c>
      <c r="F23" s="198" t="s">
        <v>203</v>
      </c>
      <c r="G23" s="198" t="s">
        <v>203</v>
      </c>
      <c r="H23" s="198" t="s">
        <v>203</v>
      </c>
      <c r="I23" s="198" t="s">
        <v>203</v>
      </c>
      <c r="J23" s="199">
        <v>2.3199912248770884</v>
      </c>
      <c r="K23" s="199">
        <v>1.6513206151327693</v>
      </c>
      <c r="L23" s="199"/>
      <c r="N23" s="223"/>
      <c r="P23" s="223"/>
      <c r="Q23" s="223"/>
      <c r="R23" s="223"/>
      <c r="S23" s="223"/>
    </row>
    <row r="24" spans="1:19" ht="12.75" customHeight="1" x14ac:dyDescent="0.15">
      <c r="A24" s="198" t="s">
        <v>187</v>
      </c>
      <c r="B24" s="198" t="s">
        <v>203</v>
      </c>
      <c r="C24" s="198" t="s">
        <v>203</v>
      </c>
      <c r="D24" s="198" t="s">
        <v>203</v>
      </c>
      <c r="E24" s="198" t="s">
        <v>203</v>
      </c>
      <c r="F24" s="198" t="s">
        <v>203</v>
      </c>
      <c r="G24" s="198" t="s">
        <v>203</v>
      </c>
      <c r="H24" s="198" t="s">
        <v>203</v>
      </c>
      <c r="I24" s="198" t="s">
        <v>203</v>
      </c>
      <c r="J24" s="199">
        <v>1.0298095613707869</v>
      </c>
      <c r="K24" s="199">
        <v>1.1376495297252012</v>
      </c>
      <c r="L24" s="199"/>
      <c r="N24" s="223"/>
      <c r="P24" s="223"/>
      <c r="Q24" s="223"/>
      <c r="R24" s="223"/>
      <c r="S24" s="223"/>
    </row>
    <row r="25" spans="1:19" ht="12.75" customHeight="1" x14ac:dyDescent="0.15">
      <c r="A25" s="198" t="s">
        <v>189</v>
      </c>
      <c r="B25" s="198" t="s">
        <v>203</v>
      </c>
      <c r="C25" s="198" t="s">
        <v>203</v>
      </c>
      <c r="D25" s="198" t="s">
        <v>203</v>
      </c>
      <c r="E25" s="198" t="s">
        <v>203</v>
      </c>
      <c r="F25" s="198" t="s">
        <v>203</v>
      </c>
      <c r="G25" s="198" t="s">
        <v>203</v>
      </c>
      <c r="H25" s="198" t="s">
        <v>203</v>
      </c>
      <c r="I25" s="198" t="s">
        <v>203</v>
      </c>
      <c r="J25" s="199">
        <v>2.2161198929771899</v>
      </c>
      <c r="K25" s="199">
        <v>1.6400797726476266</v>
      </c>
      <c r="L25" s="199"/>
      <c r="N25" s="223"/>
      <c r="P25" s="223"/>
      <c r="Q25" s="223"/>
      <c r="R25" s="223"/>
      <c r="S25" s="223"/>
    </row>
    <row r="26" spans="1:19" ht="12.75" customHeight="1" x14ac:dyDescent="0.15">
      <c r="A26" s="198" t="s">
        <v>196</v>
      </c>
      <c r="B26" s="198" t="s">
        <v>203</v>
      </c>
      <c r="C26" s="198" t="s">
        <v>203</v>
      </c>
      <c r="D26" s="198" t="s">
        <v>203</v>
      </c>
      <c r="E26" s="198" t="s">
        <v>203</v>
      </c>
      <c r="F26" s="198" t="s">
        <v>203</v>
      </c>
      <c r="G26" s="198" t="s">
        <v>203</v>
      </c>
      <c r="H26" s="198" t="s">
        <v>203</v>
      </c>
      <c r="I26" s="198" t="s">
        <v>203</v>
      </c>
      <c r="J26" s="199">
        <v>1.4104343681917204</v>
      </c>
      <c r="K26" s="199">
        <v>1.0789056651443529</v>
      </c>
      <c r="L26" s="199"/>
      <c r="N26" s="223"/>
      <c r="P26" s="223"/>
      <c r="Q26" s="223"/>
      <c r="R26" s="223"/>
      <c r="S26" s="223"/>
    </row>
    <row r="27" spans="1:19" ht="12.75" customHeight="1" x14ac:dyDescent="0.15">
      <c r="A27" s="198" t="s">
        <v>198</v>
      </c>
      <c r="B27" s="198" t="s">
        <v>203</v>
      </c>
      <c r="C27" s="198" t="s">
        <v>203</v>
      </c>
      <c r="D27" s="198" t="s">
        <v>203</v>
      </c>
      <c r="E27" s="198" t="s">
        <v>203</v>
      </c>
      <c r="F27" s="198" t="s">
        <v>203</v>
      </c>
      <c r="G27" s="198" t="s">
        <v>203</v>
      </c>
      <c r="H27" s="198" t="s">
        <v>203</v>
      </c>
      <c r="I27" s="198" t="s">
        <v>203</v>
      </c>
      <c r="J27" s="199">
        <v>1.2520602285570475</v>
      </c>
      <c r="K27" s="199">
        <v>1.1493732204634879</v>
      </c>
      <c r="L27" s="199"/>
      <c r="N27" s="224"/>
      <c r="P27" s="224"/>
      <c r="Q27" s="223"/>
      <c r="R27" s="223"/>
      <c r="S27" s="223"/>
    </row>
    <row r="28" spans="1:19" ht="12.75" customHeight="1" x14ac:dyDescent="0.15">
      <c r="A28" s="198" t="s">
        <v>197</v>
      </c>
      <c r="B28" s="198" t="s">
        <v>203</v>
      </c>
      <c r="C28" s="198" t="s">
        <v>203</v>
      </c>
      <c r="D28" s="198" t="s">
        <v>203</v>
      </c>
      <c r="E28" s="198" t="s">
        <v>203</v>
      </c>
      <c r="F28" s="198" t="s">
        <v>203</v>
      </c>
      <c r="G28" s="198" t="s">
        <v>203</v>
      </c>
      <c r="H28" s="198" t="s">
        <v>203</v>
      </c>
      <c r="I28" s="198" t="s">
        <v>203</v>
      </c>
      <c r="J28" s="199">
        <v>1.2082446808510643</v>
      </c>
      <c r="K28" s="199">
        <v>0.89539659099947655</v>
      </c>
      <c r="L28" s="199"/>
      <c r="N28" s="224"/>
      <c r="P28" s="224"/>
      <c r="Q28" s="223"/>
      <c r="R28" s="223"/>
      <c r="S28" s="223"/>
    </row>
    <row r="29" spans="1:19" ht="12.75" customHeight="1" x14ac:dyDescent="0.15">
      <c r="A29" s="199" t="s">
        <v>229</v>
      </c>
      <c r="B29" s="198" t="s">
        <v>203</v>
      </c>
      <c r="C29" s="198" t="s">
        <v>203</v>
      </c>
      <c r="D29" s="198" t="s">
        <v>203</v>
      </c>
      <c r="E29" s="198" t="s">
        <v>203</v>
      </c>
      <c r="F29" s="198" t="s">
        <v>203</v>
      </c>
      <c r="G29" s="198" t="s">
        <v>203</v>
      </c>
      <c r="H29" s="198" t="s">
        <v>203</v>
      </c>
      <c r="I29" s="198" t="s">
        <v>203</v>
      </c>
      <c r="J29" s="199">
        <v>1.6430861686390523</v>
      </c>
      <c r="K29" s="199">
        <v>1.5524872551529509</v>
      </c>
      <c r="L29" s="200"/>
      <c r="N29" s="223"/>
      <c r="P29" s="223"/>
      <c r="Q29" s="223"/>
      <c r="R29" s="223"/>
      <c r="S29" s="223"/>
    </row>
    <row r="30" spans="1:19" ht="12.75" customHeight="1" x14ac:dyDescent="0.15">
      <c r="A30" s="198" t="s">
        <v>201</v>
      </c>
      <c r="B30" s="198" t="s">
        <v>203</v>
      </c>
      <c r="C30" s="198" t="s">
        <v>203</v>
      </c>
      <c r="D30" s="198" t="s">
        <v>203</v>
      </c>
      <c r="E30" s="198" t="s">
        <v>203</v>
      </c>
      <c r="F30" s="198" t="s">
        <v>203</v>
      </c>
      <c r="G30" s="198" t="s">
        <v>203</v>
      </c>
      <c r="H30" s="198" t="s">
        <v>203</v>
      </c>
      <c r="I30" s="198" t="s">
        <v>203</v>
      </c>
      <c r="J30" s="199">
        <v>1.412626506024097</v>
      </c>
      <c r="K30" s="199">
        <v>0.91617178230242902</v>
      </c>
      <c r="L30" s="199"/>
      <c r="N30" s="224"/>
      <c r="P30" s="224"/>
      <c r="Q30" s="223"/>
      <c r="R30" s="223"/>
      <c r="S30" s="223"/>
    </row>
    <row r="31" spans="1:19" ht="12.75" customHeight="1" x14ac:dyDescent="0.15">
      <c r="A31" s="198" t="s">
        <v>200</v>
      </c>
      <c r="B31" s="198" t="s">
        <v>203</v>
      </c>
      <c r="C31" s="198" t="s">
        <v>203</v>
      </c>
      <c r="D31" s="198" t="s">
        <v>203</v>
      </c>
      <c r="E31" s="198" t="s">
        <v>203</v>
      </c>
      <c r="F31" s="198" t="s">
        <v>203</v>
      </c>
      <c r="G31" s="198" t="s">
        <v>203</v>
      </c>
      <c r="H31" s="198" t="s">
        <v>203</v>
      </c>
      <c r="I31" s="198" t="s">
        <v>203</v>
      </c>
      <c r="J31" s="199">
        <v>1.8870988604866026</v>
      </c>
      <c r="K31" s="199">
        <v>1.7658150778688055</v>
      </c>
      <c r="N31" s="199"/>
      <c r="P31" s="199"/>
    </row>
    <row r="32" spans="1:19" ht="12.75" customHeight="1" x14ac:dyDescent="0.15">
      <c r="A32" s="198" t="s">
        <v>202</v>
      </c>
      <c r="B32" s="198" t="s">
        <v>203</v>
      </c>
      <c r="C32" s="198" t="s">
        <v>203</v>
      </c>
      <c r="D32" s="198" t="s">
        <v>203</v>
      </c>
      <c r="E32" s="198" t="s">
        <v>203</v>
      </c>
      <c r="F32" s="198" t="s">
        <v>203</v>
      </c>
      <c r="G32" s="198" t="s">
        <v>203</v>
      </c>
      <c r="H32" s="198" t="s">
        <v>203</v>
      </c>
      <c r="I32" s="198" t="s">
        <v>203</v>
      </c>
      <c r="J32" s="199">
        <v>2.0115595463138005</v>
      </c>
      <c r="K32" s="199">
        <v>1.6156920299099629</v>
      </c>
      <c r="L32" s="199"/>
    </row>
    <row r="33" spans="1:12" ht="12.75" customHeight="1" x14ac:dyDescent="0.15">
      <c r="A33" s="206" t="s">
        <v>108</v>
      </c>
      <c r="B33" s="198" t="s">
        <v>203</v>
      </c>
      <c r="C33" s="198" t="s">
        <v>203</v>
      </c>
      <c r="D33" s="198" t="s">
        <v>203</v>
      </c>
      <c r="E33" s="198" t="s">
        <v>203</v>
      </c>
      <c r="F33" s="198" t="s">
        <v>203</v>
      </c>
      <c r="G33" s="198" t="s">
        <v>203</v>
      </c>
      <c r="H33" s="198" t="s">
        <v>203</v>
      </c>
      <c r="I33" s="198" t="s">
        <v>203</v>
      </c>
      <c r="J33" s="199">
        <v>1.5926115822996563</v>
      </c>
      <c r="K33" s="199">
        <v>1.2860100271547867</v>
      </c>
      <c r="L33" s="199"/>
    </row>
  </sheetData>
  <conditionalFormatting sqref="H3:L3 A3:G28 A30:G33 L29 H4:I33 B29:G29 N18 P18:S18">
    <cfRule type="cellIs" dxfId="13" priority="3" operator="equal">
      <formula>TRUE</formula>
    </cfRule>
  </conditionalFormatting>
  <conditionalFormatting sqref="M1:P33">
    <cfRule type="containsText" dxfId="12" priority="1" operator="containsText" text="FALSE">
      <formula>NOT(ISERROR(SEARCH("FALSE",M1)))</formula>
    </cfRule>
    <cfRule type="containsText" dxfId="11" priority="2" operator="containsText" text="TRUE">
      <formula>NOT(ISERROR(SEARCH("TRUE",M1)))</formula>
    </cfRule>
  </conditionalFormatting>
  <hyperlinks>
    <hyperlink ref="B1" r:id="rId1"/>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6384" width="9.140625" style="195"/>
  </cols>
  <sheetData>
    <row r="1" spans="1:18" ht="12.75" customHeight="1" x14ac:dyDescent="0.2">
      <c r="A1" s="195" t="s">
        <v>246</v>
      </c>
      <c r="B1" s="204" t="s">
        <v>259</v>
      </c>
    </row>
    <row r="2" spans="1:18" ht="12.75" customHeight="1" x14ac:dyDescent="0.15">
      <c r="A2" s="202" t="s">
        <v>192</v>
      </c>
      <c r="B2" s="202" t="s">
        <v>193</v>
      </c>
      <c r="C2" s="202" t="s">
        <v>103</v>
      </c>
      <c r="D2" s="202" t="s">
        <v>104</v>
      </c>
      <c r="E2" s="202" t="s">
        <v>105</v>
      </c>
      <c r="F2" s="202" t="s">
        <v>230</v>
      </c>
      <c r="G2" s="202" t="s">
        <v>231</v>
      </c>
      <c r="H2" s="202" t="s">
        <v>194</v>
      </c>
      <c r="I2" s="203" t="s">
        <v>109</v>
      </c>
      <c r="K2" s="227"/>
      <c r="L2" s="227"/>
      <c r="M2" s="227"/>
      <c r="N2" s="227"/>
      <c r="O2" s="227"/>
      <c r="P2" s="227"/>
      <c r="Q2" s="227"/>
      <c r="R2" s="227"/>
    </row>
    <row r="3" spans="1:18" ht="12.75" customHeight="1" x14ac:dyDescent="0.15">
      <c r="A3" s="198" t="s">
        <v>136</v>
      </c>
      <c r="B3" s="195">
        <v>113</v>
      </c>
      <c r="C3" s="195">
        <v>1.3816811913441904</v>
      </c>
      <c r="D3" s="195">
        <v>1.0077362996201789</v>
      </c>
      <c r="E3" s="195">
        <v>1.755626083068202</v>
      </c>
      <c r="F3" s="195">
        <v>1329</v>
      </c>
      <c r="G3" s="195">
        <v>1.0789056651443529</v>
      </c>
      <c r="H3" s="195">
        <v>1.2860100271547867</v>
      </c>
      <c r="I3" s="195" t="s">
        <v>236</v>
      </c>
      <c r="O3" s="225"/>
    </row>
    <row r="4" spans="1:18" ht="12.75" customHeight="1" x14ac:dyDescent="0.15">
      <c r="A4" s="198" t="s">
        <v>139</v>
      </c>
      <c r="B4" s="195">
        <v>192</v>
      </c>
      <c r="C4" s="195">
        <v>1.0341137494983657</v>
      </c>
      <c r="D4" s="195">
        <v>0.65297629632664766</v>
      </c>
      <c r="E4" s="195">
        <v>1.4152512026700836</v>
      </c>
      <c r="F4" s="195">
        <v>1329</v>
      </c>
      <c r="G4" s="195">
        <v>1.0789056651443529</v>
      </c>
      <c r="H4" s="195">
        <v>1.2860100271547867</v>
      </c>
      <c r="I4" s="195" t="s">
        <v>236</v>
      </c>
      <c r="O4" s="225"/>
    </row>
    <row r="5" spans="1:18" ht="12.75" customHeight="1" x14ac:dyDescent="0.15">
      <c r="A5" s="198" t="s">
        <v>142</v>
      </c>
      <c r="B5" s="195">
        <v>229</v>
      </c>
      <c r="C5" s="195">
        <v>1.005974847384169</v>
      </c>
      <c r="D5" s="195">
        <v>0.72258992627111862</v>
      </c>
      <c r="E5" s="195">
        <v>1.2893597684972193</v>
      </c>
      <c r="F5" s="195">
        <v>1329</v>
      </c>
      <c r="G5" s="195">
        <v>1.0789056651443529</v>
      </c>
      <c r="H5" s="195">
        <v>1.2860100271547867</v>
      </c>
      <c r="I5" s="195" t="s">
        <v>236</v>
      </c>
      <c r="O5" s="225"/>
    </row>
    <row r="6" spans="1:18" ht="12.75" customHeight="1" x14ac:dyDescent="0.15">
      <c r="A6" s="198" t="s">
        <v>144</v>
      </c>
      <c r="B6" s="195">
        <v>193</v>
      </c>
      <c r="C6" s="195">
        <v>1.3116369066771445</v>
      </c>
      <c r="D6" s="195">
        <v>0.92204132584174325</v>
      </c>
      <c r="E6" s="195">
        <v>1.7012324875125457</v>
      </c>
      <c r="F6" s="195">
        <v>1329</v>
      </c>
      <c r="G6" s="195">
        <v>1.0789056651443529</v>
      </c>
      <c r="H6" s="195">
        <v>1.2860100271547867</v>
      </c>
      <c r="I6" s="195" t="s">
        <v>236</v>
      </c>
      <c r="O6" s="225"/>
    </row>
    <row r="7" spans="1:18" ht="12.75" customHeight="1" x14ac:dyDescent="0.15">
      <c r="A7" s="198" t="s">
        <v>146</v>
      </c>
      <c r="B7" s="195">
        <v>341</v>
      </c>
      <c r="C7" s="195">
        <v>1.060015667249486</v>
      </c>
      <c r="D7" s="195">
        <v>0.82051119230166347</v>
      </c>
      <c r="E7" s="195">
        <v>1.2995201421973086</v>
      </c>
      <c r="F7" s="195">
        <v>1329</v>
      </c>
      <c r="G7" s="195">
        <v>1.0789056651443529</v>
      </c>
      <c r="H7" s="195">
        <v>1.2860100271547867</v>
      </c>
      <c r="I7" s="195" t="s">
        <v>236</v>
      </c>
      <c r="O7" s="225"/>
    </row>
    <row r="8" spans="1:18" ht="12.75" customHeight="1" x14ac:dyDescent="0.15">
      <c r="A8" s="198" t="s">
        <v>149</v>
      </c>
      <c r="B8" s="195">
        <v>261</v>
      </c>
      <c r="C8" s="195">
        <v>0.89276671442133004</v>
      </c>
      <c r="D8" s="195">
        <v>0.66499576196075227</v>
      </c>
      <c r="E8" s="195">
        <v>1.1205376668819078</v>
      </c>
      <c r="F8" s="195">
        <v>1329</v>
      </c>
      <c r="G8" s="195">
        <v>1.0789056651443529</v>
      </c>
      <c r="H8" s="195">
        <v>1.2860100271547867</v>
      </c>
      <c r="I8" s="195" t="s">
        <v>237</v>
      </c>
      <c r="O8" s="225"/>
    </row>
    <row r="9" spans="1:18" ht="12.75" customHeight="1" x14ac:dyDescent="0.15">
      <c r="A9" s="198" t="s">
        <v>150</v>
      </c>
      <c r="B9" s="195">
        <v>497</v>
      </c>
      <c r="C9" s="195">
        <v>1.1493732204634879</v>
      </c>
      <c r="D9" s="195">
        <v>0.94673923453762276</v>
      </c>
      <c r="E9" s="195">
        <v>1.3520072063893531</v>
      </c>
      <c r="F9" s="195">
        <v>497</v>
      </c>
      <c r="G9" s="195">
        <v>1.1493732204634879</v>
      </c>
      <c r="H9" s="195">
        <v>1.2860100271547867</v>
      </c>
      <c r="I9" s="195" t="s">
        <v>236</v>
      </c>
    </row>
    <row r="10" spans="1:18" ht="12.75" customHeight="1" x14ac:dyDescent="0.15">
      <c r="A10" s="198" t="s">
        <v>162</v>
      </c>
      <c r="B10" s="195">
        <v>162</v>
      </c>
      <c r="C10" s="195">
        <v>0.764922241393172</v>
      </c>
      <c r="D10" s="195">
        <v>0.48840872589640755</v>
      </c>
      <c r="E10" s="195">
        <v>1.0414357568899364</v>
      </c>
      <c r="F10" s="195">
        <v>803</v>
      </c>
      <c r="G10" s="195">
        <v>0.89539659099947655</v>
      </c>
      <c r="H10" s="195">
        <v>1.2860100271547867</v>
      </c>
      <c r="I10" s="195" t="s">
        <v>237</v>
      </c>
    </row>
    <row r="11" spans="1:18" ht="12.75" customHeight="1" x14ac:dyDescent="0.15">
      <c r="A11" s="198" t="s">
        <v>165</v>
      </c>
      <c r="B11" s="195">
        <v>289</v>
      </c>
      <c r="C11" s="195">
        <v>1.0497865713685888</v>
      </c>
      <c r="D11" s="195">
        <v>0.78695376125602001</v>
      </c>
      <c r="E11" s="195">
        <v>1.3126193814811575</v>
      </c>
      <c r="F11" s="195">
        <v>803</v>
      </c>
      <c r="G11" s="195">
        <v>0.89539659099947655</v>
      </c>
      <c r="H11" s="195">
        <v>1.2860100271547867</v>
      </c>
      <c r="I11" s="195" t="s">
        <v>236</v>
      </c>
    </row>
    <row r="12" spans="1:18" ht="12.75" customHeight="1" x14ac:dyDescent="0.15">
      <c r="A12" s="198" t="s">
        <v>167</v>
      </c>
      <c r="B12" s="195">
        <v>352</v>
      </c>
      <c r="C12" s="195">
        <v>0.83268402719213563</v>
      </c>
      <c r="D12" s="195">
        <v>0.62674345637865669</v>
      </c>
      <c r="E12" s="195">
        <v>1.0386245980056146</v>
      </c>
      <c r="F12" s="195">
        <v>803</v>
      </c>
      <c r="G12" s="195">
        <v>0.89539659099947655</v>
      </c>
      <c r="H12" s="195">
        <v>1.2860100271547867</v>
      </c>
      <c r="I12" s="195" t="s">
        <v>237</v>
      </c>
    </row>
    <row r="13" spans="1:18" ht="12.75" customHeight="1" x14ac:dyDescent="0.15">
      <c r="A13" s="198" t="s">
        <v>169</v>
      </c>
      <c r="B13" s="195">
        <v>707</v>
      </c>
      <c r="C13" s="195">
        <v>1.6421371067497943</v>
      </c>
      <c r="D13" s="195">
        <v>1.4347663315676618</v>
      </c>
      <c r="E13" s="195">
        <v>1.8495078819319268</v>
      </c>
      <c r="F13" s="195">
        <v>1561</v>
      </c>
      <c r="G13" s="195">
        <v>1.5524872551529509</v>
      </c>
      <c r="H13" s="195">
        <v>1.2860100271547867</v>
      </c>
      <c r="I13" s="195" t="s">
        <v>235</v>
      </c>
    </row>
    <row r="14" spans="1:18" ht="12.75" customHeight="1" x14ac:dyDescent="0.15">
      <c r="A14" s="198" t="s">
        <v>170</v>
      </c>
      <c r="B14" s="195">
        <v>553</v>
      </c>
      <c r="C14" s="195">
        <v>1.3631796554444309</v>
      </c>
      <c r="D14" s="195">
        <v>1.1676813884038075</v>
      </c>
      <c r="E14" s="195">
        <v>1.5586779224850542</v>
      </c>
      <c r="F14" s="195">
        <v>1561</v>
      </c>
      <c r="G14" s="195">
        <v>1.5524872551529509</v>
      </c>
      <c r="H14" s="195">
        <v>1.2860100271547867</v>
      </c>
      <c r="I14" s="195" t="s">
        <v>236</v>
      </c>
    </row>
    <row r="15" spans="1:18" ht="12.75" customHeight="1" x14ac:dyDescent="0.15">
      <c r="A15" s="198" t="s">
        <v>172</v>
      </c>
      <c r="B15" s="195" t="s">
        <v>203</v>
      </c>
      <c r="C15" s="195">
        <v>1.6111321156984082</v>
      </c>
      <c r="D15" s="195">
        <v>1.3070645662018998</v>
      </c>
      <c r="E15" s="195">
        <v>1.9151996651949166</v>
      </c>
      <c r="F15" s="195">
        <v>1561</v>
      </c>
      <c r="G15" s="195">
        <v>1.5524872551529509</v>
      </c>
      <c r="H15" s="195">
        <v>1.2860100271547867</v>
      </c>
      <c r="I15" s="195" t="s">
        <v>235</v>
      </c>
    </row>
    <row r="16" spans="1:18" ht="12.75" customHeight="1" x14ac:dyDescent="0.15">
      <c r="A16" s="198" t="s">
        <v>174</v>
      </c>
      <c r="B16" s="195">
        <v>373</v>
      </c>
      <c r="C16" s="195">
        <v>0.69532146496294911</v>
      </c>
      <c r="D16" s="195">
        <v>0.42310742503681381</v>
      </c>
      <c r="E16" s="195">
        <v>0.96753550488908435</v>
      </c>
      <c r="F16" s="195">
        <v>1483</v>
      </c>
      <c r="G16" s="195">
        <v>0.91617178230242902</v>
      </c>
      <c r="H16" s="195">
        <v>1.2860100271547867</v>
      </c>
      <c r="I16" s="195" t="s">
        <v>237</v>
      </c>
    </row>
    <row r="17" spans="1:9" ht="12.75" customHeight="1" x14ac:dyDescent="0.15">
      <c r="A17" s="198" t="s">
        <v>176</v>
      </c>
      <c r="B17" s="195">
        <v>1110</v>
      </c>
      <c r="C17" s="195">
        <v>1.0002232496385748</v>
      </c>
      <c r="D17" s="195">
        <v>0.83780637281388537</v>
      </c>
      <c r="E17" s="195">
        <v>1.1626401264632642</v>
      </c>
      <c r="F17" s="195">
        <v>1483</v>
      </c>
      <c r="G17" s="195">
        <v>0.91617178230242902</v>
      </c>
      <c r="H17" s="195">
        <v>1.2860100271547867</v>
      </c>
      <c r="I17" s="195" t="s">
        <v>237</v>
      </c>
    </row>
    <row r="18" spans="1:9" ht="12.75" customHeight="1" x14ac:dyDescent="0.15">
      <c r="A18" s="198" t="s">
        <v>177</v>
      </c>
      <c r="B18" s="195">
        <v>466</v>
      </c>
      <c r="C18" s="195">
        <v>1.5439258576353503</v>
      </c>
      <c r="D18" s="195">
        <v>1.2982133310707025</v>
      </c>
      <c r="E18" s="195">
        <v>1.7896383841999981</v>
      </c>
      <c r="F18" s="195">
        <v>574</v>
      </c>
      <c r="G18" s="195">
        <v>1.7658150778688055</v>
      </c>
      <c r="H18" s="195">
        <v>1.2860100271547867</v>
      </c>
      <c r="I18" s="195" t="s">
        <v>235</v>
      </c>
    </row>
    <row r="19" spans="1:9" ht="12.75" customHeight="1" x14ac:dyDescent="0.15">
      <c r="A19" s="198" t="s">
        <v>179</v>
      </c>
      <c r="B19" s="195">
        <v>108</v>
      </c>
      <c r="C19" s="195">
        <v>2.5921939309382633</v>
      </c>
      <c r="D19" s="195">
        <v>1.8732124971344879</v>
      </c>
      <c r="E19" s="195">
        <v>3.3111753647420388</v>
      </c>
      <c r="F19" s="195">
        <v>574</v>
      </c>
      <c r="G19" s="195">
        <v>1.7658150778688055</v>
      </c>
      <c r="H19" s="195">
        <v>1.2860100271547867</v>
      </c>
      <c r="I19" s="195" t="s">
        <v>235</v>
      </c>
    </row>
    <row r="20" spans="1:9" ht="12.75" customHeight="1" x14ac:dyDescent="0.15">
      <c r="A20" s="198" t="s">
        <v>181</v>
      </c>
      <c r="B20" s="195">
        <v>325</v>
      </c>
      <c r="C20" s="195">
        <v>1.5131295100989077</v>
      </c>
      <c r="D20" s="195">
        <v>1.2043189684085249</v>
      </c>
      <c r="E20" s="195">
        <v>1.8219400517892905</v>
      </c>
      <c r="F20" s="195">
        <v>1469</v>
      </c>
      <c r="G20" s="195">
        <v>1.6156920299099629</v>
      </c>
      <c r="H20" s="195">
        <v>1.2860100271547867</v>
      </c>
      <c r="I20" s="195" t="s">
        <v>236</v>
      </c>
    </row>
    <row r="21" spans="1:9" ht="12.75" customHeight="1" x14ac:dyDescent="0.15">
      <c r="A21" s="198" t="s">
        <v>183</v>
      </c>
      <c r="B21" s="195">
        <v>219</v>
      </c>
      <c r="C21" s="195">
        <v>2.33499836462788</v>
      </c>
      <c r="D21" s="195">
        <v>1.932604060053809</v>
      </c>
      <c r="E21" s="195">
        <v>2.737392669201951</v>
      </c>
      <c r="F21" s="195">
        <v>1469</v>
      </c>
      <c r="G21" s="195">
        <v>1.6156920299099629</v>
      </c>
      <c r="H21" s="195">
        <v>1.2860100271547867</v>
      </c>
      <c r="I21" s="195" t="s">
        <v>235</v>
      </c>
    </row>
    <row r="22" spans="1:9" ht="12.75" customHeight="1" x14ac:dyDescent="0.15">
      <c r="A22" s="198" t="s">
        <v>185</v>
      </c>
      <c r="B22" s="195">
        <v>178</v>
      </c>
      <c r="C22" s="195">
        <v>1.6513206151327693</v>
      </c>
      <c r="D22" s="195">
        <v>1.2121102559874346</v>
      </c>
      <c r="E22" s="195">
        <v>2.0905309742781037</v>
      </c>
      <c r="F22" s="195">
        <v>1469</v>
      </c>
      <c r="G22" s="195">
        <v>1.6156920299099629</v>
      </c>
      <c r="H22" s="195">
        <v>1.2860100271547867</v>
      </c>
      <c r="I22" s="195" t="s">
        <v>236</v>
      </c>
    </row>
    <row r="23" spans="1:9" ht="12.75" customHeight="1" x14ac:dyDescent="0.15">
      <c r="A23" s="198" t="s">
        <v>187</v>
      </c>
      <c r="B23" s="195">
        <v>374</v>
      </c>
      <c r="C23" s="195">
        <v>1.1376495297252012</v>
      </c>
      <c r="D23" s="195">
        <v>0.89569327894088446</v>
      </c>
      <c r="E23" s="195">
        <v>1.3796057805095179</v>
      </c>
      <c r="F23" s="195">
        <v>1469</v>
      </c>
      <c r="G23" s="195">
        <v>1.6156920299099629</v>
      </c>
      <c r="H23" s="195">
        <v>1.2860100271547867</v>
      </c>
      <c r="I23" s="195" t="s">
        <v>236</v>
      </c>
    </row>
    <row r="24" spans="1:9" ht="12.75" customHeight="1" x14ac:dyDescent="0.15">
      <c r="A24" s="198" t="s">
        <v>189</v>
      </c>
      <c r="B24" s="195">
        <v>373</v>
      </c>
      <c r="C24" s="195">
        <v>1.6400797726476266</v>
      </c>
      <c r="D24" s="195">
        <v>1.2719011167574523</v>
      </c>
      <c r="E24" s="195">
        <v>2.0082584285378009</v>
      </c>
      <c r="F24" s="195">
        <v>1469</v>
      </c>
      <c r="G24" s="195">
        <v>1.6156920299099629</v>
      </c>
      <c r="H24" s="195">
        <v>1.2860100271547867</v>
      </c>
      <c r="I24" s="195" t="s">
        <v>236</v>
      </c>
    </row>
    <row r="25" spans="1:9" ht="12.75" customHeight="1" x14ac:dyDescent="0.15">
      <c r="A25" s="198" t="s">
        <v>196</v>
      </c>
      <c r="B25" s="195">
        <v>1329</v>
      </c>
      <c r="C25" s="195">
        <v>1.0789056651443529</v>
      </c>
      <c r="D25" s="195">
        <v>0.95493757396399037</v>
      </c>
      <c r="E25" s="195">
        <v>1.2028737563247154</v>
      </c>
      <c r="F25" s="195">
        <v>1329</v>
      </c>
      <c r="G25" s="195">
        <v>1.0789056651443529</v>
      </c>
      <c r="H25" s="195">
        <v>1.2860100271547867</v>
      </c>
      <c r="I25" s="195" t="s">
        <v>237</v>
      </c>
    </row>
    <row r="26" spans="1:9" ht="12.75" customHeight="1" x14ac:dyDescent="0.15">
      <c r="A26" s="198" t="s">
        <v>198</v>
      </c>
      <c r="B26" s="195">
        <v>497</v>
      </c>
      <c r="C26" s="195">
        <v>1.1493732204634879</v>
      </c>
      <c r="D26" s="195">
        <v>0.94673923453762276</v>
      </c>
      <c r="E26" s="195">
        <v>1.3520072063893531</v>
      </c>
      <c r="F26" s="195">
        <v>497</v>
      </c>
      <c r="G26" s="195">
        <v>1.1493732204634879</v>
      </c>
      <c r="H26" s="195">
        <v>1.2860100271547867</v>
      </c>
      <c r="I26" s="195" t="s">
        <v>236</v>
      </c>
    </row>
    <row r="27" spans="1:9" ht="12.75" customHeight="1" x14ac:dyDescent="0.15">
      <c r="A27" s="198" t="s">
        <v>197</v>
      </c>
      <c r="B27" s="195">
        <v>803</v>
      </c>
      <c r="C27" s="195">
        <v>0.89539659099947655</v>
      </c>
      <c r="D27" s="195">
        <v>0.75180157340346798</v>
      </c>
      <c r="E27" s="195">
        <v>1.0389916085954851</v>
      </c>
      <c r="F27" s="195">
        <v>803</v>
      </c>
      <c r="G27" s="195">
        <v>0.89539659099947655</v>
      </c>
      <c r="H27" s="195">
        <v>1.2860100271547867</v>
      </c>
      <c r="I27" s="195" t="s">
        <v>237</v>
      </c>
    </row>
    <row r="28" spans="1:9" ht="12.75" customHeight="1" x14ac:dyDescent="0.15">
      <c r="A28" s="198" t="s">
        <v>232</v>
      </c>
      <c r="B28" s="195">
        <v>1561</v>
      </c>
      <c r="C28" s="195">
        <v>1.5524872551529509</v>
      </c>
      <c r="D28" s="195">
        <v>1.417182223747921</v>
      </c>
      <c r="E28" s="195">
        <v>1.6877922865579809</v>
      </c>
      <c r="F28" s="195">
        <v>1561</v>
      </c>
      <c r="G28" s="195">
        <v>1.5524872551529509</v>
      </c>
      <c r="H28" s="195">
        <v>1.2860100271547867</v>
      </c>
      <c r="I28" s="195" t="s">
        <v>235</v>
      </c>
    </row>
    <row r="29" spans="1:9" ht="12.75" customHeight="1" x14ac:dyDescent="0.15">
      <c r="A29" s="198" t="s">
        <v>201</v>
      </c>
      <c r="B29" s="195">
        <v>1483</v>
      </c>
      <c r="C29" s="195">
        <v>0.91617178230242902</v>
      </c>
      <c r="D29" s="195">
        <v>0.77663270251923078</v>
      </c>
      <c r="E29" s="195">
        <v>1.0557108620856273</v>
      </c>
      <c r="F29" s="195">
        <v>1483</v>
      </c>
      <c r="G29" s="195">
        <v>0.91617178230242902</v>
      </c>
      <c r="H29" s="195">
        <v>1.2860100271547867</v>
      </c>
      <c r="I29" s="195" t="s">
        <v>237</v>
      </c>
    </row>
    <row r="30" spans="1:9" ht="12.75" customHeight="1" x14ac:dyDescent="0.15">
      <c r="A30" s="198" t="s">
        <v>200</v>
      </c>
      <c r="B30" s="195">
        <v>574</v>
      </c>
      <c r="C30" s="195">
        <v>1.7658150778688055</v>
      </c>
      <c r="D30" s="195">
        <v>1.5194783658809148</v>
      </c>
      <c r="E30" s="195">
        <v>2.0121517898566963</v>
      </c>
      <c r="F30" s="195">
        <v>574</v>
      </c>
      <c r="G30" s="195">
        <v>1.7658150778688055</v>
      </c>
      <c r="H30" s="195">
        <v>1.2860100271547867</v>
      </c>
      <c r="I30" s="195" t="s">
        <v>235</v>
      </c>
    </row>
    <row r="31" spans="1:9" ht="12.75" customHeight="1" x14ac:dyDescent="0.15">
      <c r="A31" s="198" t="s">
        <v>202</v>
      </c>
      <c r="B31" s="195">
        <v>1469</v>
      </c>
      <c r="C31" s="195">
        <v>1.6156920299099629</v>
      </c>
      <c r="D31" s="195">
        <v>1.4479726927615542</v>
      </c>
      <c r="E31" s="195">
        <v>1.7834113670583716</v>
      </c>
      <c r="F31" s="195">
        <v>1469</v>
      </c>
      <c r="G31" s="195">
        <v>1.6156920299099629</v>
      </c>
      <c r="H31" s="195">
        <v>1.2860100271547867</v>
      </c>
      <c r="I31" s="195" t="s">
        <v>235</v>
      </c>
    </row>
    <row r="32" spans="1:9" ht="12.75" customHeight="1" x14ac:dyDescent="0.15">
      <c r="A32" s="206" t="s">
        <v>108</v>
      </c>
      <c r="B32" s="195">
        <v>7716</v>
      </c>
      <c r="C32" s="195">
        <v>1.2860100271547867</v>
      </c>
      <c r="D32" s="195">
        <v>1.2242764618679729</v>
      </c>
      <c r="E32" s="195">
        <v>1.3477435924416006</v>
      </c>
      <c r="F32" s="195" t="s">
        <v>203</v>
      </c>
      <c r="G32" s="195" t="s">
        <v>203</v>
      </c>
      <c r="H32" s="195">
        <v>1.2860100271547867</v>
      </c>
    </row>
  </sheetData>
  <conditionalFormatting sqref="A3:A32">
    <cfRule type="cellIs" dxfId="10" priority="3" operator="equal">
      <formula>TRUE</formula>
    </cfRule>
  </conditionalFormatting>
  <conditionalFormatting sqref="K2:R32">
    <cfRule type="containsText" dxfId="9" priority="1" operator="containsText" text="FALSE">
      <formula>NOT(ISERROR(SEARCH("FALSE",K2)))</formula>
    </cfRule>
    <cfRule type="containsText" dxfId="8" priority="2" operator="containsText" text="TRUE">
      <formula>NOT(ISERROR(SEARCH("TRUE",K2)))</formula>
    </cfRule>
  </conditionalFormatting>
  <hyperlinks>
    <hyperlink ref="B1" r:id="rId1"/>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33"/>
  <sheetViews>
    <sheetView workbookViewId="0">
      <selection activeCell="D13" sqref="D13"/>
    </sheetView>
  </sheetViews>
  <sheetFormatPr defaultRowHeight="12.75" customHeight="1" x14ac:dyDescent="0.15"/>
  <cols>
    <col min="1" max="1" width="28.7109375" style="195" bestFit="1" customWidth="1"/>
    <col min="2" max="9" width="8.7109375" style="195" customWidth="1"/>
    <col min="10" max="10" width="10.5703125" style="195" customWidth="1"/>
    <col min="11" max="12" width="11.7109375" style="195" customWidth="1"/>
    <col min="13" max="16384" width="9.140625" style="195"/>
  </cols>
  <sheetData>
    <row r="1" spans="1:19" ht="12.75" customHeight="1" x14ac:dyDescent="0.2">
      <c r="A1" s="195" t="s">
        <v>246</v>
      </c>
      <c r="B1" s="204" t="s">
        <v>261</v>
      </c>
    </row>
    <row r="2" spans="1:19" ht="12.75" customHeight="1" x14ac:dyDescent="0.2">
      <c r="B2" s="70">
        <v>2006</v>
      </c>
      <c r="C2" s="70">
        <v>2007</v>
      </c>
      <c r="D2" s="70">
        <v>2008</v>
      </c>
      <c r="E2" s="70">
        <v>2009</v>
      </c>
      <c r="F2" s="70">
        <v>2010</v>
      </c>
      <c r="G2" s="70">
        <v>2011</v>
      </c>
      <c r="H2" s="70">
        <v>2012</v>
      </c>
      <c r="I2" s="70">
        <v>2013</v>
      </c>
      <c r="J2" s="70">
        <v>2014</v>
      </c>
      <c r="K2" s="70">
        <v>2015</v>
      </c>
      <c r="L2" s="70"/>
    </row>
    <row r="3" spans="1:19" ht="12.75" customHeight="1" x14ac:dyDescent="0.15">
      <c r="A3" s="213" t="s">
        <v>192</v>
      </c>
      <c r="B3" s="213" t="s">
        <v>151</v>
      </c>
      <c r="C3" s="213" t="s">
        <v>152</v>
      </c>
      <c r="D3" s="213" t="s">
        <v>153</v>
      </c>
      <c r="E3" s="213" t="s">
        <v>154</v>
      </c>
      <c r="F3" s="213" t="s">
        <v>155</v>
      </c>
      <c r="G3" s="213" t="s">
        <v>156</v>
      </c>
      <c r="H3" s="197" t="s">
        <v>157</v>
      </c>
      <c r="I3" s="197" t="s">
        <v>158</v>
      </c>
      <c r="J3" s="197" t="s">
        <v>159</v>
      </c>
      <c r="K3" s="197" t="s">
        <v>160</v>
      </c>
      <c r="L3" s="197"/>
    </row>
    <row r="4" spans="1:19" ht="12.75" customHeight="1" x14ac:dyDescent="0.15">
      <c r="A4" s="198" t="s">
        <v>136</v>
      </c>
      <c r="B4" s="198" t="s">
        <v>203</v>
      </c>
      <c r="C4" s="198" t="s">
        <v>203</v>
      </c>
      <c r="D4" s="198" t="s">
        <v>203</v>
      </c>
      <c r="E4" s="198" t="s">
        <v>203</v>
      </c>
      <c r="F4" s="198" t="s">
        <v>203</v>
      </c>
      <c r="G4" s="198" t="s">
        <v>203</v>
      </c>
      <c r="H4" s="198" t="s">
        <v>203</v>
      </c>
      <c r="I4" s="198" t="s">
        <v>203</v>
      </c>
      <c r="J4" s="198" t="s">
        <v>203</v>
      </c>
      <c r="K4" s="198" t="s">
        <v>203</v>
      </c>
      <c r="L4" s="199"/>
    </row>
    <row r="5" spans="1:19" ht="12.75" customHeight="1" x14ac:dyDescent="0.15">
      <c r="A5" s="198" t="s">
        <v>139</v>
      </c>
      <c r="B5" s="198" t="s">
        <v>203</v>
      </c>
      <c r="C5" s="198" t="s">
        <v>203</v>
      </c>
      <c r="D5" s="198" t="s">
        <v>203</v>
      </c>
      <c r="E5" s="198" t="s">
        <v>203</v>
      </c>
      <c r="F5" s="198" t="s">
        <v>203</v>
      </c>
      <c r="G5" s="198" t="s">
        <v>203</v>
      </c>
      <c r="H5" s="198" t="s">
        <v>203</v>
      </c>
      <c r="I5" s="198" t="s">
        <v>203</v>
      </c>
      <c r="J5" s="198" t="s">
        <v>203</v>
      </c>
      <c r="K5" s="198" t="s">
        <v>203</v>
      </c>
      <c r="L5" s="199"/>
    </row>
    <row r="6" spans="1:19" ht="12.75" customHeight="1" x14ac:dyDescent="0.15">
      <c r="A6" s="198" t="s">
        <v>142</v>
      </c>
      <c r="B6" s="198" t="s">
        <v>203</v>
      </c>
      <c r="C6" s="198" t="s">
        <v>203</v>
      </c>
      <c r="D6" s="198" t="s">
        <v>203</v>
      </c>
      <c r="E6" s="198" t="s">
        <v>203</v>
      </c>
      <c r="F6" s="198" t="s">
        <v>203</v>
      </c>
      <c r="G6" s="198" t="s">
        <v>203</v>
      </c>
      <c r="H6" s="198" t="s">
        <v>203</v>
      </c>
      <c r="I6" s="198" t="s">
        <v>203</v>
      </c>
      <c r="J6" s="198" t="s">
        <v>203</v>
      </c>
      <c r="K6" s="198" t="s">
        <v>203</v>
      </c>
      <c r="L6" s="199"/>
    </row>
    <row r="7" spans="1:19" ht="12.75" customHeight="1" x14ac:dyDescent="0.15">
      <c r="A7" s="198" t="s">
        <v>144</v>
      </c>
      <c r="B7" s="198" t="s">
        <v>203</v>
      </c>
      <c r="C7" s="198" t="s">
        <v>203</v>
      </c>
      <c r="D7" s="198" t="s">
        <v>203</v>
      </c>
      <c r="E7" s="198" t="s">
        <v>203</v>
      </c>
      <c r="F7" s="198" t="s">
        <v>203</v>
      </c>
      <c r="G7" s="198" t="s">
        <v>203</v>
      </c>
      <c r="H7" s="198" t="s">
        <v>203</v>
      </c>
      <c r="I7" s="198" t="s">
        <v>203</v>
      </c>
      <c r="J7" s="198" t="s">
        <v>203</v>
      </c>
      <c r="K7" s="198" t="s">
        <v>203</v>
      </c>
      <c r="L7" s="199"/>
    </row>
    <row r="8" spans="1:19" ht="12.75" customHeight="1" x14ac:dyDescent="0.15">
      <c r="A8" s="198" t="s">
        <v>146</v>
      </c>
      <c r="B8" s="198" t="s">
        <v>203</v>
      </c>
      <c r="C8" s="198" t="s">
        <v>203</v>
      </c>
      <c r="D8" s="198" t="s">
        <v>203</v>
      </c>
      <c r="E8" s="198" t="s">
        <v>203</v>
      </c>
      <c r="F8" s="198" t="s">
        <v>203</v>
      </c>
      <c r="G8" s="198" t="s">
        <v>203</v>
      </c>
      <c r="H8" s="198" t="s">
        <v>203</v>
      </c>
      <c r="I8" s="198" t="s">
        <v>203</v>
      </c>
      <c r="J8" s="198" t="s">
        <v>203</v>
      </c>
      <c r="K8" s="198" t="s">
        <v>203</v>
      </c>
      <c r="L8" s="199"/>
    </row>
    <row r="9" spans="1:19" ht="12.75" customHeight="1" x14ac:dyDescent="0.15">
      <c r="A9" s="198" t="s">
        <v>149</v>
      </c>
      <c r="B9" s="198" t="s">
        <v>203</v>
      </c>
      <c r="C9" s="198" t="s">
        <v>203</v>
      </c>
      <c r="D9" s="198" t="s">
        <v>203</v>
      </c>
      <c r="E9" s="198" t="s">
        <v>203</v>
      </c>
      <c r="F9" s="198" t="s">
        <v>203</v>
      </c>
      <c r="G9" s="198" t="s">
        <v>203</v>
      </c>
      <c r="H9" s="198" t="s">
        <v>203</v>
      </c>
      <c r="I9" s="198" t="s">
        <v>203</v>
      </c>
      <c r="J9" s="198" t="s">
        <v>203</v>
      </c>
      <c r="K9" s="198" t="s">
        <v>203</v>
      </c>
      <c r="L9" s="199"/>
    </row>
    <row r="10" spans="1:19" ht="12.75" customHeight="1" x14ac:dyDescent="0.15">
      <c r="A10" s="200" t="s">
        <v>150</v>
      </c>
      <c r="B10" s="198" t="s">
        <v>203</v>
      </c>
      <c r="C10" s="198" t="s">
        <v>203</v>
      </c>
      <c r="D10" s="198" t="s">
        <v>203</v>
      </c>
      <c r="E10" s="198" t="s">
        <v>203</v>
      </c>
      <c r="F10" s="198" t="s">
        <v>203</v>
      </c>
      <c r="G10" s="198" t="s">
        <v>203</v>
      </c>
      <c r="H10" s="198" t="s">
        <v>203</v>
      </c>
      <c r="I10" s="198" t="s">
        <v>203</v>
      </c>
      <c r="J10" s="198" t="s">
        <v>203</v>
      </c>
      <c r="K10" s="198" t="s">
        <v>203</v>
      </c>
      <c r="L10" s="199"/>
      <c r="M10" s="223"/>
      <c r="N10" s="223"/>
      <c r="O10" s="223"/>
      <c r="P10" s="223"/>
      <c r="Q10" s="223"/>
      <c r="R10" s="223"/>
      <c r="S10" s="223"/>
    </row>
    <row r="11" spans="1:19" ht="12.75" customHeight="1" x14ac:dyDescent="0.15">
      <c r="A11" s="198" t="s">
        <v>162</v>
      </c>
      <c r="B11" s="198" t="s">
        <v>203</v>
      </c>
      <c r="C11" s="198" t="s">
        <v>203</v>
      </c>
      <c r="D11" s="198" t="s">
        <v>203</v>
      </c>
      <c r="E11" s="198" t="s">
        <v>203</v>
      </c>
      <c r="F11" s="198" t="s">
        <v>203</v>
      </c>
      <c r="G11" s="198" t="s">
        <v>203</v>
      </c>
      <c r="H11" s="198" t="s">
        <v>203</v>
      </c>
      <c r="I11" s="198" t="s">
        <v>203</v>
      </c>
      <c r="J11" s="198" t="s">
        <v>203</v>
      </c>
      <c r="K11" s="198" t="s">
        <v>203</v>
      </c>
      <c r="L11" s="199"/>
      <c r="M11" s="223"/>
      <c r="N11" s="223"/>
      <c r="O11" s="223"/>
      <c r="P11" s="223"/>
      <c r="Q11" s="223"/>
      <c r="R11" s="223"/>
      <c r="S11" s="223"/>
    </row>
    <row r="12" spans="1:19" ht="12.75" customHeight="1" x14ac:dyDescent="0.15">
      <c r="A12" s="198" t="s">
        <v>165</v>
      </c>
      <c r="B12" s="198" t="s">
        <v>203</v>
      </c>
      <c r="C12" s="198" t="s">
        <v>203</v>
      </c>
      <c r="D12" s="198" t="s">
        <v>203</v>
      </c>
      <c r="E12" s="198" t="s">
        <v>203</v>
      </c>
      <c r="F12" s="198" t="s">
        <v>203</v>
      </c>
      <c r="G12" s="198" t="s">
        <v>203</v>
      </c>
      <c r="H12" s="198" t="s">
        <v>203</v>
      </c>
      <c r="I12" s="198" t="s">
        <v>203</v>
      </c>
      <c r="J12" s="198" t="s">
        <v>203</v>
      </c>
      <c r="K12" s="198" t="s">
        <v>203</v>
      </c>
      <c r="L12" s="199"/>
      <c r="M12" s="223"/>
      <c r="N12" s="223"/>
      <c r="O12" s="223"/>
      <c r="P12" s="223"/>
      <c r="Q12" s="223"/>
      <c r="R12" s="223"/>
      <c r="S12" s="223"/>
    </row>
    <row r="13" spans="1:19" ht="12.75" customHeight="1" x14ac:dyDescent="0.15">
      <c r="A13" s="198" t="s">
        <v>167</v>
      </c>
      <c r="B13" s="198" t="s">
        <v>203</v>
      </c>
      <c r="C13" s="198" t="s">
        <v>203</v>
      </c>
      <c r="D13" s="198" t="s">
        <v>203</v>
      </c>
      <c r="E13" s="198" t="s">
        <v>203</v>
      </c>
      <c r="F13" s="198" t="s">
        <v>203</v>
      </c>
      <c r="G13" s="198" t="s">
        <v>203</v>
      </c>
      <c r="H13" s="198" t="s">
        <v>203</v>
      </c>
      <c r="I13" s="198" t="s">
        <v>203</v>
      </c>
      <c r="J13" s="198" t="s">
        <v>203</v>
      </c>
      <c r="K13" s="198" t="s">
        <v>203</v>
      </c>
      <c r="L13" s="199"/>
      <c r="M13" s="223"/>
      <c r="N13" s="223"/>
      <c r="O13" s="223"/>
      <c r="P13" s="223"/>
      <c r="Q13" s="223"/>
      <c r="R13" s="223"/>
      <c r="S13" s="223"/>
    </row>
    <row r="14" spans="1:19" ht="12.75" customHeight="1" x14ac:dyDescent="0.15">
      <c r="A14" s="198" t="s">
        <v>169</v>
      </c>
      <c r="B14" s="198" t="s">
        <v>203</v>
      </c>
      <c r="C14" s="198" t="s">
        <v>203</v>
      </c>
      <c r="D14" s="198" t="s">
        <v>203</v>
      </c>
      <c r="E14" s="198" t="s">
        <v>203</v>
      </c>
      <c r="F14" s="198" t="s">
        <v>203</v>
      </c>
      <c r="G14" s="198" t="s">
        <v>203</v>
      </c>
      <c r="H14" s="198" t="s">
        <v>203</v>
      </c>
      <c r="I14" s="198" t="s">
        <v>203</v>
      </c>
      <c r="J14" s="198" t="s">
        <v>203</v>
      </c>
      <c r="K14" s="198" t="s">
        <v>203</v>
      </c>
      <c r="L14" s="199"/>
      <c r="M14" s="223"/>
      <c r="N14" s="223"/>
      <c r="O14" s="223"/>
      <c r="P14" s="223"/>
      <c r="Q14" s="223"/>
      <c r="R14" s="223"/>
      <c r="S14" s="223"/>
    </row>
    <row r="15" spans="1:19" ht="12.75" customHeight="1" x14ac:dyDescent="0.15">
      <c r="A15" s="198" t="s">
        <v>170</v>
      </c>
      <c r="B15" s="198" t="s">
        <v>203</v>
      </c>
      <c r="C15" s="198" t="s">
        <v>203</v>
      </c>
      <c r="D15" s="198" t="s">
        <v>203</v>
      </c>
      <c r="E15" s="198" t="s">
        <v>203</v>
      </c>
      <c r="F15" s="198" t="s">
        <v>203</v>
      </c>
      <c r="G15" s="198" t="s">
        <v>203</v>
      </c>
      <c r="H15" s="198" t="s">
        <v>203</v>
      </c>
      <c r="I15" s="198" t="s">
        <v>203</v>
      </c>
      <c r="J15" s="198" t="s">
        <v>203</v>
      </c>
      <c r="K15" s="198" t="s">
        <v>203</v>
      </c>
      <c r="L15" s="199"/>
      <c r="M15" s="223"/>
      <c r="N15" s="223"/>
      <c r="O15" s="223"/>
      <c r="P15" s="223"/>
      <c r="Q15" s="223"/>
      <c r="R15" s="223"/>
      <c r="S15" s="223"/>
    </row>
    <row r="16" spans="1:19" ht="12.75" customHeight="1" x14ac:dyDescent="0.15">
      <c r="A16" s="198" t="s">
        <v>172</v>
      </c>
      <c r="B16" s="198" t="s">
        <v>203</v>
      </c>
      <c r="C16" s="198" t="s">
        <v>203</v>
      </c>
      <c r="D16" s="198" t="s">
        <v>203</v>
      </c>
      <c r="E16" s="198" t="s">
        <v>203</v>
      </c>
      <c r="F16" s="198" t="s">
        <v>203</v>
      </c>
      <c r="G16" s="198" t="s">
        <v>203</v>
      </c>
      <c r="H16" s="198" t="s">
        <v>203</v>
      </c>
      <c r="I16" s="198" t="s">
        <v>203</v>
      </c>
      <c r="J16" s="198" t="s">
        <v>203</v>
      </c>
      <c r="K16" s="198" t="s">
        <v>203</v>
      </c>
      <c r="L16" s="199"/>
      <c r="M16" s="223"/>
      <c r="N16" s="223"/>
      <c r="O16" s="223"/>
      <c r="P16" s="223"/>
      <c r="Q16" s="223"/>
      <c r="R16" s="223"/>
      <c r="S16" s="223"/>
    </row>
    <row r="17" spans="1:19" ht="12.75" customHeight="1" x14ac:dyDescent="0.15">
      <c r="A17" s="198" t="s">
        <v>174</v>
      </c>
      <c r="B17" s="198" t="s">
        <v>203</v>
      </c>
      <c r="C17" s="198" t="s">
        <v>203</v>
      </c>
      <c r="D17" s="198" t="s">
        <v>203</v>
      </c>
      <c r="E17" s="198" t="s">
        <v>203</v>
      </c>
      <c r="F17" s="198" t="s">
        <v>203</v>
      </c>
      <c r="G17" s="198" t="s">
        <v>203</v>
      </c>
      <c r="H17" s="198" t="s">
        <v>203</v>
      </c>
      <c r="I17" s="198" t="s">
        <v>203</v>
      </c>
      <c r="J17" s="198" t="s">
        <v>203</v>
      </c>
      <c r="K17" s="198" t="s">
        <v>203</v>
      </c>
      <c r="L17" s="199"/>
      <c r="M17" s="223"/>
      <c r="N17" s="223"/>
      <c r="O17" s="223"/>
      <c r="P17" s="223"/>
      <c r="Q17" s="223"/>
      <c r="R17" s="223"/>
      <c r="S17" s="223"/>
    </row>
    <row r="18" spans="1:19" ht="12.75" customHeight="1" x14ac:dyDescent="0.15">
      <c r="A18" s="198" t="s">
        <v>176</v>
      </c>
      <c r="B18" s="198" t="s">
        <v>203</v>
      </c>
      <c r="C18" s="198" t="s">
        <v>203</v>
      </c>
      <c r="D18" s="198" t="s">
        <v>203</v>
      </c>
      <c r="E18" s="198" t="s">
        <v>203</v>
      </c>
      <c r="F18" s="198" t="s">
        <v>203</v>
      </c>
      <c r="G18" s="198" t="s">
        <v>203</v>
      </c>
      <c r="H18" s="198" t="s">
        <v>203</v>
      </c>
      <c r="I18" s="198" t="s">
        <v>203</v>
      </c>
      <c r="J18" s="198" t="s">
        <v>203</v>
      </c>
      <c r="K18" s="198" t="s">
        <v>203</v>
      </c>
      <c r="L18" s="199"/>
      <c r="M18" s="223"/>
      <c r="N18" s="213"/>
      <c r="O18" s="213"/>
      <c r="P18" s="213"/>
      <c r="Q18" s="213"/>
      <c r="R18" s="213"/>
      <c r="S18" s="213"/>
    </row>
    <row r="19" spans="1:19" ht="12.75" customHeight="1" x14ac:dyDescent="0.15">
      <c r="A19" s="198" t="s">
        <v>177</v>
      </c>
      <c r="B19" s="198" t="s">
        <v>203</v>
      </c>
      <c r="C19" s="198" t="s">
        <v>203</v>
      </c>
      <c r="D19" s="198" t="s">
        <v>203</v>
      </c>
      <c r="E19" s="198" t="s">
        <v>203</v>
      </c>
      <c r="F19" s="198" t="s">
        <v>203</v>
      </c>
      <c r="G19" s="198" t="s">
        <v>203</v>
      </c>
      <c r="H19" s="198" t="s">
        <v>203</v>
      </c>
      <c r="I19" s="198" t="s">
        <v>203</v>
      </c>
      <c r="J19" s="198" t="s">
        <v>203</v>
      </c>
      <c r="K19" s="198" t="s">
        <v>203</v>
      </c>
      <c r="L19" s="199"/>
      <c r="M19" s="223"/>
      <c r="N19" s="223"/>
      <c r="O19" s="223"/>
      <c r="P19" s="223"/>
      <c r="Q19" s="223"/>
      <c r="R19" s="223"/>
      <c r="S19" s="223"/>
    </row>
    <row r="20" spans="1:19" ht="12.75" customHeight="1" x14ac:dyDescent="0.15">
      <c r="A20" s="198" t="s">
        <v>179</v>
      </c>
      <c r="B20" s="198" t="s">
        <v>203</v>
      </c>
      <c r="C20" s="198" t="s">
        <v>203</v>
      </c>
      <c r="D20" s="198" t="s">
        <v>203</v>
      </c>
      <c r="E20" s="198" t="s">
        <v>203</v>
      </c>
      <c r="F20" s="198" t="s">
        <v>203</v>
      </c>
      <c r="G20" s="198" t="s">
        <v>203</v>
      </c>
      <c r="H20" s="198" t="s">
        <v>203</v>
      </c>
      <c r="I20" s="198" t="s">
        <v>203</v>
      </c>
      <c r="J20" s="198" t="s">
        <v>203</v>
      </c>
      <c r="K20" s="198" t="s">
        <v>203</v>
      </c>
      <c r="L20" s="199"/>
      <c r="M20" s="223"/>
      <c r="N20" s="223"/>
      <c r="O20" s="223"/>
      <c r="P20" s="223"/>
      <c r="Q20" s="223"/>
      <c r="R20" s="223"/>
      <c r="S20" s="223"/>
    </row>
    <row r="21" spans="1:19" ht="12.75" customHeight="1" x14ac:dyDescent="0.15">
      <c r="A21" s="198" t="s">
        <v>181</v>
      </c>
      <c r="B21" s="198" t="s">
        <v>203</v>
      </c>
      <c r="C21" s="198" t="s">
        <v>203</v>
      </c>
      <c r="D21" s="198" t="s">
        <v>203</v>
      </c>
      <c r="E21" s="198" t="s">
        <v>203</v>
      </c>
      <c r="F21" s="198" t="s">
        <v>203</v>
      </c>
      <c r="G21" s="198" t="s">
        <v>203</v>
      </c>
      <c r="H21" s="198" t="s">
        <v>203</v>
      </c>
      <c r="I21" s="198" t="s">
        <v>203</v>
      </c>
      <c r="J21" s="198" t="s">
        <v>203</v>
      </c>
      <c r="K21" s="198" t="s">
        <v>203</v>
      </c>
      <c r="L21" s="199"/>
      <c r="M21" s="223"/>
      <c r="N21" s="223"/>
      <c r="O21" s="223"/>
      <c r="P21" s="223"/>
      <c r="Q21" s="223"/>
      <c r="R21" s="223"/>
      <c r="S21" s="223"/>
    </row>
    <row r="22" spans="1:19" ht="12.75" customHeight="1" x14ac:dyDescent="0.15">
      <c r="A22" s="198" t="s">
        <v>183</v>
      </c>
      <c r="B22" s="198" t="s">
        <v>203</v>
      </c>
      <c r="C22" s="198" t="s">
        <v>203</v>
      </c>
      <c r="D22" s="198" t="s">
        <v>203</v>
      </c>
      <c r="E22" s="198" t="s">
        <v>203</v>
      </c>
      <c r="F22" s="198" t="s">
        <v>203</v>
      </c>
      <c r="G22" s="198" t="s">
        <v>203</v>
      </c>
      <c r="H22" s="198" t="s">
        <v>203</v>
      </c>
      <c r="I22" s="198" t="s">
        <v>203</v>
      </c>
      <c r="J22" s="198" t="s">
        <v>203</v>
      </c>
      <c r="K22" s="198" t="s">
        <v>203</v>
      </c>
      <c r="L22" s="199"/>
      <c r="M22" s="223"/>
      <c r="N22" s="223"/>
      <c r="O22" s="223"/>
      <c r="P22" s="223"/>
      <c r="Q22" s="223"/>
      <c r="R22" s="223"/>
      <c r="S22" s="223"/>
    </row>
    <row r="23" spans="1:19" ht="12.75" customHeight="1" x14ac:dyDescent="0.15">
      <c r="A23" s="198" t="s">
        <v>185</v>
      </c>
      <c r="B23" s="198" t="s">
        <v>203</v>
      </c>
      <c r="C23" s="198" t="s">
        <v>203</v>
      </c>
      <c r="D23" s="198" t="s">
        <v>203</v>
      </c>
      <c r="E23" s="198" t="s">
        <v>203</v>
      </c>
      <c r="F23" s="198" t="s">
        <v>203</v>
      </c>
      <c r="G23" s="198" t="s">
        <v>203</v>
      </c>
      <c r="H23" s="198" t="s">
        <v>203</v>
      </c>
      <c r="I23" s="198" t="s">
        <v>203</v>
      </c>
      <c r="J23" s="198" t="s">
        <v>203</v>
      </c>
      <c r="K23" s="198" t="s">
        <v>203</v>
      </c>
      <c r="L23" s="199"/>
      <c r="M23" s="223"/>
      <c r="N23" s="223"/>
      <c r="O23" s="223"/>
      <c r="P23" s="223"/>
      <c r="Q23" s="223"/>
      <c r="R23" s="223"/>
      <c r="S23" s="223"/>
    </row>
    <row r="24" spans="1:19" ht="12.75" customHeight="1" x14ac:dyDescent="0.15">
      <c r="A24" s="198" t="s">
        <v>187</v>
      </c>
      <c r="B24" s="198" t="s">
        <v>203</v>
      </c>
      <c r="C24" s="198" t="s">
        <v>203</v>
      </c>
      <c r="D24" s="198" t="s">
        <v>203</v>
      </c>
      <c r="E24" s="198" t="s">
        <v>203</v>
      </c>
      <c r="F24" s="198" t="s">
        <v>203</v>
      </c>
      <c r="G24" s="198" t="s">
        <v>203</v>
      </c>
      <c r="H24" s="198" t="s">
        <v>203</v>
      </c>
      <c r="I24" s="198" t="s">
        <v>203</v>
      </c>
      <c r="J24" s="198" t="s">
        <v>203</v>
      </c>
      <c r="K24" s="198" t="s">
        <v>203</v>
      </c>
      <c r="L24" s="199"/>
      <c r="M24" s="223"/>
      <c r="N24" s="223"/>
      <c r="O24" s="223"/>
      <c r="P24" s="223"/>
      <c r="Q24" s="223"/>
      <c r="R24" s="223"/>
      <c r="S24" s="223"/>
    </row>
    <row r="25" spans="1:19" ht="12.75" customHeight="1" x14ac:dyDescent="0.15">
      <c r="A25" s="198" t="s">
        <v>189</v>
      </c>
      <c r="B25" s="198" t="s">
        <v>203</v>
      </c>
      <c r="C25" s="198" t="s">
        <v>203</v>
      </c>
      <c r="D25" s="198" t="s">
        <v>203</v>
      </c>
      <c r="E25" s="198" t="s">
        <v>203</v>
      </c>
      <c r="F25" s="198" t="s">
        <v>203</v>
      </c>
      <c r="G25" s="198" t="s">
        <v>203</v>
      </c>
      <c r="H25" s="198" t="s">
        <v>203</v>
      </c>
      <c r="I25" s="198" t="s">
        <v>203</v>
      </c>
      <c r="J25" s="198" t="s">
        <v>203</v>
      </c>
      <c r="K25" s="198" t="s">
        <v>203</v>
      </c>
      <c r="L25" s="199"/>
      <c r="M25" s="223"/>
      <c r="N25" s="223"/>
      <c r="O25" s="223"/>
      <c r="P25" s="223"/>
      <c r="Q25" s="223"/>
      <c r="R25" s="223"/>
      <c r="S25" s="223"/>
    </row>
    <row r="26" spans="1:19" ht="12.75" customHeight="1" x14ac:dyDescent="0.15">
      <c r="A26" s="198" t="s">
        <v>196</v>
      </c>
      <c r="B26" s="198" t="s">
        <v>203</v>
      </c>
      <c r="C26" s="198" t="s">
        <v>203</v>
      </c>
      <c r="D26" s="198" t="s">
        <v>203</v>
      </c>
      <c r="E26" s="198" t="s">
        <v>203</v>
      </c>
      <c r="F26" s="198" t="s">
        <v>203</v>
      </c>
      <c r="G26" s="198" t="s">
        <v>203</v>
      </c>
      <c r="H26" s="198" t="s">
        <v>203</v>
      </c>
      <c r="I26" s="198" t="s">
        <v>203</v>
      </c>
      <c r="J26" s="198" t="s">
        <v>203</v>
      </c>
      <c r="K26" s="198" t="s">
        <v>203</v>
      </c>
      <c r="L26" s="199"/>
      <c r="M26" s="223"/>
      <c r="N26" s="223"/>
      <c r="O26" s="223"/>
      <c r="P26" s="223"/>
      <c r="Q26" s="223"/>
      <c r="R26" s="223"/>
      <c r="S26" s="223"/>
    </row>
    <row r="27" spans="1:19" ht="12.75" customHeight="1" x14ac:dyDescent="0.15">
      <c r="A27" s="198" t="s">
        <v>198</v>
      </c>
      <c r="B27" s="198" t="s">
        <v>203</v>
      </c>
      <c r="C27" s="198" t="s">
        <v>203</v>
      </c>
      <c r="D27" s="198" t="s">
        <v>203</v>
      </c>
      <c r="E27" s="198" t="s">
        <v>203</v>
      </c>
      <c r="F27" s="198" t="s">
        <v>203</v>
      </c>
      <c r="G27" s="198" t="s">
        <v>203</v>
      </c>
      <c r="H27" s="198" t="s">
        <v>203</v>
      </c>
      <c r="I27" s="198" t="s">
        <v>203</v>
      </c>
      <c r="J27" s="198" t="s">
        <v>203</v>
      </c>
      <c r="K27" s="198" t="s">
        <v>203</v>
      </c>
      <c r="L27" s="199"/>
      <c r="M27" s="223"/>
      <c r="N27" s="223"/>
      <c r="O27" s="223"/>
      <c r="P27" s="223"/>
      <c r="Q27" s="223"/>
      <c r="R27" s="223"/>
      <c r="S27" s="223"/>
    </row>
    <row r="28" spans="1:19" ht="12.75" customHeight="1" x14ac:dyDescent="0.15">
      <c r="A28" s="198" t="s">
        <v>197</v>
      </c>
      <c r="B28" s="198" t="s">
        <v>203</v>
      </c>
      <c r="C28" s="198" t="s">
        <v>203</v>
      </c>
      <c r="D28" s="198" t="s">
        <v>203</v>
      </c>
      <c r="E28" s="198" t="s">
        <v>203</v>
      </c>
      <c r="F28" s="198" t="s">
        <v>203</v>
      </c>
      <c r="G28" s="198" t="s">
        <v>203</v>
      </c>
      <c r="H28" s="198" t="s">
        <v>203</v>
      </c>
      <c r="I28" s="198" t="s">
        <v>203</v>
      </c>
      <c r="J28" s="198" t="s">
        <v>203</v>
      </c>
      <c r="K28" s="198" t="s">
        <v>203</v>
      </c>
      <c r="L28" s="199"/>
      <c r="M28" s="223"/>
      <c r="N28" s="223"/>
      <c r="O28" s="223"/>
      <c r="P28" s="223"/>
      <c r="Q28" s="223"/>
      <c r="R28" s="223"/>
      <c r="S28" s="223"/>
    </row>
    <row r="29" spans="1:19" ht="12.75" customHeight="1" x14ac:dyDescent="0.15">
      <c r="A29" s="199" t="s">
        <v>229</v>
      </c>
      <c r="B29" s="198" t="s">
        <v>203</v>
      </c>
      <c r="C29" s="198" t="s">
        <v>203</v>
      </c>
      <c r="D29" s="198" t="s">
        <v>203</v>
      </c>
      <c r="E29" s="198" t="s">
        <v>203</v>
      </c>
      <c r="F29" s="198" t="s">
        <v>203</v>
      </c>
      <c r="G29" s="198" t="s">
        <v>203</v>
      </c>
      <c r="H29" s="198" t="s">
        <v>203</v>
      </c>
      <c r="I29" s="198" t="s">
        <v>203</v>
      </c>
      <c r="J29" s="198" t="s">
        <v>203</v>
      </c>
      <c r="K29" s="198" t="s">
        <v>203</v>
      </c>
      <c r="L29" s="200"/>
      <c r="M29" s="223"/>
      <c r="N29" s="223"/>
      <c r="O29" s="223"/>
      <c r="P29" s="223"/>
      <c r="Q29" s="223"/>
      <c r="R29" s="223"/>
      <c r="S29" s="223"/>
    </row>
    <row r="30" spans="1:19" ht="12.75" customHeight="1" x14ac:dyDescent="0.15">
      <c r="A30" s="198" t="s">
        <v>201</v>
      </c>
      <c r="B30" s="198" t="s">
        <v>203</v>
      </c>
      <c r="C30" s="198" t="s">
        <v>203</v>
      </c>
      <c r="D30" s="198" t="s">
        <v>203</v>
      </c>
      <c r="E30" s="198" t="s">
        <v>203</v>
      </c>
      <c r="F30" s="198" t="s">
        <v>203</v>
      </c>
      <c r="G30" s="198" t="s">
        <v>203</v>
      </c>
      <c r="H30" s="198" t="s">
        <v>203</v>
      </c>
      <c r="I30" s="198" t="s">
        <v>203</v>
      </c>
      <c r="J30" s="198" t="s">
        <v>203</v>
      </c>
      <c r="K30" s="198" t="s">
        <v>203</v>
      </c>
      <c r="L30" s="199"/>
      <c r="M30" s="223"/>
      <c r="N30" s="223"/>
      <c r="O30" s="223"/>
      <c r="P30" s="223"/>
      <c r="Q30" s="223"/>
      <c r="R30" s="223"/>
      <c r="S30" s="223"/>
    </row>
    <row r="31" spans="1:19" ht="12.75" customHeight="1" x14ac:dyDescent="0.15">
      <c r="A31" s="198" t="s">
        <v>200</v>
      </c>
      <c r="B31" s="198" t="s">
        <v>203</v>
      </c>
      <c r="C31" s="198" t="s">
        <v>203</v>
      </c>
      <c r="D31" s="198" t="s">
        <v>203</v>
      </c>
      <c r="E31" s="198" t="s">
        <v>203</v>
      </c>
      <c r="F31" s="198" t="s">
        <v>203</v>
      </c>
      <c r="G31" s="198" t="s">
        <v>203</v>
      </c>
      <c r="H31" s="198" t="s">
        <v>203</v>
      </c>
      <c r="I31" s="198" t="s">
        <v>203</v>
      </c>
      <c r="J31" s="198" t="s">
        <v>203</v>
      </c>
      <c r="K31" s="198" t="s">
        <v>203</v>
      </c>
    </row>
    <row r="32" spans="1:19" ht="12.75" customHeight="1" x14ac:dyDescent="0.15">
      <c r="A32" s="198" t="s">
        <v>202</v>
      </c>
      <c r="B32" s="198" t="s">
        <v>203</v>
      </c>
      <c r="C32" s="198" t="s">
        <v>203</v>
      </c>
      <c r="D32" s="198" t="s">
        <v>203</v>
      </c>
      <c r="E32" s="198" t="s">
        <v>203</v>
      </c>
      <c r="F32" s="198" t="s">
        <v>203</v>
      </c>
      <c r="G32" s="198" t="s">
        <v>203</v>
      </c>
      <c r="H32" s="198" t="s">
        <v>203</v>
      </c>
      <c r="I32" s="198" t="s">
        <v>203</v>
      </c>
      <c r="J32" s="198" t="s">
        <v>203</v>
      </c>
      <c r="K32" s="198" t="s">
        <v>203</v>
      </c>
      <c r="L32" s="199"/>
    </row>
    <row r="33" spans="1:12" ht="12.75" customHeight="1" x14ac:dyDescent="0.15">
      <c r="A33" s="206" t="s">
        <v>108</v>
      </c>
      <c r="B33" s="231">
        <v>4.2827826190405371</v>
      </c>
      <c r="C33" s="231">
        <v>5.0593161200279129</v>
      </c>
      <c r="D33" s="231">
        <v>4.1802266861182806</v>
      </c>
      <c r="E33" s="231">
        <v>4.7798958154445019</v>
      </c>
      <c r="F33" s="231">
        <v>4.089581304771178</v>
      </c>
      <c r="G33" s="231">
        <v>3.763622064936524</v>
      </c>
      <c r="H33" s="231">
        <v>4.228389806458936</v>
      </c>
      <c r="I33" s="231">
        <v>3.7045818268033903</v>
      </c>
      <c r="J33" s="231">
        <v>3.2785908020625314</v>
      </c>
      <c r="K33" s="231">
        <v>3.2164006372681633</v>
      </c>
      <c r="L33" s="199"/>
    </row>
  </sheetData>
  <conditionalFormatting sqref="H3:L3 A3:G28 A30:G33 L29 N18:S18 B29:G29 H4:K33">
    <cfRule type="cellIs" dxfId="7" priority="1" operator="equal">
      <formula>TRUE</formula>
    </cfRule>
  </conditionalFormatting>
  <hyperlinks>
    <hyperlink ref="B1" r:id="rId1"/>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1" width="9.140625" style="195"/>
    <col min="12" max="12" width="10.42578125" style="195" bestFit="1" customWidth="1"/>
    <col min="13" max="16384" width="9.140625" style="195"/>
  </cols>
  <sheetData>
    <row r="1" spans="1:20" ht="12.75" customHeight="1" x14ac:dyDescent="0.2">
      <c r="A1" s="195" t="s">
        <v>246</v>
      </c>
      <c r="B1" s="204" t="s">
        <v>261</v>
      </c>
    </row>
    <row r="2" spans="1:20" ht="12.75" customHeight="1" x14ac:dyDescent="0.15">
      <c r="A2" s="202" t="s">
        <v>192</v>
      </c>
      <c r="B2" s="202" t="s">
        <v>260</v>
      </c>
      <c r="C2" s="202" t="s">
        <v>103</v>
      </c>
      <c r="D2" s="202" t="s">
        <v>104</v>
      </c>
      <c r="E2" s="202" t="s">
        <v>105</v>
      </c>
      <c r="F2" s="202" t="s">
        <v>230</v>
      </c>
      <c r="G2" s="202" t="s">
        <v>231</v>
      </c>
      <c r="H2" s="202" t="s">
        <v>194</v>
      </c>
      <c r="I2" s="203" t="s">
        <v>109</v>
      </c>
      <c r="L2" s="196"/>
      <c r="M2" s="202"/>
      <c r="N2" s="202"/>
      <c r="O2" s="202"/>
      <c r="P2" s="202"/>
      <c r="Q2" s="202"/>
      <c r="R2" s="202"/>
      <c r="S2" s="202"/>
      <c r="T2" s="203"/>
    </row>
    <row r="3" spans="1:20" ht="12.75" customHeight="1" x14ac:dyDescent="0.15">
      <c r="A3" s="198" t="s">
        <v>136</v>
      </c>
      <c r="B3" s="195">
        <v>3.9</v>
      </c>
      <c r="C3" s="195">
        <v>5.0867353593321996</v>
      </c>
      <c r="D3" s="214">
        <v>3.6171905569323073</v>
      </c>
      <c r="E3" s="214">
        <v>6.9536976653188987</v>
      </c>
      <c r="F3" s="195">
        <v>32.5</v>
      </c>
      <c r="G3" s="195">
        <v>4.2870899233600204</v>
      </c>
      <c r="H3" s="195">
        <v>4.0642416113590603</v>
      </c>
      <c r="I3" s="195" t="s">
        <v>236</v>
      </c>
    </row>
    <row r="4" spans="1:20" ht="12.75" customHeight="1" x14ac:dyDescent="0.15">
      <c r="A4" s="198" t="s">
        <v>139</v>
      </c>
      <c r="B4" s="195">
        <v>4.2</v>
      </c>
      <c r="C4" s="195">
        <v>3.3128253667770902</v>
      </c>
      <c r="D4" s="214">
        <v>2.3876005679129197</v>
      </c>
      <c r="E4" s="214">
        <v>4.4779933743492668</v>
      </c>
      <c r="F4" s="195">
        <v>32.5</v>
      </c>
      <c r="G4" s="195">
        <v>4.2870899233600204</v>
      </c>
      <c r="H4" s="195">
        <v>4.0642416113590603</v>
      </c>
      <c r="I4" s="195" t="s">
        <v>236</v>
      </c>
    </row>
    <row r="5" spans="1:20" ht="12.75" customHeight="1" x14ac:dyDescent="0.15">
      <c r="A5" s="198" t="s">
        <v>142</v>
      </c>
      <c r="B5" s="195">
        <v>5.0999999999999996</v>
      </c>
      <c r="C5" s="195">
        <v>4.4831223628692003</v>
      </c>
      <c r="D5" s="214">
        <v>3.3379922644163149</v>
      </c>
      <c r="E5" s="214">
        <v>5.8945147679324892</v>
      </c>
      <c r="F5" s="195">
        <v>32.5</v>
      </c>
      <c r="G5" s="195">
        <v>4.2870899233600204</v>
      </c>
      <c r="H5" s="195">
        <v>4.0642416113590603</v>
      </c>
      <c r="I5" s="195" t="s">
        <v>236</v>
      </c>
    </row>
    <row r="6" spans="1:20" ht="12.75" customHeight="1" x14ac:dyDescent="0.15">
      <c r="A6" s="198" t="s">
        <v>144</v>
      </c>
      <c r="B6" s="195">
        <v>4.7</v>
      </c>
      <c r="C6" s="195">
        <v>4.4676806083650202</v>
      </c>
      <c r="D6" s="214">
        <v>3.2826996197718632</v>
      </c>
      <c r="E6" s="214">
        <v>5.9410646387832697</v>
      </c>
      <c r="F6" s="195">
        <v>32.5</v>
      </c>
      <c r="G6" s="195">
        <v>4.2870899233600204</v>
      </c>
      <c r="H6" s="195">
        <v>4.0642416113590603</v>
      </c>
      <c r="I6" s="195" t="s">
        <v>236</v>
      </c>
    </row>
    <row r="7" spans="1:20" ht="12.75" customHeight="1" x14ac:dyDescent="0.15">
      <c r="A7" s="198" t="s">
        <v>146</v>
      </c>
      <c r="B7" s="195">
        <v>7.6</v>
      </c>
      <c r="C7" s="195">
        <v>4.4679600235155803</v>
      </c>
      <c r="D7" s="214">
        <v>3.5202233980011757</v>
      </c>
      <c r="E7" s="214">
        <v>5.5922986478542036</v>
      </c>
      <c r="F7" s="195">
        <v>32.5</v>
      </c>
      <c r="G7" s="195">
        <v>4.2870899233600204</v>
      </c>
      <c r="H7" s="195">
        <v>4.0642416113590603</v>
      </c>
      <c r="I7" s="195" t="s">
        <v>236</v>
      </c>
    </row>
    <row r="8" spans="1:20" ht="12.75" customHeight="1" x14ac:dyDescent="0.15">
      <c r="A8" s="198" t="s">
        <v>149</v>
      </c>
      <c r="B8" s="195">
        <v>7</v>
      </c>
      <c r="C8" s="195">
        <v>4.2275637154245702</v>
      </c>
      <c r="D8" s="214">
        <v>3.2955670974755402</v>
      </c>
      <c r="E8" s="214">
        <v>5.3412851793694891</v>
      </c>
      <c r="F8" s="195">
        <v>32.5</v>
      </c>
      <c r="G8" s="195">
        <v>4.2870899233600204</v>
      </c>
      <c r="H8" s="195">
        <v>4.0642416113590603</v>
      </c>
      <c r="I8" s="195" t="s">
        <v>236</v>
      </c>
    </row>
    <row r="9" spans="1:20" ht="12.75" customHeight="1" x14ac:dyDescent="0.15">
      <c r="A9" s="198" t="s">
        <v>150</v>
      </c>
      <c r="B9" s="195">
        <v>4.2</v>
      </c>
      <c r="C9" s="195">
        <v>3.4477097356755899</v>
      </c>
      <c r="D9" s="214">
        <v>2.4848136594976196</v>
      </c>
      <c r="E9" s="214">
        <v>4.6603185027089147</v>
      </c>
      <c r="F9" s="195">
        <v>4.2</v>
      </c>
      <c r="G9" s="195">
        <v>3.4477097356755899</v>
      </c>
      <c r="H9" s="195">
        <v>4.0642416113590603</v>
      </c>
      <c r="I9" s="195" t="s">
        <v>236</v>
      </c>
    </row>
    <row r="10" spans="1:20" ht="12.75" customHeight="1" x14ac:dyDescent="0.15">
      <c r="A10" s="198" t="s">
        <v>162</v>
      </c>
      <c r="B10" s="195">
        <v>1.6</v>
      </c>
      <c r="C10" s="195">
        <v>2.5011724245740199</v>
      </c>
      <c r="D10" s="214">
        <v>1.4295763639205878</v>
      </c>
      <c r="E10" s="214">
        <v>4.0617476942316717</v>
      </c>
      <c r="F10" s="195">
        <v>13.5</v>
      </c>
      <c r="G10" s="195">
        <v>3.5574997364815002</v>
      </c>
      <c r="H10" s="195">
        <v>4.0642416113590603</v>
      </c>
      <c r="I10" s="195" t="s">
        <v>237</v>
      </c>
    </row>
    <row r="11" spans="1:20" ht="12.75" customHeight="1" x14ac:dyDescent="0.15">
      <c r="A11" s="198" t="s">
        <v>165</v>
      </c>
      <c r="B11" s="195">
        <v>4.9000000000000004</v>
      </c>
      <c r="C11" s="195">
        <v>3.9193729003359499</v>
      </c>
      <c r="D11" s="214">
        <v>2.8995360742281235</v>
      </c>
      <c r="E11" s="214">
        <v>5.1816509358502651</v>
      </c>
      <c r="F11" s="195">
        <v>13.5</v>
      </c>
      <c r="G11" s="195">
        <v>3.5574997364815002</v>
      </c>
      <c r="H11" s="195">
        <v>4.0642416113590603</v>
      </c>
      <c r="I11" s="195" t="s">
        <v>236</v>
      </c>
    </row>
    <row r="12" spans="1:20" ht="12.75" customHeight="1" x14ac:dyDescent="0.15">
      <c r="A12" s="198" t="s">
        <v>167</v>
      </c>
      <c r="B12" s="195">
        <v>7</v>
      </c>
      <c r="C12" s="195">
        <v>3.6747335818153202</v>
      </c>
      <c r="D12" s="214">
        <v>2.8646123156071184</v>
      </c>
      <c r="E12" s="214">
        <v>4.6428158958475514</v>
      </c>
      <c r="F12" s="195">
        <v>13.5</v>
      </c>
      <c r="G12" s="195">
        <v>3.5574997364815002</v>
      </c>
      <c r="H12" s="195">
        <v>4.0642416113590603</v>
      </c>
      <c r="I12" s="195" t="s">
        <v>236</v>
      </c>
    </row>
    <row r="13" spans="1:20" ht="12.75" customHeight="1" x14ac:dyDescent="0.15">
      <c r="A13" s="198" t="s">
        <v>169</v>
      </c>
      <c r="B13" s="195">
        <v>10</v>
      </c>
      <c r="C13" s="195">
        <v>3.81359164060712</v>
      </c>
      <c r="D13" s="214">
        <v>3.1028907024635806</v>
      </c>
      <c r="E13" s="214">
        <v>4.6383571047212264</v>
      </c>
      <c r="F13" s="195">
        <v>21.9</v>
      </c>
      <c r="G13" s="195">
        <v>3.8128732350227201</v>
      </c>
      <c r="H13" s="195">
        <v>4.0642416113590603</v>
      </c>
      <c r="I13" s="195" t="s">
        <v>236</v>
      </c>
    </row>
    <row r="14" spans="1:20" ht="12.75" customHeight="1" x14ac:dyDescent="0.15">
      <c r="A14" s="198" t="s">
        <v>170</v>
      </c>
      <c r="B14" s="195">
        <v>6.3</v>
      </c>
      <c r="C14" s="195">
        <v>4.0986272851473604</v>
      </c>
      <c r="D14" s="214">
        <v>3.1495023095439465</v>
      </c>
      <c r="E14" s="214">
        <v>5.243900852254245</v>
      </c>
      <c r="F14" s="195">
        <v>21.9</v>
      </c>
      <c r="G14" s="195">
        <v>3.8128732350227201</v>
      </c>
      <c r="H14" s="195">
        <v>4.0642416113590603</v>
      </c>
      <c r="I14" s="195" t="s">
        <v>236</v>
      </c>
    </row>
    <row r="15" spans="1:20" ht="12.75" customHeight="1" x14ac:dyDescent="0.15">
      <c r="A15" s="198" t="s">
        <v>172</v>
      </c>
      <c r="B15" s="195">
        <v>5.6</v>
      </c>
      <c r="C15" s="195">
        <v>3.5344609946983101</v>
      </c>
      <c r="D15" s="214">
        <v>2.6699065892451403</v>
      </c>
      <c r="E15" s="214">
        <v>4.5898131784902807</v>
      </c>
      <c r="F15" s="195">
        <v>21.9</v>
      </c>
      <c r="G15" s="195">
        <v>3.8128732350227201</v>
      </c>
      <c r="H15" s="195">
        <v>4.0642416113590603</v>
      </c>
      <c r="I15" s="195" t="s">
        <v>236</v>
      </c>
    </row>
    <row r="16" spans="1:20" ht="12.75" customHeight="1" x14ac:dyDescent="0.15">
      <c r="A16" s="198" t="s">
        <v>174</v>
      </c>
      <c r="B16" s="195">
        <v>4.7</v>
      </c>
      <c r="C16" s="195">
        <v>3.3624266704821899</v>
      </c>
      <c r="D16" s="214">
        <v>2.4705966518815283</v>
      </c>
      <c r="E16" s="214">
        <v>4.4713120618114175</v>
      </c>
      <c r="F16" s="195">
        <v>25.8</v>
      </c>
      <c r="G16" s="195">
        <v>4.3143812709030103</v>
      </c>
      <c r="H16" s="195">
        <v>4.0642416113590603</v>
      </c>
      <c r="I16" s="195" t="s">
        <v>236</v>
      </c>
    </row>
    <row r="17" spans="1:9" ht="12.75" customHeight="1" x14ac:dyDescent="0.15">
      <c r="A17" s="198" t="s">
        <v>176</v>
      </c>
      <c r="B17" s="195">
        <v>21.1</v>
      </c>
      <c r="C17" s="195">
        <v>4.6047749989088196</v>
      </c>
      <c r="D17" s="214">
        <v>4.004403026257811</v>
      </c>
      <c r="E17" s="214">
        <v>5.2703598875208337</v>
      </c>
      <c r="F17" s="195">
        <v>25.8</v>
      </c>
      <c r="G17" s="195">
        <v>4.3143812709030103</v>
      </c>
      <c r="H17" s="195">
        <v>4.0642416113590603</v>
      </c>
      <c r="I17" s="195" t="s">
        <v>236</v>
      </c>
    </row>
    <row r="18" spans="1:9" ht="12.75" customHeight="1" x14ac:dyDescent="0.15">
      <c r="A18" s="198" t="s">
        <v>177</v>
      </c>
      <c r="B18" s="195">
        <v>11.8</v>
      </c>
      <c r="C18" s="195">
        <v>4.1468986118432598</v>
      </c>
      <c r="D18" s="214">
        <v>3.4324143467667394</v>
      </c>
      <c r="E18" s="214">
        <v>4.9671929623857318</v>
      </c>
      <c r="F18" s="195">
        <v>15.4</v>
      </c>
      <c r="G18" s="195">
        <v>4.3063672716087398</v>
      </c>
      <c r="H18" s="195">
        <v>4.0642416113590603</v>
      </c>
      <c r="I18" s="195" t="s">
        <v>236</v>
      </c>
    </row>
    <row r="19" spans="1:9" ht="12.75" customHeight="1" x14ac:dyDescent="0.15">
      <c r="A19" s="198" t="s">
        <v>179</v>
      </c>
      <c r="B19" s="195">
        <v>3.6</v>
      </c>
      <c r="C19" s="195">
        <v>4.9274568847522602</v>
      </c>
      <c r="D19" s="214">
        <v>3.4511360525595403</v>
      </c>
      <c r="E19" s="214">
        <v>6.821653435532439</v>
      </c>
      <c r="F19" s="195">
        <v>15.4</v>
      </c>
      <c r="G19" s="195">
        <v>4.3063672716087398</v>
      </c>
      <c r="H19" s="195">
        <v>4.0642416113590603</v>
      </c>
      <c r="I19" s="195" t="s">
        <v>236</v>
      </c>
    </row>
    <row r="20" spans="1:9" ht="12.75" customHeight="1" x14ac:dyDescent="0.15">
      <c r="A20" s="198" t="s">
        <v>181</v>
      </c>
      <c r="B20" s="195">
        <v>8.1</v>
      </c>
      <c r="C20" s="195">
        <v>3.8115853371605999</v>
      </c>
      <c r="D20" s="214">
        <v>3.0269634370147283</v>
      </c>
      <c r="E20" s="214">
        <v>4.7374711778269258</v>
      </c>
      <c r="F20" s="195">
        <v>27.3</v>
      </c>
      <c r="G20" s="195">
        <v>4.0742012028593999</v>
      </c>
      <c r="H20" s="195">
        <v>4.0642416113590603</v>
      </c>
      <c r="I20" s="195" t="s">
        <v>236</v>
      </c>
    </row>
    <row r="21" spans="1:9" ht="12.75" customHeight="1" x14ac:dyDescent="0.15">
      <c r="A21" s="198" t="s">
        <v>183</v>
      </c>
      <c r="B21" s="195">
        <v>3.9</v>
      </c>
      <c r="C21" s="195">
        <v>4.9354593773728199</v>
      </c>
      <c r="D21" s="214">
        <v>3.5096178182738549</v>
      </c>
      <c r="E21" s="214">
        <v>6.7468995191090864</v>
      </c>
      <c r="F21" s="195">
        <v>27.3</v>
      </c>
      <c r="G21" s="195">
        <v>4.0742012028593999</v>
      </c>
      <c r="H21" s="195">
        <v>4.0642416113590603</v>
      </c>
      <c r="I21" s="195" t="s">
        <v>236</v>
      </c>
    </row>
    <row r="22" spans="1:9" ht="12.75" customHeight="1" x14ac:dyDescent="0.15">
      <c r="A22" s="198" t="s">
        <v>185</v>
      </c>
      <c r="B22" s="195">
        <v>5.4</v>
      </c>
      <c r="C22" s="195">
        <v>5.0957818250448197</v>
      </c>
      <c r="D22" s="214">
        <v>3.828064546569784</v>
      </c>
      <c r="E22" s="214">
        <v>6.6488628857223739</v>
      </c>
      <c r="F22" s="195">
        <v>27.3</v>
      </c>
      <c r="G22" s="195">
        <v>4.0742012028593999</v>
      </c>
      <c r="H22" s="195">
        <v>4.0642416113590603</v>
      </c>
      <c r="I22" s="195" t="s">
        <v>236</v>
      </c>
    </row>
    <row r="23" spans="1:9" ht="12.75" customHeight="1" x14ac:dyDescent="0.15">
      <c r="A23" s="198" t="s">
        <v>187</v>
      </c>
      <c r="B23" s="195">
        <v>3.3</v>
      </c>
      <c r="C23" s="195">
        <v>4.0199780728468797</v>
      </c>
      <c r="D23" s="214">
        <v>2.7672067243269582</v>
      </c>
      <c r="E23" s="214">
        <v>5.6333292727494211</v>
      </c>
      <c r="F23" s="195">
        <v>27.3</v>
      </c>
      <c r="G23" s="195">
        <v>4.0742012028593999</v>
      </c>
      <c r="H23" s="195">
        <v>4.0642416113590603</v>
      </c>
      <c r="I23" s="195" t="s">
        <v>236</v>
      </c>
    </row>
    <row r="24" spans="1:9" ht="12.75" customHeight="1" x14ac:dyDescent="0.15">
      <c r="A24" s="198" t="s">
        <v>189</v>
      </c>
      <c r="B24" s="195">
        <v>6.6</v>
      </c>
      <c r="C24" s="195">
        <v>3.46493070138597</v>
      </c>
      <c r="D24" s="214">
        <v>2.679756404871902</v>
      </c>
      <c r="E24" s="214">
        <v>4.408231835363293</v>
      </c>
      <c r="F24" s="195">
        <v>27.3</v>
      </c>
      <c r="G24" s="195">
        <v>4.0742012028593999</v>
      </c>
      <c r="H24" s="195">
        <v>4.0642416113590603</v>
      </c>
      <c r="I24" s="195" t="s">
        <v>236</v>
      </c>
    </row>
    <row r="25" spans="1:9" ht="12.75" customHeight="1" x14ac:dyDescent="0.15">
      <c r="A25" s="198" t="s">
        <v>196</v>
      </c>
      <c r="B25" s="195">
        <v>32.5</v>
      </c>
      <c r="C25" s="195">
        <v>4.2870899233600204</v>
      </c>
      <c r="D25" s="214">
        <v>3.8336608780019898</v>
      </c>
      <c r="E25" s="214">
        <v>4.7797638983118746</v>
      </c>
      <c r="F25" s="195">
        <v>32.5</v>
      </c>
      <c r="G25" s="195">
        <v>4.2870899233600204</v>
      </c>
      <c r="H25" s="195">
        <v>4.0642416113590603</v>
      </c>
      <c r="I25" s="195" t="s">
        <v>236</v>
      </c>
    </row>
    <row r="26" spans="1:9" ht="12.75" customHeight="1" x14ac:dyDescent="0.15">
      <c r="A26" s="198" t="s">
        <v>198</v>
      </c>
      <c r="B26" s="195">
        <v>4.2</v>
      </c>
      <c r="C26" s="195">
        <v>3.4477097356755899</v>
      </c>
      <c r="D26" s="214">
        <v>2.4848136594976196</v>
      </c>
      <c r="E26" s="214">
        <v>4.6603185027089147</v>
      </c>
      <c r="F26" s="195">
        <v>4.2</v>
      </c>
      <c r="G26" s="195">
        <v>3.4477097356755899</v>
      </c>
      <c r="H26" s="195">
        <v>4.0642416113590603</v>
      </c>
      <c r="I26" s="195" t="s">
        <v>236</v>
      </c>
    </row>
    <row r="27" spans="1:9" ht="12.75" customHeight="1" x14ac:dyDescent="0.15">
      <c r="A27" s="198" t="s">
        <v>197</v>
      </c>
      <c r="B27" s="195">
        <v>13.5</v>
      </c>
      <c r="C27" s="195">
        <v>3.5574997364815002</v>
      </c>
      <c r="D27" s="214">
        <v>2.9826936313982388</v>
      </c>
      <c r="E27" s="214">
        <v>4.2114928699218295</v>
      </c>
      <c r="F27" s="195">
        <v>13.5</v>
      </c>
      <c r="G27" s="195">
        <v>3.5574997364815002</v>
      </c>
      <c r="H27" s="195">
        <v>4.0642416113590603</v>
      </c>
      <c r="I27" s="195" t="s">
        <v>236</v>
      </c>
    </row>
    <row r="28" spans="1:9" ht="12.75" customHeight="1" x14ac:dyDescent="0.15">
      <c r="A28" s="198" t="s">
        <v>232</v>
      </c>
      <c r="B28" s="195">
        <v>21.9</v>
      </c>
      <c r="C28" s="195">
        <v>3.8128732350227201</v>
      </c>
      <c r="D28" s="214">
        <v>3.3245999750958521</v>
      </c>
      <c r="E28" s="214">
        <v>4.3531503746611948</v>
      </c>
      <c r="F28" s="195">
        <v>21.9</v>
      </c>
      <c r="G28" s="195">
        <v>3.8128732350227201</v>
      </c>
      <c r="H28" s="195">
        <v>4.0642416113590603</v>
      </c>
      <c r="I28" s="195" t="s">
        <v>236</v>
      </c>
    </row>
    <row r="29" spans="1:9" ht="12.75" customHeight="1" x14ac:dyDescent="0.15">
      <c r="A29" s="198" t="s">
        <v>201</v>
      </c>
      <c r="B29" s="195">
        <v>25.8</v>
      </c>
      <c r="C29" s="195">
        <v>4.3143812709030103</v>
      </c>
      <c r="D29" s="214">
        <v>3.8039822462834501</v>
      </c>
      <c r="E29" s="214">
        <v>4.8746423879813534</v>
      </c>
      <c r="F29" s="195">
        <v>25.8</v>
      </c>
      <c r="G29" s="195">
        <v>4.3143812709030103</v>
      </c>
      <c r="H29" s="195">
        <v>4.0642416113590603</v>
      </c>
      <c r="I29" s="195" t="s">
        <v>236</v>
      </c>
    </row>
    <row r="30" spans="1:9" ht="12.75" customHeight="1" x14ac:dyDescent="0.15">
      <c r="A30" s="198" t="s">
        <v>200</v>
      </c>
      <c r="B30" s="195">
        <v>15.4</v>
      </c>
      <c r="C30" s="195">
        <v>4.3063672716087398</v>
      </c>
      <c r="D30" s="214">
        <v>3.6530700946242529</v>
      </c>
      <c r="E30" s="214">
        <v>5.0435447334262999</v>
      </c>
      <c r="F30" s="195">
        <v>15.4</v>
      </c>
      <c r="G30" s="195">
        <v>4.3063672716087398</v>
      </c>
      <c r="H30" s="195">
        <v>4.0642416113590603</v>
      </c>
      <c r="I30" s="195" t="s">
        <v>236</v>
      </c>
    </row>
    <row r="31" spans="1:9" ht="12.75" customHeight="1" x14ac:dyDescent="0.15">
      <c r="A31" s="198" t="s">
        <v>202</v>
      </c>
      <c r="B31" s="195">
        <v>27.3</v>
      </c>
      <c r="C31" s="195">
        <v>4.0742012028593999</v>
      </c>
      <c r="D31" s="214">
        <v>3.6052335604035051</v>
      </c>
      <c r="E31" s="214">
        <v>4.5876426776337373</v>
      </c>
      <c r="F31" s="195">
        <v>27.3</v>
      </c>
      <c r="G31" s="195">
        <v>4.0742012028593999</v>
      </c>
      <c r="H31" s="195">
        <v>4.0642416113590603</v>
      </c>
      <c r="I31" s="195" t="s">
        <v>236</v>
      </c>
    </row>
    <row r="32" spans="1:9" ht="12.75" customHeight="1" x14ac:dyDescent="0.15">
      <c r="A32" s="206" t="s">
        <v>108</v>
      </c>
      <c r="B32" s="195">
        <v>140.6</v>
      </c>
      <c r="C32" s="195">
        <v>4.0642416113590603</v>
      </c>
      <c r="D32" s="214">
        <v>3.8545745369878648</v>
      </c>
      <c r="E32" s="214">
        <v>4.2824272061008806</v>
      </c>
      <c r="F32" s="195" t="s">
        <v>203</v>
      </c>
      <c r="G32" s="195" t="s">
        <v>203</v>
      </c>
      <c r="H32" s="195">
        <v>4.0642416113590603</v>
      </c>
    </row>
  </sheetData>
  <conditionalFormatting sqref="A3:A32">
    <cfRule type="cellIs" dxfId="6" priority="1" operator="equal">
      <formula>TRUE</formula>
    </cfRule>
  </conditionalFormatting>
  <hyperlinks>
    <hyperlink ref="B1" r:id="rId1"/>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T35"/>
  <sheetViews>
    <sheetView workbookViewId="0">
      <selection activeCell="D13" sqref="D13"/>
    </sheetView>
  </sheetViews>
  <sheetFormatPr defaultRowHeight="12.75" customHeight="1" x14ac:dyDescent="0.15"/>
  <cols>
    <col min="1" max="1" width="28.7109375" style="195" bestFit="1" customWidth="1"/>
    <col min="2" max="10" width="10.5703125" style="195" customWidth="1"/>
    <col min="11" max="11" width="11.7109375" style="195" customWidth="1"/>
    <col min="12" max="16384" width="9.140625" style="195"/>
  </cols>
  <sheetData>
    <row r="1" spans="1:20" ht="12.75" customHeight="1" x14ac:dyDescent="0.2">
      <c r="A1" s="195" t="s">
        <v>246</v>
      </c>
      <c r="B1" s="204" t="s">
        <v>392</v>
      </c>
    </row>
    <row r="2" spans="1:20" ht="12.75" customHeight="1" x14ac:dyDescent="0.2">
      <c r="B2" s="70"/>
      <c r="C2" s="70" t="s">
        <v>383</v>
      </c>
      <c r="D2" s="70" t="s">
        <v>384</v>
      </c>
      <c r="E2" s="70" t="s">
        <v>385</v>
      </c>
      <c r="F2" s="70" t="s">
        <v>386</v>
      </c>
      <c r="G2" s="70" t="s">
        <v>387</v>
      </c>
      <c r="H2" s="70" t="s">
        <v>388</v>
      </c>
      <c r="I2" s="70" t="s">
        <v>389</v>
      </c>
      <c r="J2" s="70" t="s">
        <v>390</v>
      </c>
      <c r="K2" s="70" t="s">
        <v>391</v>
      </c>
    </row>
    <row r="3" spans="1:20" ht="12.75" customHeight="1" x14ac:dyDescent="0.15">
      <c r="A3" s="205" t="s">
        <v>192</v>
      </c>
      <c r="B3" s="197" t="s">
        <v>151</v>
      </c>
      <c r="C3" s="197" t="s">
        <v>152</v>
      </c>
      <c r="D3" s="197" t="s">
        <v>153</v>
      </c>
      <c r="E3" s="197" t="s">
        <v>154</v>
      </c>
      <c r="F3" s="197" t="s">
        <v>155</v>
      </c>
      <c r="G3" s="197" t="s">
        <v>156</v>
      </c>
      <c r="H3" s="197" t="s">
        <v>157</v>
      </c>
      <c r="I3" s="197" t="s">
        <v>158</v>
      </c>
      <c r="J3" s="197" t="s">
        <v>159</v>
      </c>
      <c r="K3" s="197" t="s">
        <v>160</v>
      </c>
    </row>
    <row r="4" spans="1:20" ht="12.75" customHeight="1" x14ac:dyDescent="0.15">
      <c r="A4" s="198" t="s">
        <v>136</v>
      </c>
      <c r="B4" s="199" t="s">
        <v>203</v>
      </c>
      <c r="C4" s="199">
        <v>58.072009291521489</v>
      </c>
      <c r="D4" s="199">
        <v>63.5952515545506</v>
      </c>
      <c r="E4" s="199">
        <v>69.369692620499933</v>
      </c>
      <c r="F4" s="199">
        <v>58.133901753706041</v>
      </c>
      <c r="G4" s="199">
        <v>58.719906048150321</v>
      </c>
      <c r="H4" s="199">
        <v>54.007610163250277</v>
      </c>
      <c r="I4" s="199">
        <v>41.722910786599584</v>
      </c>
      <c r="J4" s="199">
        <v>34.258307639602606</v>
      </c>
      <c r="K4" s="199">
        <v>22.090226302096116</v>
      </c>
      <c r="L4" s="271"/>
      <c r="M4" s="271"/>
      <c r="N4" s="271"/>
      <c r="O4" s="271"/>
      <c r="P4" s="271"/>
      <c r="Q4" s="271"/>
      <c r="R4" s="271"/>
      <c r="S4" s="271"/>
      <c r="T4" s="271"/>
    </row>
    <row r="5" spans="1:20" ht="12.75" customHeight="1" x14ac:dyDescent="0.15">
      <c r="A5" s="198" t="s">
        <v>139</v>
      </c>
      <c r="B5" s="199" t="s">
        <v>203</v>
      </c>
      <c r="C5" s="199">
        <v>53.048176119944721</v>
      </c>
      <c r="D5" s="199">
        <v>50.496549402457497</v>
      </c>
      <c r="E5" s="199">
        <v>43.546053463315964</v>
      </c>
      <c r="F5" s="199">
        <v>33.717336330429895</v>
      </c>
      <c r="G5" s="199">
        <v>33.72728678030888</v>
      </c>
      <c r="H5" s="199">
        <v>35.127653894251708</v>
      </c>
      <c r="I5" s="199">
        <v>28.161874454363684</v>
      </c>
      <c r="J5" s="199">
        <v>28.157116711248769</v>
      </c>
      <c r="K5" s="199">
        <v>22.602701022772223</v>
      </c>
      <c r="L5" s="271"/>
      <c r="M5" s="271"/>
      <c r="N5" s="271"/>
      <c r="O5" s="271"/>
      <c r="P5" s="271"/>
      <c r="Q5" s="271"/>
      <c r="R5" s="271"/>
      <c r="S5" s="271"/>
      <c r="T5" s="271"/>
    </row>
    <row r="6" spans="1:20" ht="12.75" customHeight="1" x14ac:dyDescent="0.15">
      <c r="A6" s="198" t="s">
        <v>142</v>
      </c>
      <c r="B6" s="199" t="s">
        <v>203</v>
      </c>
      <c r="C6" s="199">
        <v>45.454545454545453</v>
      </c>
      <c r="D6" s="199">
        <v>50.154890101784922</v>
      </c>
      <c r="E6" s="199">
        <v>52.060866590310731</v>
      </c>
      <c r="F6" s="199">
        <v>45.031522065445813</v>
      </c>
      <c r="G6" s="199">
        <v>46.870983837070412</v>
      </c>
      <c r="H6" s="199">
        <v>36.459757542612337</v>
      </c>
      <c r="I6" s="199">
        <v>33.530451746631712</v>
      </c>
      <c r="J6" s="199">
        <v>24.468198987628266</v>
      </c>
      <c r="K6" s="199">
        <v>21.510332641929782</v>
      </c>
      <c r="L6" s="271"/>
      <c r="M6" s="271"/>
      <c r="N6" s="271"/>
      <c r="O6" s="271"/>
      <c r="P6" s="271"/>
      <c r="Q6" s="271"/>
      <c r="R6" s="271"/>
      <c r="S6" s="271"/>
      <c r="T6" s="271"/>
    </row>
    <row r="7" spans="1:20" ht="12.75" customHeight="1" x14ac:dyDescent="0.15">
      <c r="A7" s="198" t="s">
        <v>144</v>
      </c>
      <c r="B7" s="199" t="s">
        <v>203</v>
      </c>
      <c r="C7" s="199">
        <v>46.221400508435408</v>
      </c>
      <c r="D7" s="199">
        <v>39.824771007566703</v>
      </c>
      <c r="E7" s="199">
        <v>51.797887982889982</v>
      </c>
      <c r="F7" s="199">
        <v>45.417844166330241</v>
      </c>
      <c r="G7" s="199">
        <v>44.087224878760132</v>
      </c>
      <c r="H7" s="199">
        <v>37.617769266282508</v>
      </c>
      <c r="I7" s="199">
        <v>37.814331631688411</v>
      </c>
      <c r="J7" s="199">
        <v>37.85988401108262</v>
      </c>
      <c r="K7" s="199">
        <v>30.867902526023361</v>
      </c>
      <c r="L7" s="271"/>
      <c r="M7" s="271"/>
      <c r="N7" s="271"/>
      <c r="O7" s="271"/>
      <c r="P7" s="271"/>
      <c r="Q7" s="271"/>
      <c r="R7" s="271"/>
      <c r="S7" s="271"/>
      <c r="T7" s="271"/>
    </row>
    <row r="8" spans="1:20" ht="12.75" customHeight="1" x14ac:dyDescent="0.15">
      <c r="A8" s="198" t="s">
        <v>146</v>
      </c>
      <c r="B8" s="199" t="s">
        <v>203</v>
      </c>
      <c r="C8" s="199">
        <v>38.866687262688977</v>
      </c>
      <c r="D8" s="199">
        <v>39.144442994650255</v>
      </c>
      <c r="E8" s="199">
        <v>34.332337022376606</v>
      </c>
      <c r="F8" s="199">
        <v>40.674794846503495</v>
      </c>
      <c r="G8" s="199">
        <v>37.779388790753238</v>
      </c>
      <c r="H8" s="199">
        <v>36.88940351883921</v>
      </c>
      <c r="I8" s="199">
        <v>32.903530960166165</v>
      </c>
      <c r="J8" s="199">
        <v>30.998460409799648</v>
      </c>
      <c r="K8" s="199">
        <v>31.118072339145495</v>
      </c>
      <c r="L8" s="271"/>
      <c r="M8" s="271"/>
      <c r="N8" s="271"/>
      <c r="O8" s="271"/>
      <c r="P8" s="271"/>
      <c r="Q8" s="271"/>
      <c r="R8" s="271"/>
      <c r="S8" s="271"/>
      <c r="T8" s="271"/>
    </row>
    <row r="9" spans="1:20" ht="12.75" customHeight="1" x14ac:dyDescent="0.15">
      <c r="A9" s="198" t="s">
        <v>149</v>
      </c>
      <c r="B9" s="199" t="s">
        <v>203</v>
      </c>
      <c r="C9" s="199">
        <v>37.717612946570647</v>
      </c>
      <c r="D9" s="199">
        <v>31.711356188999684</v>
      </c>
      <c r="E9" s="199">
        <v>32.775371649303523</v>
      </c>
      <c r="F9" s="199">
        <v>40.842999509884002</v>
      </c>
      <c r="G9" s="199">
        <v>45.213197616452966</v>
      </c>
      <c r="H9" s="199">
        <v>50.581107956178371</v>
      </c>
      <c r="I9" s="199">
        <v>41.031252137044383</v>
      </c>
      <c r="J9" s="199">
        <v>38.582873743219629</v>
      </c>
      <c r="K9" s="199">
        <v>30.577230155943873</v>
      </c>
      <c r="L9" s="271"/>
      <c r="M9" s="271"/>
      <c r="N9" s="271"/>
      <c r="O9" s="271"/>
      <c r="P9" s="271"/>
      <c r="Q9" s="271"/>
      <c r="R9" s="271"/>
      <c r="S9" s="271"/>
      <c r="T9" s="271"/>
    </row>
    <row r="10" spans="1:20" ht="12.75" customHeight="1" x14ac:dyDescent="0.15">
      <c r="A10" s="198" t="s">
        <v>150</v>
      </c>
      <c r="B10" s="199" t="s">
        <v>203</v>
      </c>
      <c r="C10" s="199">
        <v>41.035544022690239</v>
      </c>
      <c r="D10" s="199">
        <v>41.288692969992837</v>
      </c>
      <c r="E10" s="199">
        <v>33.121112869392412</v>
      </c>
      <c r="F10" s="199">
        <v>21.116438526321019</v>
      </c>
      <c r="G10" s="199">
        <v>20.142254673632529</v>
      </c>
      <c r="H10" s="199">
        <v>21.685056444926335</v>
      </c>
      <c r="I10" s="199">
        <v>29.696578437701746</v>
      </c>
      <c r="J10" s="199">
        <v>30.102347983142685</v>
      </c>
      <c r="K10" s="199">
        <v>29.116705047777863</v>
      </c>
      <c r="L10" s="271"/>
      <c r="M10" s="271"/>
      <c r="N10" s="271"/>
      <c r="O10" s="271"/>
      <c r="P10" s="271"/>
      <c r="Q10" s="271"/>
      <c r="R10" s="271"/>
      <c r="S10" s="271"/>
      <c r="T10" s="271"/>
    </row>
    <row r="11" spans="1:20" ht="12.75" customHeight="1" x14ac:dyDescent="0.15">
      <c r="A11" s="198" t="s">
        <v>162</v>
      </c>
      <c r="B11" s="199" t="s">
        <v>203</v>
      </c>
      <c r="C11" s="199">
        <v>22.358581969045787</v>
      </c>
      <c r="D11" s="199">
        <v>15.012385217804688</v>
      </c>
      <c r="E11" s="199">
        <v>15.119062618117676</v>
      </c>
      <c r="F11" s="199">
        <v>22.914757103574704</v>
      </c>
      <c r="G11" s="199">
        <v>36.091776230987371</v>
      </c>
      <c r="H11" s="199">
        <v>41.762372102735434</v>
      </c>
      <c r="I11" s="199">
        <v>39.519443566234585</v>
      </c>
      <c r="J11" s="199">
        <v>37.099851600593603</v>
      </c>
      <c r="K11" s="199">
        <v>31.919138183269048</v>
      </c>
      <c r="L11" s="271"/>
      <c r="M11" s="271"/>
      <c r="N11" s="271"/>
      <c r="O11" s="271"/>
      <c r="P11" s="271"/>
      <c r="Q11" s="271"/>
      <c r="R11" s="271"/>
      <c r="S11" s="271"/>
      <c r="T11" s="271"/>
    </row>
    <row r="12" spans="1:20" ht="12.75" customHeight="1" x14ac:dyDescent="0.15">
      <c r="A12" s="198" t="s">
        <v>165</v>
      </c>
      <c r="B12" s="199" t="s">
        <v>203</v>
      </c>
      <c r="C12" s="199">
        <v>35.691523263224987</v>
      </c>
      <c r="D12" s="199">
        <v>31.996723535509965</v>
      </c>
      <c r="E12" s="199">
        <v>30.959752321981426</v>
      </c>
      <c r="F12" s="199">
        <v>31.264248029701037</v>
      </c>
      <c r="G12" s="199">
        <v>32.918559483836987</v>
      </c>
      <c r="H12" s="199">
        <v>31.839106382414201</v>
      </c>
      <c r="I12" s="199">
        <v>31.999573339022145</v>
      </c>
      <c r="J12" s="199">
        <v>28.164102839209797</v>
      </c>
      <c r="K12" s="199">
        <v>27.027757506959645</v>
      </c>
      <c r="L12" s="271"/>
      <c r="M12" s="271"/>
      <c r="N12" s="271"/>
      <c r="O12" s="271"/>
      <c r="P12" s="271"/>
      <c r="Q12" s="271"/>
      <c r="R12" s="271"/>
      <c r="S12" s="271"/>
      <c r="T12" s="271"/>
    </row>
    <row r="13" spans="1:20" ht="12.75" customHeight="1" x14ac:dyDescent="0.15">
      <c r="A13" s="198" t="s">
        <v>167</v>
      </c>
      <c r="B13" s="199" t="s">
        <v>203</v>
      </c>
      <c r="C13" s="199">
        <v>39.383861368807985</v>
      </c>
      <c r="D13" s="199">
        <v>36.799817753283506</v>
      </c>
      <c r="E13" s="199">
        <v>36.856007090393746</v>
      </c>
      <c r="F13" s="199">
        <v>35.28861677444398</v>
      </c>
      <c r="G13" s="199">
        <v>31.900470531940346</v>
      </c>
      <c r="H13" s="199">
        <v>28.413883733939496</v>
      </c>
      <c r="I13" s="199">
        <v>31.994312122289369</v>
      </c>
      <c r="J13" s="199">
        <v>30.363920517972762</v>
      </c>
      <c r="K13" s="199">
        <v>29.608362119240951</v>
      </c>
      <c r="L13" s="271"/>
      <c r="M13" s="271"/>
      <c r="N13" s="271"/>
      <c r="O13" s="271"/>
      <c r="P13" s="271"/>
      <c r="Q13" s="271"/>
      <c r="R13" s="271"/>
      <c r="S13" s="271"/>
      <c r="T13" s="271"/>
    </row>
    <row r="14" spans="1:20" ht="12.75" customHeight="1" x14ac:dyDescent="0.15">
      <c r="A14" s="198" t="s">
        <v>169</v>
      </c>
      <c r="B14" s="199" t="s">
        <v>203</v>
      </c>
      <c r="C14" s="199">
        <v>41.350006416380303</v>
      </c>
      <c r="D14" s="199">
        <v>38.473869830073738</v>
      </c>
      <c r="E14" s="199">
        <v>34.162971609147135</v>
      </c>
      <c r="F14" s="199">
        <v>32.746739563756478</v>
      </c>
      <c r="G14" s="199">
        <v>35.61608707420968</v>
      </c>
      <c r="H14" s="199">
        <v>35.652403328508377</v>
      </c>
      <c r="I14" s="199">
        <v>32.021632391660148</v>
      </c>
      <c r="J14" s="199">
        <v>28.413530523235163</v>
      </c>
      <c r="K14" s="199">
        <v>26.229229285997846</v>
      </c>
      <c r="L14" s="271"/>
      <c r="M14" s="271"/>
      <c r="N14" s="271"/>
      <c r="O14" s="271"/>
      <c r="P14" s="271"/>
      <c r="Q14" s="271"/>
      <c r="R14" s="271"/>
      <c r="S14" s="271"/>
      <c r="T14" s="271"/>
    </row>
    <row r="15" spans="1:20" ht="12.75" customHeight="1" x14ac:dyDescent="0.15">
      <c r="A15" s="198" t="s">
        <v>170</v>
      </c>
      <c r="B15" s="199" t="s">
        <v>203</v>
      </c>
      <c r="C15" s="199">
        <v>38.620564314598575</v>
      </c>
      <c r="D15" s="199">
        <v>43.439989940212854</v>
      </c>
      <c r="E15" s="199">
        <v>41.415012942191545</v>
      </c>
      <c r="F15" s="199">
        <v>41.757043601313022</v>
      </c>
      <c r="G15" s="199">
        <v>37.454937028887116</v>
      </c>
      <c r="H15" s="199">
        <v>37.760785424336831</v>
      </c>
      <c r="I15" s="199">
        <v>41.607227769852592</v>
      </c>
      <c r="J15" s="199">
        <v>36.987984870721029</v>
      </c>
      <c r="K15" s="199">
        <v>29.876788125769327</v>
      </c>
      <c r="L15" s="271"/>
      <c r="M15" s="271"/>
      <c r="N15" s="271"/>
      <c r="O15" s="271"/>
      <c r="P15" s="271"/>
      <c r="Q15" s="271"/>
      <c r="R15" s="271"/>
      <c r="S15" s="271"/>
      <c r="T15" s="271"/>
    </row>
    <row r="16" spans="1:20" ht="12.75" customHeight="1" x14ac:dyDescent="0.15">
      <c r="A16" s="198" t="s">
        <v>172</v>
      </c>
      <c r="B16" s="199" t="s">
        <v>203</v>
      </c>
      <c r="C16" s="199">
        <v>40.367342819658901</v>
      </c>
      <c r="D16" s="199">
        <v>39.310383557028139</v>
      </c>
      <c r="E16" s="199">
        <v>41.779112701979422</v>
      </c>
      <c r="F16" s="199">
        <v>40.989672879638377</v>
      </c>
      <c r="G16" s="199">
        <v>48.208259681825488</v>
      </c>
      <c r="H16" s="199">
        <v>44.932428540156913</v>
      </c>
      <c r="I16" s="199">
        <v>32.244319817589272</v>
      </c>
      <c r="J16" s="199">
        <v>22.995906728602311</v>
      </c>
      <c r="K16" s="199">
        <v>22.96237614668366</v>
      </c>
      <c r="L16" s="271"/>
      <c r="M16" s="271"/>
      <c r="N16" s="271"/>
      <c r="O16" s="271"/>
      <c r="P16" s="271"/>
      <c r="Q16" s="271"/>
      <c r="R16" s="271"/>
      <c r="S16" s="271"/>
      <c r="T16" s="271"/>
    </row>
    <row r="17" spans="1:20" ht="12.75" customHeight="1" x14ac:dyDescent="0.15">
      <c r="A17" s="198" t="s">
        <v>174</v>
      </c>
      <c r="B17" s="199" t="s">
        <v>203</v>
      </c>
      <c r="C17" s="199">
        <v>33.097709165701318</v>
      </c>
      <c r="D17" s="199">
        <v>40.330711837063923</v>
      </c>
      <c r="E17" s="199">
        <v>36.958880265150157</v>
      </c>
      <c r="F17" s="199">
        <v>32.371383696812018</v>
      </c>
      <c r="G17" s="199">
        <v>20.584104228217175</v>
      </c>
      <c r="H17" s="199">
        <v>25.623505295524431</v>
      </c>
      <c r="I17" s="199">
        <v>22.115467312110674</v>
      </c>
      <c r="J17" s="199">
        <v>27.100938677966941</v>
      </c>
      <c r="K17" s="199">
        <v>25.923045587527312</v>
      </c>
      <c r="L17" s="271"/>
      <c r="M17" s="271"/>
      <c r="N17" s="271"/>
      <c r="O17" s="271"/>
      <c r="P17" s="271"/>
      <c r="Q17" s="271"/>
      <c r="R17" s="271"/>
      <c r="S17" s="271"/>
      <c r="T17" s="271"/>
    </row>
    <row r="18" spans="1:20" ht="12.75" customHeight="1" x14ac:dyDescent="0.15">
      <c r="A18" s="198" t="s">
        <v>176</v>
      </c>
      <c r="B18" s="199" t="s">
        <v>203</v>
      </c>
      <c r="C18" s="199">
        <v>36.319374914109588</v>
      </c>
      <c r="D18" s="199">
        <v>39.552905673644581</v>
      </c>
      <c r="E18" s="199">
        <v>45.00079840126196</v>
      </c>
      <c r="F18" s="199">
        <v>47.455839704719217</v>
      </c>
      <c r="G18" s="199">
        <v>47.490371327213403</v>
      </c>
      <c r="H18" s="199">
        <v>44.211160025586032</v>
      </c>
      <c r="I18" s="199">
        <v>42.798660215854113</v>
      </c>
      <c r="J18" s="199">
        <v>42.357859454780687</v>
      </c>
      <c r="K18" s="199">
        <v>42.460130850252703</v>
      </c>
      <c r="L18" s="271"/>
      <c r="M18" s="271"/>
      <c r="N18" s="271"/>
      <c r="O18" s="271"/>
      <c r="P18" s="271"/>
      <c r="Q18" s="271"/>
      <c r="R18" s="271"/>
      <c r="S18" s="271"/>
      <c r="T18" s="271"/>
    </row>
    <row r="19" spans="1:20" ht="12.75" customHeight="1" x14ac:dyDescent="0.15">
      <c r="A19" s="198" t="s">
        <v>177</v>
      </c>
      <c r="B19" s="199" t="s">
        <v>203</v>
      </c>
      <c r="C19" s="199">
        <v>51.048431391554388</v>
      </c>
      <c r="D19" s="199">
        <v>41.057858995581398</v>
      </c>
      <c r="E19" s="199">
        <v>43.986055763814576</v>
      </c>
      <c r="F19" s="199">
        <v>36.324729876099646</v>
      </c>
      <c r="G19" s="199">
        <v>41.141886421850323</v>
      </c>
      <c r="H19" s="199">
        <v>35.273133851560004</v>
      </c>
      <c r="I19" s="199">
        <v>35.960443512136649</v>
      </c>
      <c r="J19" s="199">
        <v>31.989976474038134</v>
      </c>
      <c r="K19" s="199">
        <v>30.053896654667369</v>
      </c>
      <c r="L19" s="271"/>
      <c r="M19" s="271"/>
      <c r="N19" s="271"/>
      <c r="O19" s="271"/>
      <c r="P19" s="271"/>
      <c r="Q19" s="271"/>
      <c r="R19" s="271"/>
      <c r="S19" s="271"/>
      <c r="T19" s="271"/>
    </row>
    <row r="20" spans="1:20" ht="12.75" customHeight="1" x14ac:dyDescent="0.15">
      <c r="A20" s="198" t="s">
        <v>179</v>
      </c>
      <c r="B20" s="199" t="s">
        <v>203</v>
      </c>
      <c r="C20" s="199">
        <v>28.231912327079538</v>
      </c>
      <c r="D20" s="199">
        <v>41.320179742781882</v>
      </c>
      <c r="E20" s="199">
        <v>51.966949020423016</v>
      </c>
      <c r="F20" s="199">
        <v>47.158688988446123</v>
      </c>
      <c r="G20" s="199">
        <v>44.857248403609688</v>
      </c>
      <c r="H20" s="199">
        <v>29.241320644372376</v>
      </c>
      <c r="I20" s="199">
        <v>26.651741691319529</v>
      </c>
      <c r="J20" s="199">
        <v>29.376418747496331</v>
      </c>
      <c r="K20" s="199">
        <v>42.690573387763813</v>
      </c>
      <c r="L20" s="271"/>
      <c r="M20" s="271"/>
      <c r="N20" s="271"/>
      <c r="O20" s="271"/>
      <c r="P20" s="271"/>
      <c r="Q20" s="271"/>
      <c r="R20" s="271"/>
      <c r="S20" s="271"/>
      <c r="T20" s="271"/>
    </row>
    <row r="21" spans="1:20" ht="12.75" customHeight="1" x14ac:dyDescent="0.15">
      <c r="A21" s="198" t="s">
        <v>181</v>
      </c>
      <c r="B21" s="199" t="s">
        <v>203</v>
      </c>
      <c r="C21" s="199">
        <v>44.062385687206948</v>
      </c>
      <c r="D21" s="199">
        <v>49.301011924160001</v>
      </c>
      <c r="E21" s="199">
        <v>46.947963212917394</v>
      </c>
      <c r="F21" s="199">
        <v>40.323596864840347</v>
      </c>
      <c r="G21" s="199">
        <v>33.662666419807117</v>
      </c>
      <c r="H21" s="199">
        <v>32.936407398023817</v>
      </c>
      <c r="I21" s="199">
        <v>28.867870060622526</v>
      </c>
      <c r="J21" s="199">
        <v>23.913841844098833</v>
      </c>
      <c r="K21" s="199">
        <v>24.927581079106389</v>
      </c>
      <c r="L21" s="271"/>
      <c r="M21" s="271"/>
      <c r="N21" s="271"/>
      <c r="O21" s="271"/>
      <c r="P21" s="271"/>
      <c r="Q21" s="271"/>
      <c r="R21" s="271"/>
      <c r="S21" s="271"/>
      <c r="T21" s="271"/>
    </row>
    <row r="22" spans="1:20" ht="12.75" customHeight="1" x14ac:dyDescent="0.15">
      <c r="A22" s="198" t="s">
        <v>183</v>
      </c>
      <c r="B22" s="199" t="s">
        <v>203</v>
      </c>
      <c r="C22" s="199">
        <v>36.601644920983503</v>
      </c>
      <c r="D22" s="199">
        <v>45.750637241018715</v>
      </c>
      <c r="E22" s="199">
        <v>53.137315679936236</v>
      </c>
      <c r="F22" s="199">
        <v>38.276219210158963</v>
      </c>
      <c r="G22" s="199">
        <v>38.930109004305208</v>
      </c>
      <c r="H22" s="199">
        <v>39.498141263940518</v>
      </c>
      <c r="I22" s="199">
        <v>46.980338728242231</v>
      </c>
      <c r="J22" s="199">
        <v>37.926375423708727</v>
      </c>
      <c r="K22" s="199">
        <v>33.439224209998329</v>
      </c>
      <c r="L22" s="271"/>
      <c r="M22" s="271"/>
      <c r="N22" s="271"/>
      <c r="O22" s="271"/>
      <c r="P22" s="271"/>
      <c r="Q22" s="271"/>
      <c r="R22" s="271"/>
      <c r="S22" s="271"/>
      <c r="T22" s="271"/>
    </row>
    <row r="23" spans="1:20" ht="12.75" customHeight="1" x14ac:dyDescent="0.15">
      <c r="A23" s="198" t="s">
        <v>185</v>
      </c>
      <c r="B23" s="199" t="s">
        <v>203</v>
      </c>
      <c r="C23" s="199">
        <v>32.182280436391729</v>
      </c>
      <c r="D23" s="199">
        <v>42.202996412745307</v>
      </c>
      <c r="E23" s="199">
        <v>41.006462618508678</v>
      </c>
      <c r="F23" s="199">
        <v>28.155484522764535</v>
      </c>
      <c r="G23" s="199">
        <v>21.718428922264732</v>
      </c>
      <c r="H23" s="199">
        <v>25.266562231542778</v>
      </c>
      <c r="I23" s="199">
        <v>40.78095529387776</v>
      </c>
      <c r="J23" s="199">
        <v>41.100816878735465</v>
      </c>
      <c r="K23" s="199">
        <v>43.1793844346955</v>
      </c>
      <c r="L23" s="271"/>
      <c r="M23" s="271"/>
      <c r="N23" s="271"/>
      <c r="O23" s="271"/>
      <c r="P23" s="271"/>
      <c r="Q23" s="271"/>
      <c r="R23" s="271"/>
      <c r="S23" s="271"/>
      <c r="T23" s="271"/>
    </row>
    <row r="24" spans="1:20" ht="12.75" customHeight="1" x14ac:dyDescent="0.15">
      <c r="A24" s="198" t="s">
        <v>187</v>
      </c>
      <c r="B24" s="199" t="s">
        <v>203</v>
      </c>
      <c r="C24" s="199">
        <v>23.874488403819917</v>
      </c>
      <c r="D24" s="199">
        <v>27.507478595743216</v>
      </c>
      <c r="E24" s="199">
        <v>24.272265469234902</v>
      </c>
      <c r="F24" s="199">
        <v>10.481814052618706</v>
      </c>
      <c r="G24" s="199">
        <v>12.317004504504503</v>
      </c>
      <c r="H24" s="199">
        <v>19.53784124615904</v>
      </c>
      <c r="I24" s="199">
        <v>25.129687135395162</v>
      </c>
      <c r="J24" s="199">
        <v>25.467510732736667</v>
      </c>
      <c r="K24" s="199">
        <v>20.289962002434795</v>
      </c>
      <c r="L24" s="271"/>
      <c r="M24" s="271"/>
      <c r="N24" s="271"/>
      <c r="O24" s="271"/>
      <c r="P24" s="271"/>
      <c r="Q24" s="271"/>
      <c r="R24" s="271"/>
      <c r="S24" s="271"/>
      <c r="T24" s="271"/>
    </row>
    <row r="25" spans="1:20" ht="12.75" customHeight="1" x14ac:dyDescent="0.15">
      <c r="A25" s="198" t="s">
        <v>189</v>
      </c>
      <c r="B25" s="199" t="s">
        <v>203</v>
      </c>
      <c r="C25" s="199">
        <v>39.043728976453629</v>
      </c>
      <c r="D25" s="199">
        <v>39.111075454290187</v>
      </c>
      <c r="E25" s="199">
        <v>40.159836147868518</v>
      </c>
      <c r="F25" s="199">
        <v>41.155568047218487</v>
      </c>
      <c r="G25" s="199">
        <v>30.128951914192747</v>
      </c>
      <c r="H25" s="199">
        <v>27.109250278622852</v>
      </c>
      <c r="I25" s="199">
        <v>23.082635836293932</v>
      </c>
      <c r="J25" s="199">
        <v>22.070183182520417</v>
      </c>
      <c r="K25" s="199">
        <v>28.982031140692769</v>
      </c>
      <c r="L25" s="271"/>
      <c r="M25" s="271"/>
      <c r="N25" s="271"/>
      <c r="O25" s="271"/>
      <c r="P25" s="271"/>
      <c r="Q25" s="271"/>
      <c r="R25" s="271"/>
      <c r="S25" s="271"/>
      <c r="T25" s="271"/>
    </row>
    <row r="26" spans="1:20" ht="12.75" customHeight="1" x14ac:dyDescent="0.15">
      <c r="A26" s="198" t="s">
        <v>196</v>
      </c>
      <c r="B26" s="199" t="s">
        <v>203</v>
      </c>
      <c r="C26" s="199">
        <v>45.025603937990645</v>
      </c>
      <c r="D26" s="199">
        <v>43.837440456096921</v>
      </c>
      <c r="E26" s="199">
        <v>44.283954368682764</v>
      </c>
      <c r="F26" s="199">
        <v>42.59679530110018</v>
      </c>
      <c r="G26" s="199">
        <v>42.958282997776138</v>
      </c>
      <c r="H26" s="199">
        <v>41.113046619343095</v>
      </c>
      <c r="I26" s="199">
        <v>35.430131305493333</v>
      </c>
      <c r="J26" s="199">
        <v>32.35807060245493</v>
      </c>
      <c r="K26" s="199">
        <v>27.166401357366862</v>
      </c>
      <c r="L26" s="271"/>
      <c r="M26" s="271"/>
      <c r="N26" s="271"/>
      <c r="O26" s="271"/>
      <c r="P26" s="271"/>
      <c r="Q26" s="271"/>
      <c r="R26" s="271"/>
      <c r="S26" s="271"/>
      <c r="T26" s="271"/>
    </row>
    <row r="27" spans="1:20" ht="12.75" customHeight="1" x14ac:dyDescent="0.15">
      <c r="A27" s="198" t="s">
        <v>198</v>
      </c>
      <c r="B27" s="199" t="s">
        <v>203</v>
      </c>
      <c r="C27" s="199">
        <v>41.035544022690239</v>
      </c>
      <c r="D27" s="199">
        <v>41.288692969992837</v>
      </c>
      <c r="E27" s="199">
        <v>33.121112869392412</v>
      </c>
      <c r="F27" s="199">
        <v>21.116438526321019</v>
      </c>
      <c r="G27" s="199">
        <v>20.142254673632529</v>
      </c>
      <c r="H27" s="199">
        <v>21.685056444926335</v>
      </c>
      <c r="I27" s="199">
        <v>29.696578437701746</v>
      </c>
      <c r="J27" s="199">
        <v>30.102347983142685</v>
      </c>
      <c r="K27" s="199">
        <v>29.116705047777863</v>
      </c>
      <c r="L27" s="271"/>
      <c r="M27" s="271"/>
      <c r="N27" s="271"/>
      <c r="O27" s="271"/>
      <c r="P27" s="271"/>
      <c r="Q27" s="271"/>
      <c r="R27" s="271"/>
      <c r="S27" s="271"/>
      <c r="T27" s="271"/>
    </row>
    <row r="28" spans="1:20" ht="12.75" customHeight="1" x14ac:dyDescent="0.15">
      <c r="A28" s="198" t="s">
        <v>197</v>
      </c>
      <c r="B28" s="199" t="s">
        <v>203</v>
      </c>
      <c r="C28" s="199">
        <v>35.198722543923282</v>
      </c>
      <c r="D28" s="199">
        <v>31.434218515185311</v>
      </c>
      <c r="E28" s="199">
        <v>31.146987826718927</v>
      </c>
      <c r="F28" s="199">
        <v>31.823254516286532</v>
      </c>
      <c r="G28" s="199">
        <v>32.954575413250375</v>
      </c>
      <c r="H28" s="199">
        <v>31.814486196047937</v>
      </c>
      <c r="I28" s="199">
        <v>33.262816163067633</v>
      </c>
      <c r="J28" s="199">
        <v>30.765938093581958</v>
      </c>
      <c r="K28" s="199">
        <v>29.141709407840466</v>
      </c>
      <c r="L28" s="271"/>
      <c r="M28" s="271"/>
      <c r="N28" s="271"/>
      <c r="O28" s="271"/>
      <c r="P28" s="271"/>
      <c r="Q28" s="271"/>
      <c r="R28" s="271"/>
      <c r="S28" s="271"/>
      <c r="T28" s="271"/>
    </row>
    <row r="29" spans="1:20" ht="12.75" customHeight="1" x14ac:dyDescent="0.15">
      <c r="A29" s="198" t="s">
        <v>232</v>
      </c>
      <c r="B29" s="199" t="s">
        <v>203</v>
      </c>
      <c r="C29" s="199">
        <v>40.31711934182303</v>
      </c>
      <c r="D29" s="199">
        <v>40.079907342828378</v>
      </c>
      <c r="E29" s="199">
        <v>38.292472206310983</v>
      </c>
      <c r="F29" s="199">
        <v>37.518441267741771</v>
      </c>
      <c r="G29" s="199">
        <v>39.623702643284425</v>
      </c>
      <c r="H29" s="199">
        <v>38.808918995201807</v>
      </c>
      <c r="I29" s="199">
        <v>34.672394032495738</v>
      </c>
      <c r="J29" s="199">
        <v>29.207763487727924</v>
      </c>
      <c r="K29" s="199">
        <v>26.295536172396101</v>
      </c>
      <c r="L29" s="271"/>
      <c r="M29" s="271"/>
      <c r="N29" s="271"/>
      <c r="O29" s="271"/>
      <c r="P29" s="271"/>
      <c r="Q29" s="271"/>
      <c r="R29" s="271"/>
      <c r="S29" s="271"/>
      <c r="T29" s="271"/>
    </row>
    <row r="30" spans="1:20" ht="12.75" customHeight="1" x14ac:dyDescent="0.15">
      <c r="A30" s="198" t="s">
        <v>201</v>
      </c>
      <c r="B30" s="199" t="s">
        <v>203</v>
      </c>
      <c r="C30" s="199">
        <v>35.37416853363667</v>
      </c>
      <c r="D30" s="199">
        <v>39.779724101670055</v>
      </c>
      <c r="E30" s="199">
        <v>42.67914917051008</v>
      </c>
      <c r="F30" s="199">
        <v>43.147434097431017</v>
      </c>
      <c r="G30" s="199">
        <v>39.910355202161298</v>
      </c>
      <c r="H30" s="199">
        <v>39.039691484594599</v>
      </c>
      <c r="I30" s="199">
        <v>37.118147062098664</v>
      </c>
      <c r="J30" s="199">
        <v>38.206954335986595</v>
      </c>
      <c r="K30" s="199">
        <v>37.995187276278337</v>
      </c>
      <c r="L30" s="271"/>
      <c r="M30" s="271"/>
      <c r="N30" s="271"/>
      <c r="O30" s="271"/>
      <c r="P30" s="271"/>
      <c r="Q30" s="271"/>
      <c r="R30" s="271"/>
      <c r="S30" s="271"/>
      <c r="T30" s="271"/>
    </row>
    <row r="31" spans="1:20" ht="12.75" customHeight="1" x14ac:dyDescent="0.15">
      <c r="A31" s="198" t="s">
        <v>200</v>
      </c>
      <c r="B31" s="199" t="s">
        <v>203</v>
      </c>
      <c r="C31" s="199">
        <v>46.459286178878578</v>
      </c>
      <c r="D31" s="199">
        <v>41.110717928436124</v>
      </c>
      <c r="E31" s="199">
        <v>45.595811474421801</v>
      </c>
      <c r="F31" s="199">
        <v>38.505968425105891</v>
      </c>
      <c r="G31" s="199">
        <v>41.888481197904518</v>
      </c>
      <c r="H31" s="199">
        <v>34.065384246888868</v>
      </c>
      <c r="I31" s="199">
        <v>34.099506622763556</v>
      </c>
      <c r="J31" s="199">
        <v>31.468009301730206</v>
      </c>
      <c r="K31" s="199">
        <v>32.583729501629186</v>
      </c>
      <c r="L31" s="271"/>
      <c r="M31" s="271"/>
      <c r="N31" s="271"/>
      <c r="O31" s="271"/>
      <c r="P31" s="271"/>
      <c r="Q31" s="271"/>
      <c r="R31" s="271"/>
      <c r="S31" s="271"/>
      <c r="T31" s="271"/>
    </row>
    <row r="32" spans="1:20" ht="12.75" customHeight="1" x14ac:dyDescent="0.15">
      <c r="A32" s="198" t="s">
        <v>202</v>
      </c>
      <c r="B32" s="199" t="s">
        <v>203</v>
      </c>
      <c r="C32" s="199">
        <v>36.912370548574614</v>
      </c>
      <c r="D32" s="199">
        <v>41.811339962551578</v>
      </c>
      <c r="E32" s="199">
        <v>41.54755496558608</v>
      </c>
      <c r="F32" s="199">
        <v>33.885482828728584</v>
      </c>
      <c r="G32" s="199">
        <v>28.250452139245688</v>
      </c>
      <c r="H32" s="199">
        <v>28.934340283768893</v>
      </c>
      <c r="I32" s="199">
        <v>30.703264958497197</v>
      </c>
      <c r="J32" s="199">
        <v>27.932885869988532</v>
      </c>
      <c r="K32" s="199">
        <v>29.159399316374085</v>
      </c>
      <c r="L32" s="271"/>
      <c r="M32" s="271"/>
      <c r="N32" s="271"/>
      <c r="O32" s="271"/>
      <c r="P32" s="271"/>
      <c r="Q32" s="271"/>
      <c r="R32" s="271"/>
      <c r="S32" s="271"/>
      <c r="T32" s="271"/>
    </row>
    <row r="33" spans="1:20" ht="12.75" customHeight="1" x14ac:dyDescent="0.15">
      <c r="A33" s="206" t="s">
        <v>108</v>
      </c>
      <c r="B33" s="199" t="s">
        <v>203</v>
      </c>
      <c r="C33" s="199">
        <v>39.970715755399929</v>
      </c>
      <c r="D33" s="199">
        <v>40.325514202271947</v>
      </c>
      <c r="E33" s="199">
        <v>40.579081222838617</v>
      </c>
      <c r="F33" s="199">
        <v>37.501165364426477</v>
      </c>
      <c r="G33" s="199">
        <v>36.754421572689623</v>
      </c>
      <c r="H33" s="199">
        <v>35.382028355189163</v>
      </c>
      <c r="I33" s="199">
        <v>34.010192495577094</v>
      </c>
      <c r="J33" s="199">
        <v>31.522282974899589</v>
      </c>
      <c r="K33" s="199">
        <v>29.983450830319097</v>
      </c>
      <c r="L33" s="271"/>
      <c r="M33" s="271"/>
      <c r="N33" s="271"/>
      <c r="O33" s="271"/>
      <c r="P33" s="271"/>
      <c r="Q33" s="271"/>
      <c r="R33" s="271"/>
      <c r="S33" s="271"/>
      <c r="T33" s="271"/>
    </row>
    <row r="34" spans="1:20" ht="12.75" customHeight="1" x14ac:dyDescent="0.15">
      <c r="L34" s="223"/>
      <c r="M34" s="223"/>
      <c r="N34" s="223"/>
      <c r="O34" s="223"/>
      <c r="P34" s="223"/>
      <c r="Q34" s="223"/>
      <c r="R34" s="223"/>
      <c r="S34" s="223"/>
      <c r="T34" s="223"/>
    </row>
    <row r="35" spans="1:20" ht="12.75" customHeight="1" x14ac:dyDescent="0.15">
      <c r="L35" s="223"/>
      <c r="M35" s="223"/>
      <c r="N35" s="223"/>
      <c r="O35" s="223"/>
      <c r="P35" s="223"/>
      <c r="Q35" s="223"/>
      <c r="R35" s="223"/>
      <c r="S35" s="223"/>
      <c r="T35" s="223"/>
    </row>
  </sheetData>
  <conditionalFormatting sqref="A3:K3 A4:A33">
    <cfRule type="cellIs" dxfId="5" priority="1" operator="equal">
      <formula>TRUE</formula>
    </cfRule>
  </conditionalFormatting>
  <hyperlinks>
    <hyperlink ref="B1" r:id="rId1"/>
  </hyperlinks>
  <pageMargins left="0.7" right="0.7" top="0.75" bottom="0.75" header="0.3" footer="0.3"/>
  <pageSetup paperSize="9" orientation="portrait" horizontalDpi="4294967295" verticalDpi="4294967295"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N32"/>
  <sheetViews>
    <sheetView workbookViewId="0">
      <selection activeCell="D13" sqref="D13"/>
    </sheetView>
  </sheetViews>
  <sheetFormatPr defaultRowHeight="12.75" customHeight="1" x14ac:dyDescent="0.15"/>
  <cols>
    <col min="1" max="1" width="29.28515625" style="195" bestFit="1" customWidth="1"/>
    <col min="2" max="7" width="11.42578125" style="195" customWidth="1"/>
    <col min="8" max="8" width="11.7109375" style="195" customWidth="1"/>
    <col min="9" max="9" width="13.42578125" style="195" customWidth="1"/>
    <col min="10" max="16384" width="9.140625" style="195"/>
  </cols>
  <sheetData>
    <row r="1" spans="1:14" ht="12.75" customHeight="1" x14ac:dyDescent="0.2">
      <c r="A1" s="195" t="s">
        <v>246</v>
      </c>
      <c r="B1" s="204" t="s">
        <v>392</v>
      </c>
    </row>
    <row r="2" spans="1:14" ht="12.75" customHeight="1" x14ac:dyDescent="0.15">
      <c r="A2" s="202" t="s">
        <v>192</v>
      </c>
      <c r="B2" s="202" t="s">
        <v>193</v>
      </c>
      <c r="C2" s="202" t="s">
        <v>103</v>
      </c>
      <c r="D2" s="202" t="s">
        <v>104</v>
      </c>
      <c r="E2" s="202" t="s">
        <v>105</v>
      </c>
      <c r="F2" s="202" t="s">
        <v>230</v>
      </c>
      <c r="G2" s="202" t="s">
        <v>231</v>
      </c>
      <c r="H2" s="202" t="s">
        <v>194</v>
      </c>
      <c r="I2" s="202" t="s">
        <v>109</v>
      </c>
    </row>
    <row r="3" spans="1:14" ht="12.75" customHeight="1" x14ac:dyDescent="0.15">
      <c r="A3" s="198" t="s">
        <v>136</v>
      </c>
      <c r="B3" s="195">
        <v>9</v>
      </c>
      <c r="C3" s="216">
        <v>22.090226302096116</v>
      </c>
      <c r="D3" s="216">
        <v>10.10014235923617</v>
      </c>
      <c r="E3" s="216">
        <v>41.934612930145796</v>
      </c>
      <c r="F3" s="195">
        <v>114</v>
      </c>
      <c r="G3" s="216">
        <v>27.166401357366862</v>
      </c>
      <c r="H3" s="216">
        <v>29.983450830319097</v>
      </c>
      <c r="I3" s="195" t="s">
        <v>236</v>
      </c>
      <c r="J3" s="271"/>
      <c r="K3" s="271"/>
      <c r="L3" s="271"/>
      <c r="M3" s="271"/>
      <c r="N3" s="223"/>
    </row>
    <row r="4" spans="1:14" ht="12.75" customHeight="1" x14ac:dyDescent="0.15">
      <c r="A4" s="198" t="s">
        <v>139</v>
      </c>
      <c r="B4" s="195">
        <v>16</v>
      </c>
      <c r="C4" s="216">
        <v>22.602701022772223</v>
      </c>
      <c r="D4" s="216">
        <v>12.918856303328248</v>
      </c>
      <c r="E4" s="216">
        <v>36.705373792168167</v>
      </c>
      <c r="F4" s="195">
        <v>114</v>
      </c>
      <c r="G4" s="216">
        <v>27.166401357366862</v>
      </c>
      <c r="H4" s="216">
        <v>29.983450830319097</v>
      </c>
      <c r="I4" s="195" t="s">
        <v>236</v>
      </c>
      <c r="J4" s="271"/>
      <c r="K4" s="271"/>
      <c r="L4" s="271"/>
      <c r="M4" s="271"/>
      <c r="N4" s="223"/>
    </row>
    <row r="5" spans="1:14" ht="12.75" customHeight="1" x14ac:dyDescent="0.15">
      <c r="A5" s="198" t="s">
        <v>142</v>
      </c>
      <c r="B5" s="195">
        <v>14</v>
      </c>
      <c r="C5" s="216">
        <v>21.510332641929782</v>
      </c>
      <c r="D5" s="216">
        <v>11.760006145809326</v>
      </c>
      <c r="E5" s="216">
        <v>36.091265268495043</v>
      </c>
      <c r="F5" s="195">
        <v>114</v>
      </c>
      <c r="G5" s="216">
        <v>27.166401357366862</v>
      </c>
      <c r="H5" s="216">
        <v>29.983450830319097</v>
      </c>
      <c r="I5" s="195" t="s">
        <v>236</v>
      </c>
      <c r="J5" s="271"/>
      <c r="K5" s="271"/>
      <c r="L5" s="271"/>
      <c r="M5" s="271"/>
      <c r="N5" s="223"/>
    </row>
    <row r="6" spans="1:14" ht="12.75" customHeight="1" x14ac:dyDescent="0.15">
      <c r="A6" s="198" t="s">
        <v>144</v>
      </c>
      <c r="B6" s="195">
        <v>18</v>
      </c>
      <c r="C6" s="216">
        <v>30.867902526023361</v>
      </c>
      <c r="D6" s="216">
        <v>18.29437689708984</v>
      </c>
      <c r="E6" s="216">
        <v>48.785005058906243</v>
      </c>
      <c r="F6" s="195">
        <v>114</v>
      </c>
      <c r="G6" s="216">
        <v>27.166401357366862</v>
      </c>
      <c r="H6" s="216">
        <v>29.983450830319097</v>
      </c>
      <c r="I6" s="195" t="s">
        <v>236</v>
      </c>
      <c r="J6" s="271"/>
      <c r="K6" s="271"/>
      <c r="L6" s="271"/>
      <c r="M6" s="271"/>
      <c r="N6" s="223"/>
    </row>
    <row r="7" spans="1:14" ht="12.75" customHeight="1" x14ac:dyDescent="0.15">
      <c r="A7" s="198" t="s">
        <v>146</v>
      </c>
      <c r="B7" s="195">
        <v>30</v>
      </c>
      <c r="C7" s="216">
        <v>31.118072339145495</v>
      </c>
      <c r="D7" s="216">
        <v>20.995363407221468</v>
      </c>
      <c r="E7" s="216">
        <v>44.423122802286137</v>
      </c>
      <c r="F7" s="195">
        <v>114</v>
      </c>
      <c r="G7" s="216">
        <v>27.166401357366862</v>
      </c>
      <c r="H7" s="216">
        <v>29.983450830319097</v>
      </c>
      <c r="I7" s="195" t="s">
        <v>236</v>
      </c>
      <c r="J7" s="271"/>
      <c r="K7" s="271"/>
      <c r="L7" s="271"/>
      <c r="M7" s="271"/>
      <c r="N7" s="223"/>
    </row>
    <row r="8" spans="1:14" ht="12.75" customHeight="1" x14ac:dyDescent="0.15">
      <c r="A8" s="198" t="s">
        <v>149</v>
      </c>
      <c r="B8" s="195">
        <v>27</v>
      </c>
      <c r="C8" s="216">
        <v>30.577230155943873</v>
      </c>
      <c r="D8" s="216">
        <v>20.15039467276701</v>
      </c>
      <c r="E8" s="216">
        <v>44.488737386892559</v>
      </c>
      <c r="F8" s="195">
        <v>114</v>
      </c>
      <c r="G8" s="216">
        <v>27.166401357366862</v>
      </c>
      <c r="H8" s="216">
        <v>29.983450830319097</v>
      </c>
      <c r="I8" s="195" t="s">
        <v>236</v>
      </c>
      <c r="J8" s="271"/>
      <c r="K8" s="271"/>
      <c r="L8" s="271"/>
      <c r="M8" s="271"/>
      <c r="N8" s="223"/>
    </row>
    <row r="9" spans="1:14" ht="12.75" customHeight="1" x14ac:dyDescent="0.15">
      <c r="A9" s="198" t="s">
        <v>150</v>
      </c>
      <c r="B9" s="195">
        <v>22</v>
      </c>
      <c r="C9" s="216">
        <v>29.116705047777863</v>
      </c>
      <c r="D9" s="216">
        <v>18.246909658805155</v>
      </c>
      <c r="E9" s="216">
        <v>44.082691442335687</v>
      </c>
      <c r="F9" s="195">
        <v>22</v>
      </c>
      <c r="G9" s="216">
        <v>29.116705047777863</v>
      </c>
      <c r="H9" s="216">
        <v>29.983450830319097</v>
      </c>
      <c r="I9" s="195" t="s">
        <v>236</v>
      </c>
      <c r="J9" s="271"/>
      <c r="K9" s="271"/>
      <c r="L9" s="271"/>
      <c r="M9" s="271"/>
      <c r="N9" s="223"/>
    </row>
    <row r="10" spans="1:14" ht="12.75" customHeight="1" x14ac:dyDescent="0.15">
      <c r="A10" s="198" t="s">
        <v>162</v>
      </c>
      <c r="B10" s="195">
        <v>12</v>
      </c>
      <c r="C10" s="216">
        <v>31.919138183269048</v>
      </c>
      <c r="D10" s="216">
        <v>16.494214656204282</v>
      </c>
      <c r="E10" s="216">
        <v>55.757414549807152</v>
      </c>
      <c r="F10" s="195">
        <v>65</v>
      </c>
      <c r="G10" s="216">
        <v>29.141709407840466</v>
      </c>
      <c r="H10" s="216">
        <v>29.983450830319097</v>
      </c>
      <c r="I10" s="195" t="s">
        <v>236</v>
      </c>
      <c r="J10" s="271"/>
      <c r="K10" s="271"/>
      <c r="L10" s="271"/>
      <c r="M10" s="271"/>
      <c r="N10" s="223"/>
    </row>
    <row r="11" spans="1:14" ht="12.75" customHeight="1" x14ac:dyDescent="0.15">
      <c r="A11" s="198" t="s">
        <v>165</v>
      </c>
      <c r="B11" s="195">
        <v>20</v>
      </c>
      <c r="C11" s="216">
        <v>27.027757506959645</v>
      </c>
      <c r="D11" s="216">
        <v>16.509905673126301</v>
      </c>
      <c r="E11" s="216">
        <v>41.74166869374848</v>
      </c>
      <c r="F11" s="195">
        <v>65</v>
      </c>
      <c r="G11" s="216">
        <v>29.141709407840466</v>
      </c>
      <c r="H11" s="216">
        <v>29.983450830319097</v>
      </c>
      <c r="I11" s="195" t="s">
        <v>236</v>
      </c>
      <c r="J11" s="271"/>
      <c r="K11" s="271"/>
      <c r="L11" s="271"/>
      <c r="M11" s="271"/>
      <c r="N11" s="223"/>
    </row>
    <row r="12" spans="1:14" ht="12.75" customHeight="1" x14ac:dyDescent="0.15">
      <c r="A12" s="198" t="s">
        <v>167</v>
      </c>
      <c r="B12" s="195">
        <v>33</v>
      </c>
      <c r="C12" s="216">
        <v>29.608362119240951</v>
      </c>
      <c r="D12" s="216">
        <v>20.381319815172045</v>
      </c>
      <c r="E12" s="216">
        <v>41.491184783096315</v>
      </c>
      <c r="F12" s="195">
        <v>65</v>
      </c>
      <c r="G12" s="216">
        <v>29.141709407840466</v>
      </c>
      <c r="H12" s="216">
        <v>29.983450830319097</v>
      </c>
      <c r="I12" s="195" t="s">
        <v>236</v>
      </c>
      <c r="J12" s="271"/>
      <c r="K12" s="271"/>
      <c r="L12" s="271"/>
      <c r="M12" s="271"/>
      <c r="N12" s="223"/>
    </row>
    <row r="13" spans="1:14" ht="12.75" customHeight="1" x14ac:dyDescent="0.15">
      <c r="A13" s="198" t="s">
        <v>169</v>
      </c>
      <c r="B13" s="195">
        <v>37</v>
      </c>
      <c r="C13" s="216">
        <v>26.229229285997846</v>
      </c>
      <c r="D13" s="216">
        <v>18.467504111608914</v>
      </c>
      <c r="E13" s="216">
        <v>36.153802529348376</v>
      </c>
      <c r="F13" s="195">
        <v>82</v>
      </c>
      <c r="G13" s="216">
        <v>26.295536172396101</v>
      </c>
      <c r="H13" s="216">
        <v>29.983450830319097</v>
      </c>
      <c r="I13" s="195" t="s">
        <v>236</v>
      </c>
      <c r="J13" s="271"/>
      <c r="K13" s="271"/>
      <c r="L13" s="271"/>
      <c r="M13" s="271"/>
      <c r="N13" s="223"/>
    </row>
    <row r="14" spans="1:14" ht="12.75" customHeight="1" x14ac:dyDescent="0.15">
      <c r="A14" s="198" t="s">
        <v>170</v>
      </c>
      <c r="B14" s="195">
        <v>25</v>
      </c>
      <c r="C14" s="216">
        <v>29.876788125769327</v>
      </c>
      <c r="D14" s="216">
        <v>19.335062203472877</v>
      </c>
      <c r="E14" s="216">
        <v>44.104114631260678</v>
      </c>
      <c r="F14" s="195">
        <v>82</v>
      </c>
      <c r="G14" s="216">
        <v>26.295536172396101</v>
      </c>
      <c r="H14" s="216">
        <v>29.983450830319097</v>
      </c>
      <c r="I14" s="195" t="s">
        <v>236</v>
      </c>
      <c r="J14" s="271"/>
      <c r="K14" s="271"/>
      <c r="L14" s="271"/>
      <c r="M14" s="271"/>
      <c r="N14" s="223"/>
    </row>
    <row r="15" spans="1:14" ht="12.75" customHeight="1" x14ac:dyDescent="0.15">
      <c r="A15" s="198" t="s">
        <v>172</v>
      </c>
      <c r="B15" s="195">
        <v>20</v>
      </c>
      <c r="C15" s="216">
        <v>22.96237614668366</v>
      </c>
      <c r="D15" s="216">
        <v>14.026567469201714</v>
      </c>
      <c r="E15" s="216">
        <v>35.463093720938247</v>
      </c>
      <c r="F15" s="195">
        <v>82</v>
      </c>
      <c r="G15" s="216">
        <v>26.295536172396101</v>
      </c>
      <c r="H15" s="216">
        <v>29.983450830319097</v>
      </c>
      <c r="I15" s="195" t="s">
        <v>236</v>
      </c>
      <c r="J15" s="271"/>
      <c r="K15" s="271"/>
      <c r="L15" s="271"/>
      <c r="M15" s="271"/>
      <c r="N15" s="223"/>
    </row>
    <row r="16" spans="1:14" ht="12.75" customHeight="1" x14ac:dyDescent="0.15">
      <c r="A16" s="198" t="s">
        <v>174</v>
      </c>
      <c r="B16" s="195">
        <v>21</v>
      </c>
      <c r="C16" s="216">
        <v>25.923045587527312</v>
      </c>
      <c r="D16" s="216">
        <v>16.046365218679405</v>
      </c>
      <c r="E16" s="216">
        <v>39.626461257391156</v>
      </c>
      <c r="F16" s="195">
        <v>114</v>
      </c>
      <c r="G16" s="216">
        <v>37.995187276278337</v>
      </c>
      <c r="H16" s="216">
        <v>29.983450830319097</v>
      </c>
      <c r="I16" s="195" t="s">
        <v>236</v>
      </c>
      <c r="J16" s="271"/>
      <c r="K16" s="271"/>
      <c r="L16" s="271"/>
      <c r="M16" s="271"/>
      <c r="N16" s="223"/>
    </row>
    <row r="17" spans="1:14" ht="12.75" customHeight="1" x14ac:dyDescent="0.15">
      <c r="A17" s="198" t="s">
        <v>176</v>
      </c>
      <c r="B17" s="195">
        <v>93</v>
      </c>
      <c r="C17" s="216">
        <v>42.460130850252703</v>
      </c>
      <c r="D17" s="216">
        <v>34.270804322715257</v>
      </c>
      <c r="E17" s="216">
        <v>52.016399654840221</v>
      </c>
      <c r="F17" s="195">
        <v>114</v>
      </c>
      <c r="G17" s="216">
        <v>37.995187276278337</v>
      </c>
      <c r="H17" s="216">
        <v>29.983450830319097</v>
      </c>
      <c r="I17" s="195" t="s">
        <v>235</v>
      </c>
      <c r="J17" s="271"/>
      <c r="K17" s="271"/>
      <c r="L17" s="271"/>
      <c r="M17" s="271"/>
      <c r="N17" s="223"/>
    </row>
    <row r="18" spans="1:14" ht="12.75" customHeight="1" x14ac:dyDescent="0.15">
      <c r="A18" s="198" t="s">
        <v>177</v>
      </c>
      <c r="B18" s="195">
        <v>45</v>
      </c>
      <c r="C18" s="216">
        <v>30.053896654667369</v>
      </c>
      <c r="D18" s="216">
        <v>21.92131221991438</v>
      </c>
      <c r="E18" s="216">
        <v>40.214785181425356</v>
      </c>
      <c r="F18" s="195">
        <v>61</v>
      </c>
      <c r="G18" s="216">
        <v>32.583729501629186</v>
      </c>
      <c r="H18" s="216">
        <v>29.983450830319097</v>
      </c>
      <c r="I18" s="195" t="s">
        <v>236</v>
      </c>
      <c r="J18" s="271"/>
      <c r="K18" s="271"/>
      <c r="L18" s="271"/>
      <c r="M18" s="271"/>
      <c r="N18" s="223"/>
    </row>
    <row r="19" spans="1:14" ht="12.75" customHeight="1" x14ac:dyDescent="0.15">
      <c r="A19" s="198" t="s">
        <v>179</v>
      </c>
      <c r="B19" s="195">
        <v>16</v>
      </c>
      <c r="C19" s="216">
        <v>42.690573387763813</v>
      </c>
      <c r="D19" s="216">
        <v>24.400330851943757</v>
      </c>
      <c r="E19" s="216">
        <v>69.326823020891695</v>
      </c>
      <c r="F19" s="195">
        <v>61</v>
      </c>
      <c r="G19" s="216">
        <v>32.583729501629186</v>
      </c>
      <c r="H19" s="216">
        <v>29.983450830319097</v>
      </c>
      <c r="I19" s="195" t="s">
        <v>236</v>
      </c>
      <c r="J19" s="271"/>
      <c r="K19" s="271"/>
      <c r="L19" s="271"/>
      <c r="M19" s="271"/>
      <c r="N19" s="223"/>
    </row>
    <row r="20" spans="1:14" ht="12.75" customHeight="1" x14ac:dyDescent="0.15">
      <c r="A20" s="198" t="s">
        <v>181</v>
      </c>
      <c r="B20" s="195">
        <v>29</v>
      </c>
      <c r="C20" s="216">
        <v>24.927581079106389</v>
      </c>
      <c r="D20" s="216">
        <v>16.694602748910494</v>
      </c>
      <c r="E20" s="216">
        <v>35.800304288403517</v>
      </c>
      <c r="F20" s="195">
        <v>108</v>
      </c>
      <c r="G20" s="216">
        <v>29.159399316374085</v>
      </c>
      <c r="H20" s="216">
        <v>29.983450830319097</v>
      </c>
      <c r="I20" s="195" t="s">
        <v>236</v>
      </c>
      <c r="J20" s="271"/>
      <c r="K20" s="271"/>
      <c r="L20" s="271"/>
      <c r="M20" s="271"/>
      <c r="N20" s="223"/>
    </row>
    <row r="21" spans="1:14" ht="12.75" customHeight="1" x14ac:dyDescent="0.15">
      <c r="A21" s="198" t="s">
        <v>183</v>
      </c>
      <c r="B21" s="195">
        <v>14</v>
      </c>
      <c r="C21" s="216">
        <v>33.439224209998329</v>
      </c>
      <c r="D21" s="216">
        <v>18.281701578809084</v>
      </c>
      <c r="E21" s="216">
        <v>56.106241192347184</v>
      </c>
      <c r="F21" s="195">
        <v>108</v>
      </c>
      <c r="G21" s="216">
        <v>29.159399316374085</v>
      </c>
      <c r="H21" s="216">
        <v>29.983450830319097</v>
      </c>
      <c r="I21" s="195" t="s">
        <v>236</v>
      </c>
      <c r="J21" s="271"/>
      <c r="K21" s="271"/>
      <c r="L21" s="271"/>
      <c r="M21" s="271"/>
      <c r="N21" s="223"/>
    </row>
    <row r="22" spans="1:14" ht="12.75" customHeight="1" x14ac:dyDescent="0.15">
      <c r="A22" s="198" t="s">
        <v>185</v>
      </c>
      <c r="B22" s="195">
        <v>25</v>
      </c>
      <c r="C22" s="216">
        <v>43.1793844346955</v>
      </c>
      <c r="D22" s="216">
        <v>27.943970430757535</v>
      </c>
      <c r="E22" s="216">
        <v>63.741407302497493</v>
      </c>
      <c r="F22" s="195">
        <v>108</v>
      </c>
      <c r="G22" s="216">
        <v>29.159399316374085</v>
      </c>
      <c r="H22" s="216">
        <v>29.983450830319097</v>
      </c>
      <c r="I22" s="195" t="s">
        <v>236</v>
      </c>
      <c r="J22" s="271"/>
      <c r="K22" s="271"/>
      <c r="L22" s="271"/>
      <c r="M22" s="271"/>
      <c r="N22" s="223"/>
    </row>
    <row r="23" spans="1:14" ht="12.75" customHeight="1" x14ac:dyDescent="0.15">
      <c r="A23" s="198" t="s">
        <v>187</v>
      </c>
      <c r="B23" s="195">
        <v>11</v>
      </c>
      <c r="C23" s="216">
        <v>20.289962002434795</v>
      </c>
      <c r="D23" s="216">
        <v>10.128380123215406</v>
      </c>
      <c r="E23" s="216">
        <v>36.304275648356509</v>
      </c>
      <c r="F23" s="195">
        <v>108</v>
      </c>
      <c r="G23" s="216">
        <v>29.159399316374085</v>
      </c>
      <c r="H23" s="216">
        <v>29.983450830319097</v>
      </c>
      <c r="I23" s="195" t="s">
        <v>236</v>
      </c>
      <c r="J23" s="271"/>
      <c r="K23" s="271"/>
      <c r="L23" s="271"/>
      <c r="M23" s="271"/>
      <c r="N23" s="223"/>
    </row>
    <row r="24" spans="1:14" ht="12.75" customHeight="1" x14ac:dyDescent="0.15">
      <c r="A24" s="198" t="s">
        <v>189</v>
      </c>
      <c r="B24" s="195">
        <v>29</v>
      </c>
      <c r="C24" s="216">
        <v>28.982031140692769</v>
      </c>
      <c r="D24" s="216">
        <v>19.409965821190863</v>
      </c>
      <c r="E24" s="216">
        <v>41.623193619955629</v>
      </c>
      <c r="F24" s="195">
        <v>108</v>
      </c>
      <c r="G24" s="216">
        <v>29.159399316374085</v>
      </c>
      <c r="H24" s="216">
        <v>29.983450830319097</v>
      </c>
      <c r="I24" s="195" t="s">
        <v>236</v>
      </c>
      <c r="J24" s="271"/>
      <c r="K24" s="271"/>
      <c r="L24" s="271"/>
      <c r="M24" s="271"/>
      <c r="N24" s="223"/>
    </row>
    <row r="25" spans="1:14" ht="12.75" customHeight="1" x14ac:dyDescent="0.15">
      <c r="A25" s="198" t="s">
        <v>196</v>
      </c>
      <c r="B25" s="195">
        <v>114</v>
      </c>
      <c r="C25" s="216">
        <v>27.166401357366862</v>
      </c>
      <c r="D25" s="216">
        <v>22.408307825357841</v>
      </c>
      <c r="E25" s="216">
        <v>32.642351556524382</v>
      </c>
      <c r="F25" s="195">
        <v>114</v>
      </c>
      <c r="G25" s="216">
        <v>27.166401357366862</v>
      </c>
      <c r="H25" s="216">
        <v>29.983450830319097</v>
      </c>
      <c r="I25" s="195" t="s">
        <v>236</v>
      </c>
      <c r="J25" s="271"/>
      <c r="K25" s="271"/>
      <c r="L25" s="271"/>
      <c r="M25" s="271"/>
      <c r="N25" s="223"/>
    </row>
    <row r="26" spans="1:14" ht="12.75" customHeight="1" x14ac:dyDescent="0.15">
      <c r="A26" s="198" t="s">
        <v>198</v>
      </c>
      <c r="B26" s="195">
        <v>22</v>
      </c>
      <c r="C26" s="216">
        <v>29.116705047777863</v>
      </c>
      <c r="D26" s="216">
        <v>18.246909658805155</v>
      </c>
      <c r="E26" s="216">
        <v>44.082691442335687</v>
      </c>
      <c r="F26" s="195">
        <v>22</v>
      </c>
      <c r="G26" s="216">
        <v>29.116705047777863</v>
      </c>
      <c r="H26" s="216">
        <v>29.983450830319097</v>
      </c>
      <c r="I26" s="195" t="s">
        <v>236</v>
      </c>
      <c r="J26" s="271"/>
      <c r="K26" s="271"/>
      <c r="L26" s="271"/>
      <c r="M26" s="271"/>
      <c r="N26" s="223"/>
    </row>
    <row r="27" spans="1:14" ht="12.75" customHeight="1" x14ac:dyDescent="0.15">
      <c r="A27" s="198" t="s">
        <v>197</v>
      </c>
      <c r="B27" s="195">
        <v>65</v>
      </c>
      <c r="C27" s="216">
        <v>29.141709407840466</v>
      </c>
      <c r="D27" s="216">
        <v>22.491122986980379</v>
      </c>
      <c r="E27" s="216">
        <v>37.143574477242566</v>
      </c>
      <c r="F27" s="195">
        <v>65</v>
      </c>
      <c r="G27" s="216">
        <v>29.141709407840466</v>
      </c>
      <c r="H27" s="216">
        <v>29.983450830319097</v>
      </c>
      <c r="I27" s="195" t="s">
        <v>236</v>
      </c>
      <c r="J27" s="271"/>
      <c r="K27" s="271"/>
      <c r="L27" s="271"/>
      <c r="M27" s="271"/>
      <c r="N27" s="223"/>
    </row>
    <row r="28" spans="1:14" ht="12.75" customHeight="1" x14ac:dyDescent="0.15">
      <c r="A28" s="198" t="s">
        <v>232</v>
      </c>
      <c r="B28" s="195">
        <v>82</v>
      </c>
      <c r="C28" s="216">
        <v>26.295536172396101</v>
      </c>
      <c r="D28" s="216">
        <v>20.913609543355566</v>
      </c>
      <c r="E28" s="216">
        <v>32.639815289892255</v>
      </c>
      <c r="F28" s="195">
        <v>82</v>
      </c>
      <c r="G28" s="216">
        <v>26.295536172396101</v>
      </c>
      <c r="H28" s="216">
        <v>29.983450830319097</v>
      </c>
      <c r="I28" s="195" t="s">
        <v>236</v>
      </c>
      <c r="J28" s="271"/>
      <c r="K28" s="271"/>
      <c r="L28" s="271"/>
      <c r="M28" s="271"/>
      <c r="N28" s="223"/>
    </row>
    <row r="29" spans="1:14" ht="12.75" customHeight="1" x14ac:dyDescent="0.15">
      <c r="A29" s="198" t="s">
        <v>201</v>
      </c>
      <c r="B29" s="195">
        <v>114</v>
      </c>
      <c r="C29" s="216">
        <v>37.995187276278337</v>
      </c>
      <c r="D29" s="216">
        <v>31.340472415500244</v>
      </c>
      <c r="E29" s="216">
        <v>45.653903298161119</v>
      </c>
      <c r="F29" s="195">
        <v>114</v>
      </c>
      <c r="G29" s="216">
        <v>37.995187276278337</v>
      </c>
      <c r="H29" s="216">
        <v>29.983450830319097</v>
      </c>
      <c r="I29" s="195" t="s">
        <v>235</v>
      </c>
      <c r="J29" s="271"/>
      <c r="K29" s="271"/>
      <c r="L29" s="271"/>
      <c r="M29" s="271"/>
      <c r="N29" s="223"/>
    </row>
    <row r="30" spans="1:14" ht="12.75" customHeight="1" x14ac:dyDescent="0.15">
      <c r="A30" s="198" t="s">
        <v>200</v>
      </c>
      <c r="B30" s="195">
        <v>61</v>
      </c>
      <c r="C30" s="216">
        <v>32.583729501629186</v>
      </c>
      <c r="D30" s="216">
        <v>24.923882271246196</v>
      </c>
      <c r="E30" s="216">
        <v>41.855135943592757</v>
      </c>
      <c r="F30" s="195">
        <v>61</v>
      </c>
      <c r="G30" s="216">
        <v>32.583729501629186</v>
      </c>
      <c r="H30" s="216">
        <v>29.983450830319097</v>
      </c>
      <c r="I30" s="195" t="s">
        <v>236</v>
      </c>
      <c r="J30" s="271"/>
      <c r="K30" s="271"/>
      <c r="L30" s="271"/>
      <c r="M30" s="271"/>
      <c r="N30" s="223"/>
    </row>
    <row r="31" spans="1:14" ht="12.75" customHeight="1" x14ac:dyDescent="0.15">
      <c r="A31" s="198" t="s">
        <v>202</v>
      </c>
      <c r="B31" s="195">
        <v>108</v>
      </c>
      <c r="C31" s="216">
        <v>29.159399316374085</v>
      </c>
      <c r="D31" s="216">
        <v>23.919207540131975</v>
      </c>
      <c r="E31" s="216">
        <v>35.213592804503691</v>
      </c>
      <c r="F31" s="195">
        <v>108</v>
      </c>
      <c r="G31" s="216">
        <v>29.159399316374085</v>
      </c>
      <c r="H31" s="216">
        <v>29.983450830319097</v>
      </c>
      <c r="I31" s="195" t="s">
        <v>236</v>
      </c>
      <c r="J31" s="271"/>
      <c r="K31" s="271"/>
      <c r="L31" s="271"/>
      <c r="M31" s="271"/>
      <c r="N31" s="223"/>
    </row>
    <row r="32" spans="1:14" ht="12.75" customHeight="1" x14ac:dyDescent="0.15">
      <c r="A32" s="206" t="s">
        <v>108</v>
      </c>
      <c r="B32" s="195">
        <v>566</v>
      </c>
      <c r="C32" s="216">
        <v>29.983450830319097</v>
      </c>
      <c r="D32" s="216">
        <v>27.564142397382874</v>
      </c>
      <c r="E32" s="216">
        <v>32.559667762555407</v>
      </c>
      <c r="H32" s="216"/>
      <c r="J32" s="271"/>
      <c r="K32" s="271"/>
      <c r="L32" s="271"/>
      <c r="M32" s="271"/>
      <c r="N32" s="223"/>
    </row>
  </sheetData>
  <conditionalFormatting sqref="A3:A32">
    <cfRule type="cellIs" dxfId="4" priority="1" operator="equal">
      <formula>TRUE</formula>
    </cfRule>
  </conditionalFormatting>
  <hyperlinks>
    <hyperlink ref="B1" r:id="rId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38"/>
  <sheetViews>
    <sheetView workbookViewId="0">
      <selection activeCell="D13" sqref="D13"/>
    </sheetView>
  </sheetViews>
  <sheetFormatPr defaultRowHeight="15" x14ac:dyDescent="0.2"/>
  <cols>
    <col min="1" max="1" width="30" style="284" bestFit="1" customWidth="1"/>
    <col min="2" max="8" width="8.42578125" style="284" customWidth="1"/>
    <col min="9" max="12" width="10.28515625" style="284" customWidth="1"/>
    <col min="13" max="16384" width="9.140625" style="284"/>
  </cols>
  <sheetData>
    <row r="1" spans="1:19" x14ac:dyDescent="0.2">
      <c r="A1" s="284" t="s">
        <v>246</v>
      </c>
      <c r="B1" s="204" t="s">
        <v>428</v>
      </c>
    </row>
    <row r="2" spans="1:19" x14ac:dyDescent="0.2">
      <c r="I2" s="70">
        <v>2013</v>
      </c>
      <c r="J2" s="70">
        <v>2014</v>
      </c>
      <c r="K2" s="70">
        <v>2015</v>
      </c>
      <c r="L2" s="70"/>
    </row>
    <row r="3" spans="1:19" x14ac:dyDescent="0.2">
      <c r="A3" s="3" t="s">
        <v>192</v>
      </c>
      <c r="B3" s="213" t="s">
        <v>151</v>
      </c>
      <c r="C3" s="213" t="s">
        <v>152</v>
      </c>
      <c r="D3" s="213" t="s">
        <v>153</v>
      </c>
      <c r="E3" s="213" t="s">
        <v>154</v>
      </c>
      <c r="F3" s="213" t="s">
        <v>155</v>
      </c>
      <c r="G3" s="213" t="s">
        <v>156</v>
      </c>
      <c r="H3" s="197" t="s">
        <v>157</v>
      </c>
      <c r="I3" s="197" t="s">
        <v>158</v>
      </c>
      <c r="J3" s="197" t="s">
        <v>159</v>
      </c>
      <c r="K3" s="197" t="s">
        <v>160</v>
      </c>
      <c r="L3" s="197"/>
      <c r="M3" s="3"/>
      <c r="N3" s="3"/>
      <c r="O3" s="3"/>
      <c r="P3" s="3"/>
      <c r="Q3" s="3"/>
      <c r="R3" s="3"/>
      <c r="S3" s="3"/>
    </row>
    <row r="4" spans="1:19" x14ac:dyDescent="0.2">
      <c r="A4" s="286" t="s">
        <v>136</v>
      </c>
      <c r="B4" s="198" t="s">
        <v>203</v>
      </c>
      <c r="C4" s="198" t="s">
        <v>203</v>
      </c>
      <c r="D4" s="198" t="s">
        <v>203</v>
      </c>
      <c r="E4" s="198" t="s">
        <v>203</v>
      </c>
      <c r="F4" s="198" t="s">
        <v>203</v>
      </c>
      <c r="G4" s="198" t="s">
        <v>203</v>
      </c>
      <c r="H4" s="198" t="s">
        <v>203</v>
      </c>
      <c r="I4" s="210">
        <f>VLOOKUP(A4,'[4]CI calculations'!$A$10:$E$39,5,FALSE)</f>
        <v>237.3597788977402</v>
      </c>
      <c r="J4" s="210">
        <f>VLOOKUP(A4,'[4]CI calculations'!$A$41:$H$70,5,FALSE)</f>
        <v>204.63197969543145</v>
      </c>
      <c r="K4" s="210">
        <f>VLOOKUP(A4,'[4]CI calculations'!$A$72:$E$101,5,FALSE)</f>
        <v>174.52830188679246</v>
      </c>
      <c r="L4" s="210"/>
      <c r="M4" s="210"/>
      <c r="N4" s="210"/>
      <c r="O4" s="210"/>
      <c r="P4" s="210"/>
      <c r="Q4" s="210"/>
      <c r="R4" s="210"/>
      <c r="S4" s="210"/>
    </row>
    <row r="5" spans="1:19" x14ac:dyDescent="0.2">
      <c r="A5" s="286" t="s">
        <v>139</v>
      </c>
      <c r="B5" s="198" t="s">
        <v>203</v>
      </c>
      <c r="C5" s="198" t="s">
        <v>203</v>
      </c>
      <c r="D5" s="198" t="s">
        <v>203</v>
      </c>
      <c r="E5" s="198" t="s">
        <v>203</v>
      </c>
      <c r="F5" s="198" t="s">
        <v>203</v>
      </c>
      <c r="G5" s="198" t="s">
        <v>203</v>
      </c>
      <c r="H5" s="198" t="s">
        <v>203</v>
      </c>
      <c r="I5" s="210">
        <f>VLOOKUP(A5,'[4]CI calculations'!$A$10:$E$39,5,FALSE)</f>
        <v>243.99260628465802</v>
      </c>
      <c r="J5" s="210">
        <f>VLOOKUP(A5,'[4]CI calculations'!$A$41:$H$70,5,FALSE)</f>
        <v>254.40132731127292</v>
      </c>
      <c r="K5" s="210">
        <f>VLOOKUP(A5,'[4]CI calculations'!$A$72:$E$101,5,FALSE)</f>
        <v>248.60335195530729</v>
      </c>
      <c r="L5" s="210"/>
      <c r="M5" s="210"/>
      <c r="N5" s="210"/>
      <c r="O5" s="210"/>
      <c r="P5" s="210"/>
      <c r="Q5" s="210"/>
      <c r="R5" s="210"/>
      <c r="S5" s="210"/>
    </row>
    <row r="6" spans="1:19" x14ac:dyDescent="0.2">
      <c r="A6" s="286" t="s">
        <v>142</v>
      </c>
      <c r="B6" s="198" t="s">
        <v>203</v>
      </c>
      <c r="C6" s="198" t="s">
        <v>203</v>
      </c>
      <c r="D6" s="198" t="s">
        <v>203</v>
      </c>
      <c r="E6" s="198" t="s">
        <v>203</v>
      </c>
      <c r="F6" s="198" t="s">
        <v>203</v>
      </c>
      <c r="G6" s="198" t="s">
        <v>203</v>
      </c>
      <c r="H6" s="198" t="s">
        <v>203</v>
      </c>
      <c r="I6" s="210">
        <f>VLOOKUP(A6,'[4]CI calculations'!$A$10:$E$39,5,FALSE)</f>
        <v>207.55322563389325</v>
      </c>
      <c r="J6" s="210">
        <f>VLOOKUP(A6,'[4]CI calculations'!$A$41:$H$70,5,FALSE)</f>
        <v>259.07836058611173</v>
      </c>
      <c r="K6" s="210">
        <f>VLOOKUP(A6,'[4]CI calculations'!$A$72:$E$101,5,FALSE)</f>
        <v>219.16357861302276</v>
      </c>
      <c r="L6" s="210"/>
      <c r="M6" s="210"/>
      <c r="N6" s="210"/>
    </row>
    <row r="7" spans="1:19" x14ac:dyDescent="0.2">
      <c r="A7" s="286" t="s">
        <v>144</v>
      </c>
      <c r="B7" s="198" t="s">
        <v>203</v>
      </c>
      <c r="C7" s="198" t="s">
        <v>203</v>
      </c>
      <c r="D7" s="198" t="s">
        <v>203</v>
      </c>
      <c r="E7" s="198" t="s">
        <v>203</v>
      </c>
      <c r="F7" s="198" t="s">
        <v>203</v>
      </c>
      <c r="G7" s="198" t="s">
        <v>203</v>
      </c>
      <c r="H7" s="198" t="s">
        <v>203</v>
      </c>
      <c r="I7" s="210">
        <f>VLOOKUP(A7,'[4]CI calculations'!$A$10:$E$39,5,FALSE)</f>
        <v>211.73979531819785</v>
      </c>
      <c r="J7" s="210">
        <f>VLOOKUP(A7,'[4]CI calculations'!$A$41:$H$70,5,FALSE)</f>
        <v>222.9152229152229</v>
      </c>
      <c r="K7" s="210">
        <f>VLOOKUP(A7,'[4]CI calculations'!$A$72:$E$101,5,FALSE)</f>
        <v>218.47974510696403</v>
      </c>
      <c r="L7" s="210"/>
      <c r="M7" s="210"/>
      <c r="N7" s="210"/>
      <c r="O7" s="210"/>
      <c r="P7" s="210"/>
      <c r="Q7" s="210"/>
      <c r="R7" s="210"/>
      <c r="S7" s="210"/>
    </row>
    <row r="8" spans="1:19" x14ac:dyDescent="0.2">
      <c r="A8" s="286" t="s">
        <v>146</v>
      </c>
      <c r="B8" s="198" t="s">
        <v>203</v>
      </c>
      <c r="C8" s="198" t="s">
        <v>203</v>
      </c>
      <c r="D8" s="198" t="s">
        <v>203</v>
      </c>
      <c r="E8" s="198" t="s">
        <v>203</v>
      </c>
      <c r="F8" s="198" t="s">
        <v>203</v>
      </c>
      <c r="G8" s="198" t="s">
        <v>203</v>
      </c>
      <c r="H8" s="198" t="s">
        <v>203</v>
      </c>
      <c r="I8" s="210">
        <f>VLOOKUP(A8,'[4]CI calculations'!$A$10:$E$39,5,FALSE)</f>
        <v>112.62962708605177</v>
      </c>
      <c r="J8" s="210">
        <f>VLOOKUP(A8,'[4]CI calculations'!$A$41:$H$70,5,FALSE)</f>
        <v>175.65612729902873</v>
      </c>
      <c r="K8" s="210">
        <f>VLOOKUP(A8,'[4]CI calculations'!$A$72:$E$101,5,FALSE)</f>
        <v>145.45454545454547</v>
      </c>
      <c r="L8" s="210"/>
      <c r="M8" s="210"/>
      <c r="N8" s="210"/>
      <c r="O8" s="210"/>
      <c r="P8" s="210"/>
      <c r="Q8" s="210"/>
      <c r="R8" s="210"/>
      <c r="S8" s="210"/>
    </row>
    <row r="9" spans="1:19" x14ac:dyDescent="0.2">
      <c r="A9" s="286" t="s">
        <v>149</v>
      </c>
      <c r="B9" s="198" t="s">
        <v>203</v>
      </c>
      <c r="C9" s="198" t="s">
        <v>203</v>
      </c>
      <c r="D9" s="198" t="s">
        <v>203</v>
      </c>
      <c r="E9" s="198" t="s">
        <v>203</v>
      </c>
      <c r="F9" s="198" t="s">
        <v>203</v>
      </c>
      <c r="G9" s="198" t="s">
        <v>203</v>
      </c>
      <c r="H9" s="198" t="s">
        <v>203</v>
      </c>
      <c r="I9" s="210">
        <f>VLOOKUP(A9,'[4]CI calculations'!$A$10:$E$39,5,FALSE)</f>
        <v>255.7325523251661</v>
      </c>
      <c r="J9" s="210">
        <f>VLOOKUP(A9,'[4]CI calculations'!$A$41:$H$70,5,FALSE)</f>
        <v>225.90040491582013</v>
      </c>
      <c r="K9" s="210">
        <f>VLOOKUP(A9,'[4]CI calculations'!$A$72:$E$101,5,FALSE)</f>
        <v>215.72969497821273</v>
      </c>
      <c r="L9" s="210"/>
      <c r="M9" s="210"/>
      <c r="N9" s="210"/>
      <c r="O9" s="210"/>
      <c r="P9" s="210"/>
      <c r="Q9" s="210"/>
      <c r="R9" s="210"/>
      <c r="S9" s="210"/>
    </row>
    <row r="10" spans="1:19" x14ac:dyDescent="0.2">
      <c r="A10" s="286" t="s">
        <v>150</v>
      </c>
      <c r="B10" s="198" t="s">
        <v>203</v>
      </c>
      <c r="C10" s="198" t="s">
        <v>203</v>
      </c>
      <c r="D10" s="198" t="s">
        <v>203</v>
      </c>
      <c r="E10" s="198" t="s">
        <v>203</v>
      </c>
      <c r="F10" s="198" t="s">
        <v>203</v>
      </c>
      <c r="G10" s="198" t="s">
        <v>203</v>
      </c>
      <c r="H10" s="198" t="s">
        <v>203</v>
      </c>
      <c r="I10" s="210">
        <f>VLOOKUP(A10,'[4]CI calculations'!$A$10:$E$39,5,FALSE)</f>
        <v>215.97661039328491</v>
      </c>
      <c r="J10" s="210">
        <f>VLOOKUP(A10,'[4]CI calculations'!$A$41:$H$70,5,FALSE)</f>
        <v>211.75576868293609</v>
      </c>
      <c r="K10" s="210">
        <f>VLOOKUP(A10,'[4]CI calculations'!$A$72:$E$101,5,FALSE)</f>
        <v>214.97193950347187</v>
      </c>
      <c r="L10" s="210"/>
      <c r="M10" s="210"/>
      <c r="N10" s="210"/>
      <c r="O10" s="210"/>
      <c r="P10" s="210"/>
      <c r="Q10" s="210"/>
      <c r="R10" s="210"/>
      <c r="S10" s="210"/>
    </row>
    <row r="11" spans="1:19" x14ac:dyDescent="0.2">
      <c r="A11" s="286" t="s">
        <v>162</v>
      </c>
      <c r="B11" s="198" t="s">
        <v>203</v>
      </c>
      <c r="C11" s="198" t="s">
        <v>203</v>
      </c>
      <c r="D11" s="198" t="s">
        <v>203</v>
      </c>
      <c r="E11" s="198" t="s">
        <v>203</v>
      </c>
      <c r="F11" s="198" t="s">
        <v>203</v>
      </c>
      <c r="G11" s="198" t="s">
        <v>203</v>
      </c>
      <c r="H11" s="198" t="s">
        <v>203</v>
      </c>
      <c r="I11" s="210">
        <f>VLOOKUP(A11,'[4]CI calculations'!$A$10:$E$39,5,FALSE)</f>
        <v>281.1170704642131</v>
      </c>
      <c r="J11" s="210">
        <f>VLOOKUP(A11,'[4]CI calculations'!$A$41:$H$70,5,FALSE)</f>
        <v>287.61061946902652</v>
      </c>
      <c r="K11" s="210">
        <f>VLOOKUP(A11,'[4]CI calculations'!$A$72:$E$101,5,FALSE)</f>
        <v>291.94382852919438</v>
      </c>
      <c r="L11" s="210"/>
      <c r="M11" s="210"/>
      <c r="N11" s="210"/>
      <c r="O11" s="210"/>
      <c r="P11" s="210"/>
      <c r="Q11" s="210"/>
      <c r="R11" s="210"/>
      <c r="S11" s="210"/>
    </row>
    <row r="12" spans="1:19" x14ac:dyDescent="0.2">
      <c r="A12" s="286" t="s">
        <v>165</v>
      </c>
      <c r="B12" s="198" t="s">
        <v>203</v>
      </c>
      <c r="C12" s="198" t="s">
        <v>203</v>
      </c>
      <c r="D12" s="198" t="s">
        <v>203</v>
      </c>
      <c r="E12" s="198" t="s">
        <v>203</v>
      </c>
      <c r="F12" s="198" t="s">
        <v>203</v>
      </c>
      <c r="G12" s="198" t="s">
        <v>203</v>
      </c>
      <c r="H12" s="198" t="s">
        <v>203</v>
      </c>
      <c r="I12" s="210">
        <f>VLOOKUP(A12,'[4]CI calculations'!$A$10:$E$39,5,FALSE)</f>
        <v>148.26411271756146</v>
      </c>
      <c r="J12" s="210">
        <f>VLOOKUP(A12,'[4]CI calculations'!$A$41:$H$70,5,FALSE)</f>
        <v>130.1218161683278</v>
      </c>
      <c r="K12" s="210">
        <f>VLOOKUP(A12,'[4]CI calculations'!$A$72:$E$101,5,FALSE)</f>
        <v>135.22335167397182</v>
      </c>
      <c r="L12" s="210"/>
      <c r="M12" s="210"/>
      <c r="N12" s="210"/>
      <c r="O12" s="210"/>
      <c r="P12" s="210"/>
      <c r="Q12" s="210"/>
      <c r="R12" s="210"/>
      <c r="S12" s="210"/>
    </row>
    <row r="13" spans="1:19" x14ac:dyDescent="0.2">
      <c r="A13" s="286" t="s">
        <v>167</v>
      </c>
      <c r="B13" s="198" t="s">
        <v>203</v>
      </c>
      <c r="C13" s="198" t="s">
        <v>203</v>
      </c>
      <c r="D13" s="198" t="s">
        <v>203</v>
      </c>
      <c r="E13" s="198" t="s">
        <v>203</v>
      </c>
      <c r="F13" s="198" t="s">
        <v>203</v>
      </c>
      <c r="G13" s="198" t="s">
        <v>203</v>
      </c>
      <c r="H13" s="198" t="s">
        <v>203</v>
      </c>
      <c r="I13" s="210">
        <f>VLOOKUP(A13,'[4]CI calculations'!$A$10:$E$39,5,FALSE)</f>
        <v>275.84116398908759</v>
      </c>
      <c r="J13" s="210">
        <f>VLOOKUP(A13,'[4]CI calculations'!$A$41:$H$70,5,FALSE)</f>
        <v>245.67348420670459</v>
      </c>
      <c r="K13" s="210">
        <f>VLOOKUP(A13,'[4]CI calculations'!$A$72:$E$101,5,FALSE)</f>
        <v>228.22713164140953</v>
      </c>
      <c r="L13" s="210"/>
      <c r="M13" s="210"/>
      <c r="N13" s="210"/>
      <c r="O13" s="210"/>
      <c r="P13" s="210"/>
      <c r="Q13" s="210"/>
      <c r="R13" s="210"/>
      <c r="S13" s="210"/>
    </row>
    <row r="14" spans="1:19" x14ac:dyDescent="0.2">
      <c r="A14" s="286" t="s">
        <v>169</v>
      </c>
      <c r="B14" s="198" t="s">
        <v>203</v>
      </c>
      <c r="C14" s="198" t="s">
        <v>203</v>
      </c>
      <c r="D14" s="198" t="s">
        <v>203</v>
      </c>
      <c r="E14" s="198" t="s">
        <v>203</v>
      </c>
      <c r="F14" s="198" t="s">
        <v>203</v>
      </c>
      <c r="G14" s="198" t="s">
        <v>203</v>
      </c>
      <c r="H14" s="198" t="s">
        <v>203</v>
      </c>
      <c r="I14" s="210">
        <f>VLOOKUP(A14,'[4]CI calculations'!$A$10:$E$39,5,FALSE)</f>
        <v>339.49579831932772</v>
      </c>
      <c r="J14" s="210">
        <f>VLOOKUP(A14,'[4]CI calculations'!$A$41:$H$70,5,FALSE)</f>
        <v>342.40728445414015</v>
      </c>
      <c r="K14" s="210">
        <f>VLOOKUP(A14,'[4]CI calculations'!$A$72:$E$101,5,FALSE)</f>
        <v>340.96836913738321</v>
      </c>
      <c r="L14" s="210"/>
      <c r="M14" s="210"/>
      <c r="N14" s="210"/>
      <c r="O14" s="210"/>
      <c r="P14" s="210"/>
      <c r="Q14" s="210"/>
      <c r="R14" s="210"/>
      <c r="S14" s="210"/>
    </row>
    <row r="15" spans="1:19" x14ac:dyDescent="0.2">
      <c r="A15" s="286" t="s">
        <v>170</v>
      </c>
      <c r="B15" s="198" t="s">
        <v>203</v>
      </c>
      <c r="C15" s="198" t="s">
        <v>203</v>
      </c>
      <c r="D15" s="198" t="s">
        <v>203</v>
      </c>
      <c r="E15" s="198" t="s">
        <v>203</v>
      </c>
      <c r="F15" s="198" t="s">
        <v>203</v>
      </c>
      <c r="G15" s="198" t="s">
        <v>203</v>
      </c>
      <c r="H15" s="198" t="s">
        <v>203</v>
      </c>
      <c r="I15" s="210">
        <f>VLOOKUP(A15,'[4]CI calculations'!$A$10:$E$39,5,FALSE)</f>
        <v>500.44466003718975</v>
      </c>
      <c r="J15" s="210">
        <f>VLOOKUP(A15,'[4]CI calculations'!$A$41:$H$70,5,FALSE)</f>
        <v>419.81938003417133</v>
      </c>
      <c r="K15" s="210">
        <f>VLOOKUP(A15,'[4]CI calculations'!$A$72:$E$101,5,FALSE)</f>
        <v>391.17433120504325</v>
      </c>
      <c r="L15" s="210"/>
      <c r="M15" s="210"/>
      <c r="N15" s="210"/>
      <c r="O15" s="210"/>
      <c r="P15" s="210"/>
      <c r="Q15" s="210"/>
      <c r="R15" s="210"/>
      <c r="S15" s="210"/>
    </row>
    <row r="16" spans="1:19" x14ac:dyDescent="0.2">
      <c r="A16" s="286" t="s">
        <v>172</v>
      </c>
      <c r="B16" s="198" t="s">
        <v>203</v>
      </c>
      <c r="C16" s="198" t="s">
        <v>203</v>
      </c>
      <c r="D16" s="198" t="s">
        <v>203</v>
      </c>
      <c r="E16" s="198" t="s">
        <v>203</v>
      </c>
      <c r="F16" s="198" t="s">
        <v>203</v>
      </c>
      <c r="G16" s="198" t="s">
        <v>203</v>
      </c>
      <c r="H16" s="198" t="s">
        <v>203</v>
      </c>
      <c r="I16" s="210">
        <f>VLOOKUP(A16,'[4]CI calculations'!$A$10:$E$39,5,FALSE)</f>
        <v>365.11316142260074</v>
      </c>
      <c r="J16" s="210">
        <f>VLOOKUP(A16,'[4]CI calculations'!$A$41:$H$70,5,FALSE)</f>
        <v>386.71448619990645</v>
      </c>
      <c r="K16" s="210">
        <f>VLOOKUP(A16,'[4]CI calculations'!$A$72:$E$101,5,FALSE)</f>
        <v>340.03571151308131</v>
      </c>
      <c r="L16" s="210"/>
      <c r="M16" s="210"/>
      <c r="N16" s="210"/>
      <c r="O16" s="210"/>
      <c r="P16" s="210"/>
      <c r="Q16" s="210"/>
      <c r="R16" s="210"/>
      <c r="S16" s="210"/>
    </row>
    <row r="17" spans="1:19" x14ac:dyDescent="0.2">
      <c r="A17" s="286" t="s">
        <v>174</v>
      </c>
      <c r="B17" s="198" t="s">
        <v>203</v>
      </c>
      <c r="C17" s="198" t="s">
        <v>203</v>
      </c>
      <c r="D17" s="198" t="s">
        <v>203</v>
      </c>
      <c r="E17" s="198" t="s">
        <v>203</v>
      </c>
      <c r="F17" s="198" t="s">
        <v>203</v>
      </c>
      <c r="G17" s="198" t="s">
        <v>203</v>
      </c>
      <c r="H17" s="198" t="s">
        <v>203</v>
      </c>
      <c r="I17" s="210">
        <f>VLOOKUP(A17,'[4]CI calculations'!$A$10:$E$39,5,FALSE)</f>
        <v>237.38872403560831</v>
      </c>
      <c r="J17" s="210">
        <f>VLOOKUP(A17,'[4]CI calculations'!$A$41:$H$70,5,FALSE)</f>
        <v>180.08116334122423</v>
      </c>
      <c r="K17" s="210">
        <f>VLOOKUP(A17,'[4]CI calculations'!$A$72:$E$101,5,FALSE)</f>
        <v>180.56605358192658</v>
      </c>
      <c r="L17" s="210"/>
      <c r="M17" s="210"/>
      <c r="N17" s="210"/>
      <c r="O17" s="210"/>
      <c r="P17" s="210"/>
      <c r="Q17" s="210"/>
      <c r="R17" s="210"/>
      <c r="S17" s="210"/>
    </row>
    <row r="18" spans="1:19" x14ac:dyDescent="0.2">
      <c r="A18" s="286" t="s">
        <v>176</v>
      </c>
      <c r="B18" s="198" t="s">
        <v>203</v>
      </c>
      <c r="C18" s="198" t="s">
        <v>203</v>
      </c>
      <c r="D18" s="198" t="s">
        <v>203</v>
      </c>
      <c r="E18" s="198" t="s">
        <v>203</v>
      </c>
      <c r="F18" s="198" t="s">
        <v>203</v>
      </c>
      <c r="G18" s="198" t="s">
        <v>203</v>
      </c>
      <c r="H18" s="198" t="s">
        <v>203</v>
      </c>
      <c r="I18" s="210">
        <f>VLOOKUP(A18,'[4]CI calculations'!$A$10:$E$39,5,FALSE)</f>
        <v>231.56629264941608</v>
      </c>
      <c r="J18" s="210">
        <f>VLOOKUP(A18,'[4]CI calculations'!$A$41:$H$70,5,FALSE)</f>
        <v>249.4337406672073</v>
      </c>
      <c r="K18" s="210">
        <f>VLOOKUP(A18,'[4]CI calculations'!$A$72:$E$101,5,FALSE)</f>
        <v>209.0601982610622</v>
      </c>
      <c r="L18" s="210"/>
      <c r="M18" s="210"/>
      <c r="N18" s="210"/>
      <c r="O18" s="210"/>
      <c r="P18" s="210"/>
      <c r="Q18" s="210"/>
      <c r="R18" s="210"/>
      <c r="S18" s="210"/>
    </row>
    <row r="19" spans="1:19" x14ac:dyDescent="0.2">
      <c r="A19" s="286" t="s">
        <v>177</v>
      </c>
      <c r="B19" s="198" t="s">
        <v>203</v>
      </c>
      <c r="C19" s="198" t="s">
        <v>203</v>
      </c>
      <c r="D19" s="198" t="s">
        <v>203</v>
      </c>
      <c r="E19" s="198" t="s">
        <v>203</v>
      </c>
      <c r="F19" s="198" t="s">
        <v>203</v>
      </c>
      <c r="G19" s="198" t="s">
        <v>203</v>
      </c>
      <c r="H19" s="198" t="s">
        <v>203</v>
      </c>
      <c r="I19" s="210">
        <f>VLOOKUP(A19,'[4]CI calculations'!$A$10:$E$39,5,FALSE)</f>
        <v>353.00270199599061</v>
      </c>
      <c r="J19" s="210">
        <f>VLOOKUP(A19,'[4]CI calculations'!$A$41:$H$70,5,FALSE)</f>
        <v>420.3319322268926</v>
      </c>
      <c r="K19" s="210">
        <f>VLOOKUP(A19,'[4]CI calculations'!$A$72:$E$101,5,FALSE)</f>
        <v>425.99340621204232</v>
      </c>
      <c r="L19" s="210"/>
      <c r="M19" s="210"/>
      <c r="N19" s="210"/>
      <c r="O19" s="210"/>
      <c r="P19" s="210"/>
      <c r="Q19" s="210"/>
      <c r="R19" s="210"/>
      <c r="S19" s="210"/>
    </row>
    <row r="20" spans="1:19" x14ac:dyDescent="0.2">
      <c r="A20" s="286" t="s">
        <v>179</v>
      </c>
      <c r="B20" s="198" t="s">
        <v>203</v>
      </c>
      <c r="C20" s="198" t="s">
        <v>203</v>
      </c>
      <c r="D20" s="198" t="s">
        <v>203</v>
      </c>
      <c r="E20" s="198" t="s">
        <v>203</v>
      </c>
      <c r="F20" s="198" t="s">
        <v>203</v>
      </c>
      <c r="G20" s="198" t="s">
        <v>203</v>
      </c>
      <c r="H20" s="198" t="s">
        <v>203</v>
      </c>
      <c r="I20" s="210">
        <f>VLOOKUP(A20,'[4]CI calculations'!$A$10:$E$39,5,FALSE)</f>
        <v>418.94032740714658</v>
      </c>
      <c r="J20" s="210">
        <f>VLOOKUP(A20,'[4]CI calculations'!$A$41:$H$70,5,FALSE)</f>
        <v>450.15522593997929</v>
      </c>
      <c r="K20" s="210">
        <f>VLOOKUP(A20,'[4]CI calculations'!$A$72:$E$101,5,FALSE)</f>
        <v>366.92506459948322</v>
      </c>
      <c r="L20" s="210"/>
      <c r="M20" s="210"/>
      <c r="N20" s="210"/>
      <c r="O20" s="210"/>
      <c r="P20" s="210"/>
      <c r="Q20" s="210"/>
      <c r="R20" s="210"/>
      <c r="S20" s="210"/>
    </row>
    <row r="21" spans="1:19" x14ac:dyDescent="0.2">
      <c r="A21" s="286" t="s">
        <v>181</v>
      </c>
      <c r="B21" s="198" t="s">
        <v>203</v>
      </c>
      <c r="C21" s="198" t="s">
        <v>203</v>
      </c>
      <c r="D21" s="198" t="s">
        <v>203</v>
      </c>
      <c r="E21" s="198" t="s">
        <v>203</v>
      </c>
      <c r="F21" s="198" t="s">
        <v>203</v>
      </c>
      <c r="G21" s="198" t="s">
        <v>203</v>
      </c>
      <c r="H21" s="198" t="s">
        <v>203</v>
      </c>
      <c r="I21" s="210">
        <f>VLOOKUP(A21,'[4]CI calculations'!$A$10:$E$39,5,FALSE)</f>
        <v>361.65228817916932</v>
      </c>
      <c r="J21" s="210">
        <f>VLOOKUP(A21,'[4]CI calculations'!$A$41:$H$70,5,FALSE)</f>
        <v>304.16951469583046</v>
      </c>
      <c r="K21" s="210">
        <f>VLOOKUP(A21,'[4]CI calculations'!$A$72:$E$101,5,FALSE)</f>
        <v>302.85714285714289</v>
      </c>
      <c r="L21" s="210"/>
      <c r="M21" s="210"/>
      <c r="N21" s="210"/>
      <c r="O21" s="210"/>
      <c r="P21" s="210"/>
      <c r="Q21" s="210"/>
      <c r="R21" s="210"/>
      <c r="S21" s="210"/>
    </row>
    <row r="22" spans="1:19" x14ac:dyDescent="0.2">
      <c r="A22" s="286" t="s">
        <v>183</v>
      </c>
      <c r="B22" s="198" t="s">
        <v>203</v>
      </c>
      <c r="C22" s="198" t="s">
        <v>203</v>
      </c>
      <c r="D22" s="198" t="s">
        <v>203</v>
      </c>
      <c r="E22" s="198" t="s">
        <v>203</v>
      </c>
      <c r="F22" s="198" t="s">
        <v>203</v>
      </c>
      <c r="G22" s="198" t="s">
        <v>203</v>
      </c>
      <c r="H22" s="198" t="s">
        <v>203</v>
      </c>
      <c r="I22" s="210">
        <f>VLOOKUP(A22,'[4]CI calculations'!$A$10:$E$39,5,FALSE)</f>
        <v>364.12358133669608</v>
      </c>
      <c r="J22" s="210">
        <f>VLOOKUP(A22,'[4]CI calculations'!$A$41:$H$70,5,FALSE)</f>
        <v>422.20484753713839</v>
      </c>
      <c r="K22" s="210">
        <f>VLOOKUP(A22,'[4]CI calculations'!$A$72:$E$101,5,FALSE)</f>
        <v>465.11627906976742</v>
      </c>
      <c r="L22" s="210"/>
      <c r="M22" s="210"/>
      <c r="N22" s="210"/>
      <c r="O22" s="210"/>
      <c r="P22" s="210"/>
      <c r="Q22" s="210"/>
      <c r="R22" s="210"/>
      <c r="S22" s="210"/>
    </row>
    <row r="23" spans="1:19" x14ac:dyDescent="0.2">
      <c r="A23" s="286" t="s">
        <v>185</v>
      </c>
      <c r="B23" s="198" t="s">
        <v>203</v>
      </c>
      <c r="C23" s="198" t="s">
        <v>203</v>
      </c>
      <c r="D23" s="198" t="s">
        <v>203</v>
      </c>
      <c r="E23" s="198" t="s">
        <v>203</v>
      </c>
      <c r="F23" s="198" t="s">
        <v>203</v>
      </c>
      <c r="G23" s="198" t="s">
        <v>203</v>
      </c>
      <c r="H23" s="198" t="s">
        <v>203</v>
      </c>
      <c r="I23" s="210">
        <f>VLOOKUP(A23,'[4]CI calculations'!$A$10:$E$39,5,FALSE)</f>
        <v>474.05876951331499</v>
      </c>
      <c r="J23" s="210">
        <f>VLOOKUP(A23,'[4]CI calculations'!$A$41:$H$70,5,FALSE)</f>
        <v>413.17571444967291</v>
      </c>
      <c r="K23" s="210">
        <f>VLOOKUP(A23,'[4]CI calculations'!$A$72:$E$101,5,FALSE)</f>
        <v>383.73424971363119</v>
      </c>
      <c r="L23" s="210"/>
      <c r="M23" s="210"/>
      <c r="N23" s="210"/>
      <c r="O23" s="210"/>
      <c r="P23" s="210"/>
      <c r="Q23" s="210"/>
      <c r="R23" s="210"/>
      <c r="S23" s="210"/>
    </row>
    <row r="24" spans="1:19" x14ac:dyDescent="0.2">
      <c r="A24" s="286" t="s">
        <v>187</v>
      </c>
      <c r="B24" s="198" t="s">
        <v>203</v>
      </c>
      <c r="C24" s="198" t="s">
        <v>203</v>
      </c>
      <c r="D24" s="198" t="s">
        <v>203</v>
      </c>
      <c r="E24" s="198" t="s">
        <v>203</v>
      </c>
      <c r="F24" s="198" t="s">
        <v>203</v>
      </c>
      <c r="G24" s="198" t="s">
        <v>203</v>
      </c>
      <c r="H24" s="198" t="s">
        <v>203</v>
      </c>
      <c r="I24" s="210">
        <f>VLOOKUP(A24,'[4]CI calculations'!$A$10:$E$39,5,FALSE)</f>
        <v>172.20503161576752</v>
      </c>
      <c r="J24" s="210">
        <f>VLOOKUP(A24,'[4]CI calculations'!$A$41:$H$70,5,FALSE)</f>
        <v>150.13404825737265</v>
      </c>
      <c r="K24" s="210">
        <f>VLOOKUP(A24,'[4]CI calculations'!$A$72:$E$101,5,FALSE)</f>
        <v>209.23326133909288</v>
      </c>
      <c r="L24" s="210"/>
      <c r="M24" s="210"/>
      <c r="N24" s="210"/>
      <c r="O24" s="210"/>
      <c r="P24" s="210"/>
      <c r="Q24" s="210"/>
      <c r="R24" s="210"/>
      <c r="S24" s="210"/>
    </row>
    <row r="25" spans="1:19" x14ac:dyDescent="0.2">
      <c r="A25" s="286" t="s">
        <v>189</v>
      </c>
      <c r="B25" s="198" t="s">
        <v>203</v>
      </c>
      <c r="C25" s="198" t="s">
        <v>203</v>
      </c>
      <c r="D25" s="198" t="s">
        <v>203</v>
      </c>
      <c r="E25" s="198" t="s">
        <v>203</v>
      </c>
      <c r="F25" s="198" t="s">
        <v>203</v>
      </c>
      <c r="G25" s="198" t="s">
        <v>203</v>
      </c>
      <c r="H25" s="198" t="s">
        <v>203</v>
      </c>
      <c r="I25" s="210">
        <f>VLOOKUP(A25,'[4]CI calculations'!$A$10:$E$39,5,FALSE)</f>
        <v>260.37157887727244</v>
      </c>
      <c r="J25" s="210">
        <f>VLOOKUP(A25,'[4]CI calculations'!$A$41:$H$70,5,FALSE)</f>
        <v>259.21052631578948</v>
      </c>
      <c r="K25" s="210">
        <f>VLOOKUP(A25,'[4]CI calculations'!$A$72:$E$101,5,FALSE)</f>
        <v>276.96126461558561</v>
      </c>
      <c r="L25" s="210"/>
      <c r="M25" s="210"/>
      <c r="N25" s="210"/>
      <c r="O25" s="210"/>
      <c r="P25" s="210"/>
      <c r="Q25" s="210"/>
      <c r="R25" s="210"/>
      <c r="S25" s="210"/>
    </row>
    <row r="26" spans="1:19" x14ac:dyDescent="0.2">
      <c r="A26" s="286" t="s">
        <v>196</v>
      </c>
      <c r="B26" s="198" t="s">
        <v>203</v>
      </c>
      <c r="C26" s="198" t="s">
        <v>203</v>
      </c>
      <c r="D26" s="198" t="s">
        <v>203</v>
      </c>
      <c r="E26" s="198" t="s">
        <v>203</v>
      </c>
      <c r="F26" s="198" t="s">
        <v>203</v>
      </c>
      <c r="G26" s="198" t="s">
        <v>203</v>
      </c>
      <c r="H26" s="198" t="s">
        <v>203</v>
      </c>
      <c r="I26" s="210">
        <f>VLOOKUP(A26,'[4]CI calculations'!$A$10:$E$39,5,FALSE)</f>
        <v>206.06194480821725</v>
      </c>
      <c r="J26" s="210">
        <f>VLOOKUP(A26,'[4]CI calculations'!$A$41:$H$70,5,FALSE)</f>
        <v>221.70690816790184</v>
      </c>
      <c r="K26" s="210">
        <f>VLOOKUP(A26,'[4]CI calculations'!$A$72:$E$101,5,FALSE)</f>
        <v>202.01229912216189</v>
      </c>
      <c r="L26" s="210"/>
      <c r="M26" s="210"/>
      <c r="N26" s="210"/>
      <c r="O26" s="210"/>
      <c r="P26" s="210"/>
      <c r="Q26" s="210"/>
      <c r="R26" s="210"/>
      <c r="S26" s="210"/>
    </row>
    <row r="27" spans="1:19" x14ac:dyDescent="0.2">
      <c r="A27" s="286" t="s">
        <v>198</v>
      </c>
      <c r="B27" s="198" t="s">
        <v>203</v>
      </c>
      <c r="C27" s="198" t="s">
        <v>203</v>
      </c>
      <c r="D27" s="198" t="s">
        <v>203</v>
      </c>
      <c r="E27" s="198" t="s">
        <v>203</v>
      </c>
      <c r="F27" s="198" t="s">
        <v>203</v>
      </c>
      <c r="G27" s="198" t="s">
        <v>203</v>
      </c>
      <c r="H27" s="198" t="s">
        <v>203</v>
      </c>
      <c r="I27" s="210">
        <f>VLOOKUP(A27,'[4]CI calculations'!$A$10:$E$39,5,FALSE)</f>
        <v>215.97661039328491</v>
      </c>
      <c r="J27" s="210">
        <f>VLOOKUP(A27,'[4]CI calculations'!$A$41:$H$70,5,FALSE)</f>
        <v>211.75576868293609</v>
      </c>
      <c r="K27" s="210">
        <f>VLOOKUP(A27,'[4]CI calculations'!$A$72:$E$101,5,FALSE)</f>
        <v>214.97193950347187</v>
      </c>
      <c r="L27" s="210"/>
      <c r="M27" s="210"/>
      <c r="N27" s="210"/>
      <c r="O27" s="210"/>
      <c r="P27" s="210"/>
      <c r="Q27" s="210"/>
      <c r="R27" s="210"/>
      <c r="S27" s="210"/>
    </row>
    <row r="28" spans="1:19" x14ac:dyDescent="0.2">
      <c r="A28" s="286" t="s">
        <v>197</v>
      </c>
      <c r="B28" s="198" t="s">
        <v>203</v>
      </c>
      <c r="C28" s="198" t="s">
        <v>203</v>
      </c>
      <c r="D28" s="198" t="s">
        <v>203</v>
      </c>
      <c r="E28" s="198" t="s">
        <v>203</v>
      </c>
      <c r="F28" s="198" t="s">
        <v>203</v>
      </c>
      <c r="G28" s="198" t="s">
        <v>203</v>
      </c>
      <c r="H28" s="198" t="s">
        <v>203</v>
      </c>
      <c r="I28" s="210">
        <f>VLOOKUP(A28,'[4]CI calculations'!$A$10:$E$39,5,FALSE)</f>
        <v>234.42507859955435</v>
      </c>
      <c r="J28" s="210">
        <f>VLOOKUP(A28,'[4]CI calculations'!$A$41:$H$70,5,FALSE)</f>
        <v>214.42078936131276</v>
      </c>
      <c r="K28" s="210">
        <f>VLOOKUP(A28,'[4]CI calculations'!$A$72:$E$101,5,FALSE)</f>
        <v>208.19259350242584</v>
      </c>
      <c r="L28" s="210"/>
      <c r="M28" s="210"/>
      <c r="N28" s="210"/>
      <c r="O28" s="210"/>
      <c r="P28" s="210"/>
      <c r="Q28" s="210"/>
      <c r="R28" s="210"/>
      <c r="S28" s="210"/>
    </row>
    <row r="29" spans="1:19" x14ac:dyDescent="0.2">
      <c r="A29" s="286" t="s">
        <v>199</v>
      </c>
      <c r="B29" s="198" t="s">
        <v>203</v>
      </c>
      <c r="C29" s="198" t="s">
        <v>203</v>
      </c>
      <c r="D29" s="198" t="s">
        <v>203</v>
      </c>
      <c r="E29" s="198" t="s">
        <v>203</v>
      </c>
      <c r="F29" s="198" t="s">
        <v>203</v>
      </c>
      <c r="G29" s="198" t="s">
        <v>203</v>
      </c>
      <c r="H29" s="198" t="s">
        <v>203</v>
      </c>
      <c r="I29" s="210">
        <f>VLOOKUP(A29,'[4]CI calculations'!$A$10:$E$39,5,FALSE)</f>
        <v>389.97275204359676</v>
      </c>
      <c r="J29" s="210">
        <f>VLOOKUP(A29,'[4]CI calculations'!$A$41:$H$70,5,FALSE)</f>
        <v>375.30030517498864</v>
      </c>
      <c r="K29" s="210">
        <f>VLOOKUP(A29,'[4]CI calculations'!$A$72:$E$101,5,FALSE)</f>
        <v>354.11406745646406</v>
      </c>
      <c r="L29" s="210"/>
      <c r="M29" s="210"/>
      <c r="N29" s="210"/>
      <c r="O29" s="210"/>
      <c r="P29" s="210"/>
      <c r="Q29" s="210"/>
      <c r="R29" s="210"/>
      <c r="S29" s="210"/>
    </row>
    <row r="30" spans="1:19" x14ac:dyDescent="0.2">
      <c r="A30" s="286" t="s">
        <v>201</v>
      </c>
      <c r="B30" s="198" t="s">
        <v>203</v>
      </c>
      <c r="C30" s="198" t="s">
        <v>203</v>
      </c>
      <c r="D30" s="198" t="s">
        <v>203</v>
      </c>
      <c r="E30" s="198" t="s">
        <v>203</v>
      </c>
      <c r="F30" s="198" t="s">
        <v>203</v>
      </c>
      <c r="G30" s="198" t="s">
        <v>203</v>
      </c>
      <c r="H30" s="198" t="s">
        <v>203</v>
      </c>
      <c r="I30" s="210">
        <f>VLOOKUP(A30,'[4]CI calculations'!$A$10:$E$39,5,FALSE)</f>
        <v>233.03588624253709</v>
      </c>
      <c r="J30" s="210">
        <f>VLOOKUP(A30,'[4]CI calculations'!$A$41:$H$70,5,FALSE)</f>
        <v>232.19651600159702</v>
      </c>
      <c r="K30" s="210">
        <f>VLOOKUP(A30,'[4]CI calculations'!$A$72:$E$101,5,FALSE)</f>
        <v>201.9949605380979</v>
      </c>
      <c r="L30" s="210"/>
      <c r="M30" s="210"/>
      <c r="N30" s="210"/>
      <c r="O30" s="210"/>
      <c r="P30" s="210"/>
      <c r="Q30" s="210"/>
      <c r="R30" s="210"/>
      <c r="S30" s="210"/>
    </row>
    <row r="31" spans="1:19" x14ac:dyDescent="0.2">
      <c r="A31" s="286" t="s">
        <v>200</v>
      </c>
      <c r="B31" s="198" t="s">
        <v>203</v>
      </c>
      <c r="C31" s="198" t="s">
        <v>203</v>
      </c>
      <c r="D31" s="198" t="s">
        <v>203</v>
      </c>
      <c r="E31" s="198" t="s">
        <v>203</v>
      </c>
      <c r="F31" s="198" t="s">
        <v>203</v>
      </c>
      <c r="G31" s="198" t="s">
        <v>203</v>
      </c>
      <c r="H31" s="198" t="s">
        <v>203</v>
      </c>
      <c r="I31" s="210">
        <f>VLOOKUP(A31,'[4]CI calculations'!$A$10:$E$39,5,FALSE)</f>
        <v>366.08795891990081</v>
      </c>
      <c r="J31" s="210">
        <f>VLOOKUP(A31,'[4]CI calculations'!$A$41:$H$70,5,FALSE)</f>
        <v>426.32034632034635</v>
      </c>
      <c r="K31" s="210">
        <f>VLOOKUP(A31,'[4]CI calculations'!$A$72:$E$101,5,FALSE)</f>
        <v>414.11096094535122</v>
      </c>
      <c r="L31" s="210"/>
      <c r="M31" s="210"/>
      <c r="N31" s="210"/>
      <c r="O31" s="210"/>
      <c r="P31" s="210"/>
      <c r="Q31" s="210"/>
      <c r="R31" s="210"/>
      <c r="S31" s="210"/>
    </row>
    <row r="32" spans="1:19" x14ac:dyDescent="0.2">
      <c r="A32" s="286" t="s">
        <v>202</v>
      </c>
      <c r="B32" s="198" t="s">
        <v>203</v>
      </c>
      <c r="C32" s="198" t="s">
        <v>203</v>
      </c>
      <c r="D32" s="198" t="s">
        <v>203</v>
      </c>
      <c r="E32" s="198" t="s">
        <v>203</v>
      </c>
      <c r="F32" s="198" t="s">
        <v>203</v>
      </c>
      <c r="G32" s="198" t="s">
        <v>203</v>
      </c>
      <c r="H32" s="198" t="s">
        <v>203</v>
      </c>
      <c r="I32" s="210">
        <f>VLOOKUP(A32,'[4]CI calculations'!$A$10:$E$39,5,FALSE)</f>
        <v>326.49202857714192</v>
      </c>
      <c r="J32" s="210">
        <f>VLOOKUP(A32,'[4]CI calculations'!$A$41:$H$70,5,FALSE)</f>
        <v>301.85814474730677</v>
      </c>
      <c r="K32" s="210">
        <f>VLOOKUP(A32,'[4]CI calculations'!$A$72:$E$101,5,FALSE)</f>
        <v>314.46768473619454</v>
      </c>
      <c r="L32" s="210"/>
      <c r="M32" s="210"/>
      <c r="N32" s="210"/>
      <c r="O32" s="210"/>
      <c r="P32" s="210"/>
      <c r="Q32" s="210"/>
      <c r="R32" s="210"/>
      <c r="S32" s="210"/>
    </row>
    <row r="33" spans="1:19" x14ac:dyDescent="0.2">
      <c r="A33" s="286" t="s">
        <v>108</v>
      </c>
      <c r="B33" s="198" t="s">
        <v>203</v>
      </c>
      <c r="C33" s="198" t="s">
        <v>203</v>
      </c>
      <c r="D33" s="198" t="s">
        <v>203</v>
      </c>
      <c r="E33" s="198" t="s">
        <v>203</v>
      </c>
      <c r="F33" s="198" t="s">
        <v>203</v>
      </c>
      <c r="G33" s="198" t="s">
        <v>203</v>
      </c>
      <c r="H33" s="198" t="s">
        <v>203</v>
      </c>
      <c r="I33" s="210">
        <f>VLOOKUP(A33,'[4]CI calculations'!$A$10:$E$39,5,FALSE)</f>
        <v>283.58393554428682</v>
      </c>
      <c r="J33" s="210">
        <f>VLOOKUP(A33,'[4]CI calculations'!$A$41:$H$70,5,FALSE)</f>
        <v>283.4135888416202</v>
      </c>
      <c r="K33" s="210">
        <f>VLOOKUP(A33,'[4]CI calculations'!$A$72:$E$101,5,FALSE)</f>
        <v>271.09393883134305</v>
      </c>
      <c r="L33" s="210"/>
      <c r="M33" s="210"/>
      <c r="N33" s="210"/>
      <c r="O33" s="210"/>
      <c r="P33" s="210"/>
      <c r="Q33" s="210"/>
      <c r="R33" s="210"/>
      <c r="S33" s="210"/>
    </row>
    <row r="37" spans="1:19" x14ac:dyDescent="0.2">
      <c r="A37" s="195"/>
      <c r="B37" s="195"/>
      <c r="C37" s="195"/>
      <c r="D37" s="195"/>
      <c r="E37" s="195"/>
      <c r="F37" s="195"/>
      <c r="G37" s="195"/>
      <c r="H37" s="195"/>
      <c r="I37" s="195"/>
      <c r="J37" s="195"/>
      <c r="K37" s="195"/>
      <c r="L37" s="195"/>
      <c r="M37" s="195"/>
      <c r="N37" s="195"/>
      <c r="O37" s="195"/>
      <c r="P37" s="70"/>
      <c r="Q37" s="70"/>
      <c r="R37" s="70"/>
    </row>
    <row r="38" spans="1:19" x14ac:dyDescent="0.2">
      <c r="A38" s="213"/>
      <c r="B38" s="213"/>
      <c r="C38" s="213"/>
      <c r="D38" s="213"/>
      <c r="E38" s="213"/>
      <c r="F38" s="213"/>
      <c r="G38" s="213"/>
      <c r="H38" s="213"/>
      <c r="I38" s="213"/>
      <c r="J38" s="213"/>
      <c r="K38" s="213"/>
      <c r="L38" s="213"/>
      <c r="M38" s="213"/>
      <c r="N38" s="213"/>
      <c r="O38" s="197"/>
      <c r="P38" s="197"/>
      <c r="Q38" s="197"/>
      <c r="R38" s="197"/>
    </row>
  </sheetData>
  <conditionalFormatting sqref="B3:L3 A38:R38">
    <cfRule type="cellIs" dxfId="3" priority="2" operator="equal">
      <formula>TRUE</formula>
    </cfRule>
  </conditionalFormatting>
  <conditionalFormatting sqref="B4:H33">
    <cfRule type="cellIs" dxfId="2" priority="1" operator="equal">
      <formula>TRUE</formula>
    </cfRule>
  </conditionalFormatting>
  <hyperlinks>
    <hyperlink ref="B1" r:id="rId1"/>
  </hyperlinks>
  <pageMargins left="0.7" right="0.7" top="0.75" bottom="0.75" header="0.3" footer="0.3"/>
  <pageSetup paperSize="9" orientation="portrait" horizontalDpi="4294967295" verticalDpi="4294967295"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32"/>
  <sheetViews>
    <sheetView workbookViewId="0">
      <selection activeCell="D13" sqref="D13"/>
    </sheetView>
  </sheetViews>
  <sheetFormatPr defaultRowHeight="15" x14ac:dyDescent="0.2"/>
  <cols>
    <col min="1" max="1" width="30" style="284" bestFit="1" customWidth="1"/>
    <col min="2" max="8" width="11.85546875" style="284" customWidth="1"/>
    <col min="9" max="9" width="12.28515625" style="284" customWidth="1"/>
    <col min="10" max="16384" width="9.140625" style="284"/>
  </cols>
  <sheetData>
    <row r="1" spans="1:19" x14ac:dyDescent="0.2">
      <c r="A1" s="284" t="s">
        <v>246</v>
      </c>
      <c r="B1" s="204" t="s">
        <v>428</v>
      </c>
    </row>
    <row r="2" spans="1:19" x14ac:dyDescent="0.2">
      <c r="A2" s="283" t="s">
        <v>192</v>
      </c>
      <c r="B2" s="283" t="s">
        <v>193</v>
      </c>
      <c r="C2" s="283" t="s">
        <v>103</v>
      </c>
      <c r="D2" s="283" t="s">
        <v>104</v>
      </c>
      <c r="E2" s="283" t="s">
        <v>105</v>
      </c>
      <c r="F2" s="283" t="s">
        <v>230</v>
      </c>
      <c r="G2" s="283" t="s">
        <v>231</v>
      </c>
      <c r="H2" s="283" t="s">
        <v>194</v>
      </c>
      <c r="I2" s="283" t="s">
        <v>109</v>
      </c>
      <c r="K2" s="283"/>
      <c r="L2" s="283"/>
      <c r="M2" s="283"/>
      <c r="N2" s="283"/>
      <c r="O2" s="283"/>
      <c r="P2" s="283"/>
      <c r="Q2" s="283"/>
      <c r="R2" s="283"/>
      <c r="S2" s="283"/>
    </row>
    <row r="3" spans="1:19" x14ac:dyDescent="0.2">
      <c r="A3" s="285" t="s">
        <v>136</v>
      </c>
      <c r="B3" s="208">
        <v>111</v>
      </c>
      <c r="C3" s="210">
        <v>174.52830188679246</v>
      </c>
      <c r="D3" s="210">
        <v>143.56999786856701</v>
      </c>
      <c r="E3" s="210">
        <v>210.22498471501007</v>
      </c>
      <c r="F3" s="208">
        <v>1291</v>
      </c>
      <c r="G3" s="210">
        <v>202.01229912216189</v>
      </c>
      <c r="H3" s="210">
        <v>271.09393883134305</v>
      </c>
      <c r="I3" s="3" t="s">
        <v>237</v>
      </c>
      <c r="K3" s="210"/>
      <c r="L3" s="208"/>
      <c r="M3" s="208"/>
      <c r="N3" s="210"/>
      <c r="O3" s="210"/>
      <c r="P3" s="208"/>
      <c r="Q3" s="210"/>
      <c r="R3" s="210"/>
      <c r="S3" s="3"/>
    </row>
    <row r="4" spans="1:19" x14ac:dyDescent="0.2">
      <c r="A4" s="285" t="s">
        <v>139</v>
      </c>
      <c r="B4" s="208">
        <v>267</v>
      </c>
      <c r="C4" s="210">
        <v>248.60335195530729</v>
      </c>
      <c r="D4" s="210">
        <v>219.67759414227032</v>
      </c>
      <c r="E4" s="210">
        <v>280.30445332005593</v>
      </c>
      <c r="F4" s="208">
        <v>1291</v>
      </c>
      <c r="G4" s="210">
        <v>202.01229912216189</v>
      </c>
      <c r="H4" s="210">
        <v>271.09393883134305</v>
      </c>
      <c r="I4" s="3" t="s">
        <v>236</v>
      </c>
      <c r="K4" s="210"/>
      <c r="L4" s="208"/>
      <c r="M4" s="208"/>
      <c r="N4" s="210"/>
      <c r="O4" s="210"/>
      <c r="P4" s="208"/>
      <c r="Q4" s="210"/>
      <c r="R4" s="210"/>
      <c r="S4" s="3"/>
    </row>
    <row r="5" spans="1:19" x14ac:dyDescent="0.2">
      <c r="A5" s="285" t="s">
        <v>142</v>
      </c>
      <c r="B5" s="208">
        <v>207</v>
      </c>
      <c r="C5" s="210">
        <v>219.16357861302276</v>
      </c>
      <c r="D5" s="210">
        <v>190.32388633448514</v>
      </c>
      <c r="E5" s="210">
        <v>251.16773107425902</v>
      </c>
      <c r="F5" s="208">
        <v>1291</v>
      </c>
      <c r="G5" s="210">
        <v>202.01229912216189</v>
      </c>
      <c r="H5" s="210">
        <v>271.09393883134305</v>
      </c>
      <c r="I5" s="3" t="s">
        <v>237</v>
      </c>
      <c r="K5" s="210"/>
      <c r="L5" s="208"/>
      <c r="M5" s="208"/>
      <c r="N5" s="210"/>
      <c r="O5" s="210"/>
      <c r="P5" s="208"/>
      <c r="Q5" s="210"/>
      <c r="R5" s="210"/>
      <c r="S5" s="3"/>
    </row>
    <row r="6" spans="1:19" x14ac:dyDescent="0.2">
      <c r="A6" s="285" t="s">
        <v>144</v>
      </c>
      <c r="B6" s="208">
        <v>192</v>
      </c>
      <c r="C6" s="210">
        <v>218.47974510696403</v>
      </c>
      <c r="D6" s="210">
        <v>188.6684607843878</v>
      </c>
      <c r="E6" s="210">
        <v>251.69502755953758</v>
      </c>
      <c r="F6" s="208">
        <v>1291</v>
      </c>
      <c r="G6" s="210">
        <v>202.01229912216189</v>
      </c>
      <c r="H6" s="210">
        <v>271.09393883134305</v>
      </c>
      <c r="I6" s="3" t="s">
        <v>237</v>
      </c>
      <c r="K6" s="210"/>
      <c r="L6" s="208"/>
      <c r="M6" s="208"/>
      <c r="N6" s="210"/>
      <c r="O6" s="210"/>
      <c r="P6" s="208"/>
      <c r="Q6" s="210"/>
      <c r="R6" s="210"/>
      <c r="S6" s="3"/>
    </row>
    <row r="7" spans="1:19" x14ac:dyDescent="0.2">
      <c r="A7" s="285" t="s">
        <v>146</v>
      </c>
      <c r="B7" s="208">
        <v>212</v>
      </c>
      <c r="C7" s="210">
        <v>145.45454545454547</v>
      </c>
      <c r="D7" s="210">
        <v>126.53335796502255</v>
      </c>
      <c r="E7" s="210">
        <v>166.42583756972883</v>
      </c>
      <c r="F7" s="208">
        <v>1291</v>
      </c>
      <c r="G7" s="210">
        <v>202.01229912216189</v>
      </c>
      <c r="H7" s="210">
        <v>271.09393883134305</v>
      </c>
      <c r="I7" s="3" t="s">
        <v>237</v>
      </c>
      <c r="K7" s="210"/>
      <c r="L7" s="208"/>
      <c r="M7" s="208"/>
      <c r="N7" s="210"/>
      <c r="O7" s="210"/>
      <c r="P7" s="208"/>
      <c r="Q7" s="210"/>
      <c r="R7" s="210"/>
      <c r="S7" s="3"/>
    </row>
    <row r="8" spans="1:19" x14ac:dyDescent="0.2">
      <c r="A8" s="285" t="s">
        <v>149</v>
      </c>
      <c r="B8" s="208">
        <v>302</v>
      </c>
      <c r="C8" s="210">
        <v>215.72969497821273</v>
      </c>
      <c r="D8" s="210">
        <v>192.0845999670789</v>
      </c>
      <c r="E8" s="210">
        <v>241.50147479365478</v>
      </c>
      <c r="F8" s="208">
        <v>1291</v>
      </c>
      <c r="G8" s="210">
        <v>202.01229912216189</v>
      </c>
      <c r="H8" s="210">
        <v>271.09393883134305</v>
      </c>
      <c r="I8" s="3" t="s">
        <v>237</v>
      </c>
      <c r="K8" s="210"/>
      <c r="L8" s="208"/>
      <c r="M8" s="208"/>
      <c r="N8" s="210"/>
      <c r="O8" s="210"/>
      <c r="P8" s="208"/>
      <c r="Q8" s="210"/>
      <c r="R8" s="210"/>
      <c r="S8" s="3"/>
    </row>
    <row r="9" spans="1:19" x14ac:dyDescent="0.2">
      <c r="A9" s="285" t="s">
        <v>150</v>
      </c>
      <c r="B9" s="208">
        <v>226</v>
      </c>
      <c r="C9" s="210">
        <v>214.97193950347187</v>
      </c>
      <c r="D9" s="210">
        <v>187.85802254198524</v>
      </c>
      <c r="E9" s="210">
        <v>244.92607017949777</v>
      </c>
      <c r="F9" s="208">
        <v>226</v>
      </c>
      <c r="G9" s="210">
        <v>214.97193950347187</v>
      </c>
      <c r="H9" s="210">
        <v>271.09393883134305</v>
      </c>
      <c r="I9" s="3" t="s">
        <v>237</v>
      </c>
      <c r="K9" s="210"/>
      <c r="L9" s="208"/>
      <c r="M9" s="208"/>
      <c r="N9" s="210"/>
      <c r="O9" s="210"/>
      <c r="P9" s="208"/>
      <c r="Q9" s="210"/>
      <c r="R9" s="210"/>
      <c r="S9" s="3"/>
    </row>
    <row r="10" spans="1:19" x14ac:dyDescent="0.2">
      <c r="A10" s="285" t="s">
        <v>162</v>
      </c>
      <c r="B10" s="208">
        <v>158</v>
      </c>
      <c r="C10" s="210">
        <v>291.94382852919438</v>
      </c>
      <c r="D10" s="210">
        <v>248.19582783378789</v>
      </c>
      <c r="E10" s="210">
        <v>341.23255657302337</v>
      </c>
      <c r="F10" s="208">
        <v>678</v>
      </c>
      <c r="G10" s="210">
        <v>208.19259350242584</v>
      </c>
      <c r="H10" s="210">
        <v>271.09393883134305</v>
      </c>
      <c r="I10" s="3" t="s">
        <v>236</v>
      </c>
      <c r="K10" s="210"/>
      <c r="L10" s="208"/>
      <c r="M10" s="208"/>
      <c r="N10" s="210"/>
      <c r="O10" s="210"/>
      <c r="P10" s="208"/>
      <c r="Q10" s="210"/>
      <c r="R10" s="210"/>
      <c r="S10" s="3"/>
    </row>
    <row r="11" spans="1:19" x14ac:dyDescent="0.2">
      <c r="A11" s="285" t="s">
        <v>165</v>
      </c>
      <c r="B11" s="208">
        <v>145</v>
      </c>
      <c r="C11" s="210">
        <v>135.22335167397182</v>
      </c>
      <c r="D11" s="210">
        <v>114.10880782016889</v>
      </c>
      <c r="E11" s="210">
        <v>159.13752691247353</v>
      </c>
      <c r="F11" s="208">
        <v>678</v>
      </c>
      <c r="G11" s="210">
        <v>208.19259350242584</v>
      </c>
      <c r="H11" s="210">
        <v>271.09393883134305</v>
      </c>
      <c r="I11" s="3" t="s">
        <v>237</v>
      </c>
      <c r="K11" s="210"/>
      <c r="L11" s="208"/>
      <c r="M11" s="208"/>
      <c r="N11" s="210"/>
      <c r="O11" s="210"/>
      <c r="P11" s="208"/>
      <c r="Q11" s="210"/>
      <c r="R11" s="210"/>
      <c r="S11" s="3"/>
    </row>
    <row r="12" spans="1:19" x14ac:dyDescent="0.2">
      <c r="A12" s="285" t="s">
        <v>167</v>
      </c>
      <c r="B12" s="208">
        <v>375</v>
      </c>
      <c r="C12" s="210">
        <v>228.22713164140953</v>
      </c>
      <c r="D12" s="210">
        <v>205.71186367668875</v>
      </c>
      <c r="E12" s="210">
        <v>252.55079428041148</v>
      </c>
      <c r="F12" s="208">
        <v>678</v>
      </c>
      <c r="G12" s="210">
        <v>208.19259350242584</v>
      </c>
      <c r="H12" s="210">
        <v>271.09393883134305</v>
      </c>
      <c r="I12" s="3" t="s">
        <v>237</v>
      </c>
      <c r="K12" s="210"/>
      <c r="L12" s="208"/>
      <c r="M12" s="208"/>
      <c r="N12" s="210"/>
      <c r="O12" s="210"/>
      <c r="P12" s="208"/>
      <c r="Q12" s="210"/>
      <c r="R12" s="210"/>
      <c r="S12" s="3"/>
    </row>
    <row r="13" spans="1:19" x14ac:dyDescent="0.2">
      <c r="A13" s="285" t="s">
        <v>169</v>
      </c>
      <c r="B13" s="208">
        <v>719</v>
      </c>
      <c r="C13" s="210">
        <v>340.96836913738321</v>
      </c>
      <c r="D13" s="210">
        <v>316.50050566844772</v>
      </c>
      <c r="E13" s="210">
        <v>366.83867730392899</v>
      </c>
      <c r="F13" s="208">
        <v>1641</v>
      </c>
      <c r="G13" s="210">
        <v>354.11406745646406</v>
      </c>
      <c r="H13" s="210">
        <v>271.09393883134305</v>
      </c>
      <c r="I13" s="3" t="s">
        <v>235</v>
      </c>
      <c r="K13" s="210"/>
      <c r="L13" s="208"/>
      <c r="M13" s="208"/>
      <c r="N13" s="210"/>
      <c r="O13" s="210"/>
      <c r="P13" s="208"/>
      <c r="Q13" s="210"/>
      <c r="R13" s="210"/>
      <c r="S13" s="3"/>
    </row>
    <row r="14" spans="1:19" x14ac:dyDescent="0.2">
      <c r="A14" s="285" t="s">
        <v>170</v>
      </c>
      <c r="B14" s="208">
        <v>484</v>
      </c>
      <c r="C14" s="210">
        <v>391.17433120504325</v>
      </c>
      <c r="D14" s="210">
        <v>357.100460680514</v>
      </c>
      <c r="E14" s="210">
        <v>427.64480923726552</v>
      </c>
      <c r="F14" s="208">
        <v>1641</v>
      </c>
      <c r="G14" s="210">
        <v>354.11406745646406</v>
      </c>
      <c r="H14" s="210">
        <v>271.09393883134305</v>
      </c>
      <c r="I14" s="3" t="s">
        <v>235</v>
      </c>
      <c r="K14" s="210"/>
      <c r="L14" s="208"/>
      <c r="M14" s="208"/>
      <c r="N14" s="210"/>
      <c r="O14" s="210"/>
      <c r="P14" s="208"/>
      <c r="Q14" s="210"/>
      <c r="R14" s="210"/>
      <c r="S14" s="3"/>
    </row>
    <row r="15" spans="1:19" x14ac:dyDescent="0.2">
      <c r="A15" s="285" t="s">
        <v>172</v>
      </c>
      <c r="B15" s="208">
        <v>438</v>
      </c>
      <c r="C15" s="210">
        <v>340.03571151308131</v>
      </c>
      <c r="D15" s="210">
        <v>308.936137651227</v>
      </c>
      <c r="E15" s="210">
        <v>373.43914339408713</v>
      </c>
      <c r="F15" s="208">
        <v>1641</v>
      </c>
      <c r="G15" s="210">
        <v>354.11406745646406</v>
      </c>
      <c r="H15" s="210">
        <v>271.09393883134305</v>
      </c>
      <c r="I15" s="3" t="s">
        <v>235</v>
      </c>
      <c r="K15" s="210"/>
      <c r="L15" s="208"/>
      <c r="M15" s="208"/>
      <c r="N15" s="210"/>
      <c r="O15" s="210"/>
      <c r="P15" s="208"/>
      <c r="Q15" s="210"/>
      <c r="R15" s="210"/>
      <c r="S15" s="3"/>
    </row>
    <row r="16" spans="1:19" x14ac:dyDescent="0.2">
      <c r="A16" s="285" t="s">
        <v>174</v>
      </c>
      <c r="B16" s="208">
        <v>215</v>
      </c>
      <c r="C16" s="210">
        <v>180.56605358192658</v>
      </c>
      <c r="D16" s="210">
        <v>157.23621276116086</v>
      </c>
      <c r="E16" s="210">
        <v>206.40497134049733</v>
      </c>
      <c r="F16" s="208">
        <v>970</v>
      </c>
      <c r="G16" s="210">
        <v>201.9949605380979</v>
      </c>
      <c r="H16" s="210">
        <v>271.09393883134305</v>
      </c>
      <c r="I16" s="3" t="s">
        <v>237</v>
      </c>
      <c r="K16" s="210"/>
      <c r="L16" s="208"/>
      <c r="M16" s="208"/>
      <c r="N16" s="210"/>
      <c r="O16" s="210"/>
      <c r="P16" s="208"/>
      <c r="Q16" s="210"/>
      <c r="R16" s="210"/>
      <c r="S16" s="3"/>
    </row>
    <row r="17" spans="1:19" x14ac:dyDescent="0.2">
      <c r="A17" s="285" t="s">
        <v>176</v>
      </c>
      <c r="B17" s="208">
        <v>755</v>
      </c>
      <c r="C17" s="210">
        <v>209.0601982610622</v>
      </c>
      <c r="D17" s="210">
        <v>194.41351383867374</v>
      </c>
      <c r="E17" s="210">
        <v>224.52552754407731</v>
      </c>
      <c r="F17" s="208">
        <v>970</v>
      </c>
      <c r="G17" s="210">
        <v>201.9949605380979</v>
      </c>
      <c r="H17" s="210">
        <v>271.09393883134305</v>
      </c>
      <c r="I17" s="3" t="s">
        <v>237</v>
      </c>
      <c r="K17" s="210"/>
      <c r="L17" s="208"/>
      <c r="M17" s="208"/>
      <c r="N17" s="210"/>
      <c r="O17" s="210"/>
      <c r="P17" s="208"/>
      <c r="Q17" s="210"/>
      <c r="R17" s="210"/>
      <c r="S17" s="3"/>
    </row>
    <row r="18" spans="1:19" x14ac:dyDescent="0.2">
      <c r="A18" s="285" t="s">
        <v>177</v>
      </c>
      <c r="B18" s="208">
        <v>982</v>
      </c>
      <c r="C18" s="210">
        <v>425.99340621204232</v>
      </c>
      <c r="D18" s="210">
        <v>399.76579763374536</v>
      </c>
      <c r="E18" s="210">
        <v>453.50162606014067</v>
      </c>
      <c r="F18" s="208">
        <v>1195</v>
      </c>
      <c r="G18" s="210">
        <v>414.11096094535122</v>
      </c>
      <c r="H18" s="210">
        <v>271.09393883134305</v>
      </c>
      <c r="I18" s="3" t="s">
        <v>235</v>
      </c>
      <c r="K18" s="210"/>
      <c r="L18" s="208"/>
      <c r="M18" s="208"/>
      <c r="N18" s="210"/>
      <c r="O18" s="210"/>
      <c r="P18" s="208"/>
      <c r="Q18" s="210"/>
      <c r="R18" s="210"/>
      <c r="S18" s="3"/>
    </row>
    <row r="19" spans="1:19" x14ac:dyDescent="0.2">
      <c r="A19" s="285" t="s">
        <v>179</v>
      </c>
      <c r="B19" s="208">
        <v>213</v>
      </c>
      <c r="C19" s="210">
        <v>366.92506459948322</v>
      </c>
      <c r="D19" s="210">
        <v>319.30256975386766</v>
      </c>
      <c r="E19" s="210">
        <v>419.69462208978894</v>
      </c>
      <c r="F19" s="208">
        <v>1195</v>
      </c>
      <c r="G19" s="210">
        <v>414.11096094535122</v>
      </c>
      <c r="H19" s="210">
        <v>271.09393883134305</v>
      </c>
      <c r="I19" s="3" t="s">
        <v>235</v>
      </c>
      <c r="K19" s="210"/>
      <c r="L19" s="208"/>
      <c r="M19" s="208"/>
      <c r="N19" s="210"/>
      <c r="O19" s="210"/>
      <c r="P19" s="208"/>
      <c r="Q19" s="210"/>
      <c r="R19" s="210"/>
      <c r="S19" s="3"/>
    </row>
    <row r="20" spans="1:19" x14ac:dyDescent="0.2">
      <c r="A20" s="285" t="s">
        <v>181</v>
      </c>
      <c r="B20" s="208">
        <v>530</v>
      </c>
      <c r="C20" s="210">
        <v>302.85714285714289</v>
      </c>
      <c r="D20" s="210">
        <v>277.62160652672702</v>
      </c>
      <c r="E20" s="210">
        <v>329.78602114141</v>
      </c>
      <c r="F20" s="208">
        <v>1738</v>
      </c>
      <c r="G20" s="210">
        <v>314.46768473619454</v>
      </c>
      <c r="H20" s="210">
        <v>271.09393883134305</v>
      </c>
      <c r="I20" s="3" t="s">
        <v>235</v>
      </c>
      <c r="K20" s="210"/>
      <c r="L20" s="208"/>
      <c r="M20" s="208"/>
      <c r="N20" s="210"/>
      <c r="O20" s="210"/>
      <c r="P20" s="208"/>
      <c r="Q20" s="210"/>
      <c r="R20" s="210"/>
      <c r="S20" s="3"/>
    </row>
    <row r="21" spans="1:19" x14ac:dyDescent="0.2">
      <c r="A21" s="285" t="s">
        <v>183</v>
      </c>
      <c r="B21" s="208">
        <v>294</v>
      </c>
      <c r="C21" s="210">
        <v>465.11627906976742</v>
      </c>
      <c r="D21" s="210">
        <v>413.46843969152792</v>
      </c>
      <c r="E21" s="210">
        <v>521.47524998124129</v>
      </c>
      <c r="F21" s="208">
        <v>1738</v>
      </c>
      <c r="G21" s="210">
        <v>314.46768473619454</v>
      </c>
      <c r="H21" s="210">
        <v>271.09393883134305</v>
      </c>
      <c r="I21" s="3" t="s">
        <v>235</v>
      </c>
      <c r="K21" s="210"/>
      <c r="L21" s="208"/>
      <c r="M21" s="208"/>
      <c r="N21" s="210"/>
      <c r="O21" s="210"/>
      <c r="P21" s="208"/>
      <c r="Q21" s="210"/>
      <c r="R21" s="210"/>
      <c r="S21" s="3"/>
    </row>
    <row r="22" spans="1:19" x14ac:dyDescent="0.2">
      <c r="A22" s="285" t="s">
        <v>185</v>
      </c>
      <c r="B22" s="208">
        <v>335</v>
      </c>
      <c r="C22" s="210">
        <v>383.73424971363119</v>
      </c>
      <c r="D22" s="210">
        <v>343.74170649858257</v>
      </c>
      <c r="E22" s="210">
        <v>427.13378401884739</v>
      </c>
      <c r="F22" s="208">
        <v>1738</v>
      </c>
      <c r="G22" s="210">
        <v>314.46768473619454</v>
      </c>
      <c r="H22" s="210">
        <v>271.09393883134305</v>
      </c>
      <c r="I22" s="3" t="s">
        <v>235</v>
      </c>
      <c r="K22" s="210"/>
      <c r="L22" s="208"/>
      <c r="M22" s="208"/>
      <c r="N22" s="210"/>
      <c r="O22" s="210"/>
      <c r="P22" s="208"/>
      <c r="Q22" s="210"/>
      <c r="R22" s="210"/>
      <c r="S22" s="3"/>
    </row>
    <row r="23" spans="1:19" x14ac:dyDescent="0.2">
      <c r="A23" s="285" t="s">
        <v>187</v>
      </c>
      <c r="B23" s="208">
        <v>155</v>
      </c>
      <c r="C23" s="210">
        <v>209.23326133909288</v>
      </c>
      <c r="D23" s="210">
        <v>177.58989847184409</v>
      </c>
      <c r="E23" s="210">
        <v>244.92547536949479</v>
      </c>
      <c r="F23" s="208">
        <v>1738</v>
      </c>
      <c r="G23" s="210">
        <v>314.46768473619454</v>
      </c>
      <c r="H23" s="210">
        <v>271.09393883134305</v>
      </c>
      <c r="I23" s="3" t="s">
        <v>237</v>
      </c>
      <c r="K23" s="210"/>
      <c r="L23" s="208"/>
      <c r="M23" s="208"/>
      <c r="N23" s="210"/>
      <c r="O23" s="210"/>
      <c r="P23" s="208"/>
      <c r="Q23" s="210"/>
      <c r="R23" s="210"/>
      <c r="S23" s="3"/>
    </row>
    <row r="24" spans="1:19" x14ac:dyDescent="0.2">
      <c r="A24" s="285" t="s">
        <v>189</v>
      </c>
      <c r="B24" s="208">
        <v>424</v>
      </c>
      <c r="C24" s="210">
        <v>276.96126461558561</v>
      </c>
      <c r="D24" s="210">
        <v>251.22576905567379</v>
      </c>
      <c r="E24" s="210">
        <v>304.63572743553021</v>
      </c>
      <c r="F24" s="208">
        <v>1738</v>
      </c>
      <c r="G24" s="210">
        <v>314.46768473619454</v>
      </c>
      <c r="H24" s="210">
        <v>271.09393883134305</v>
      </c>
      <c r="I24" s="3" t="s">
        <v>236</v>
      </c>
      <c r="K24" s="210"/>
      <c r="L24" s="208"/>
      <c r="M24" s="208"/>
      <c r="N24" s="210"/>
      <c r="O24" s="210"/>
      <c r="P24" s="208"/>
      <c r="Q24" s="210"/>
      <c r="R24" s="210"/>
      <c r="S24" s="3"/>
    </row>
    <row r="25" spans="1:19" x14ac:dyDescent="0.2">
      <c r="A25" s="285" t="s">
        <v>196</v>
      </c>
      <c r="B25" s="208">
        <v>1291</v>
      </c>
      <c r="C25" s="210">
        <v>202.01229912216189</v>
      </c>
      <c r="D25" s="210">
        <v>191.14285487426591</v>
      </c>
      <c r="E25" s="210">
        <v>213.34304958173541</v>
      </c>
      <c r="F25" s="208">
        <v>1291</v>
      </c>
      <c r="G25" s="210">
        <v>202.01229912216189</v>
      </c>
      <c r="H25" s="210">
        <v>271.09393883134305</v>
      </c>
      <c r="I25" s="3" t="s">
        <v>237</v>
      </c>
      <c r="K25" s="210"/>
      <c r="L25" s="208"/>
      <c r="M25" s="208"/>
      <c r="N25" s="210"/>
      <c r="O25" s="210"/>
      <c r="P25" s="208"/>
      <c r="Q25" s="210"/>
      <c r="R25" s="210"/>
      <c r="S25" s="3"/>
    </row>
    <row r="26" spans="1:19" x14ac:dyDescent="0.2">
      <c r="A26" s="285" t="s">
        <v>198</v>
      </c>
      <c r="B26" s="208">
        <v>226</v>
      </c>
      <c r="C26" s="210">
        <v>214.97193950347187</v>
      </c>
      <c r="D26" s="210">
        <v>187.85802254198524</v>
      </c>
      <c r="E26" s="210">
        <v>244.92607017949777</v>
      </c>
      <c r="F26" s="208">
        <v>226</v>
      </c>
      <c r="G26" s="210">
        <v>214.97193950347187</v>
      </c>
      <c r="H26" s="210">
        <v>271.09393883134305</v>
      </c>
      <c r="I26" s="3" t="s">
        <v>237</v>
      </c>
      <c r="K26" s="210"/>
      <c r="L26" s="208"/>
      <c r="M26" s="208"/>
      <c r="N26" s="210"/>
      <c r="O26" s="210"/>
      <c r="P26" s="208"/>
      <c r="Q26" s="210"/>
      <c r="R26" s="210"/>
      <c r="S26" s="3"/>
    </row>
    <row r="27" spans="1:19" x14ac:dyDescent="0.2">
      <c r="A27" s="285" t="s">
        <v>197</v>
      </c>
      <c r="B27" s="208">
        <v>678</v>
      </c>
      <c r="C27" s="210">
        <v>208.19259350242584</v>
      </c>
      <c r="D27" s="210">
        <v>192.81614906962386</v>
      </c>
      <c r="E27" s="210">
        <v>224.4774770452367</v>
      </c>
      <c r="F27" s="208">
        <v>678</v>
      </c>
      <c r="G27" s="210">
        <v>208.19259350242584</v>
      </c>
      <c r="H27" s="210">
        <v>271.09393883134305</v>
      </c>
      <c r="I27" s="3" t="s">
        <v>237</v>
      </c>
      <c r="K27" s="210"/>
      <c r="L27" s="208"/>
      <c r="M27" s="208"/>
      <c r="N27" s="210"/>
      <c r="O27" s="210"/>
      <c r="P27" s="208"/>
      <c r="Q27" s="210"/>
      <c r="R27" s="210"/>
      <c r="S27" s="3"/>
    </row>
    <row r="28" spans="1:19" x14ac:dyDescent="0.2">
      <c r="A28" s="285" t="s">
        <v>199</v>
      </c>
      <c r="B28" s="208">
        <v>1641</v>
      </c>
      <c r="C28" s="210">
        <v>354.11406745646406</v>
      </c>
      <c r="D28" s="210">
        <v>337.18785825207181</v>
      </c>
      <c r="E28" s="210">
        <v>371.67578049465288</v>
      </c>
      <c r="F28" s="208">
        <v>1641</v>
      </c>
      <c r="G28" s="210">
        <v>354.11406745646406</v>
      </c>
      <c r="H28" s="210">
        <v>271.09393883134305</v>
      </c>
      <c r="I28" s="3" t="s">
        <v>235</v>
      </c>
      <c r="K28" s="210"/>
      <c r="L28" s="208"/>
      <c r="M28" s="208"/>
      <c r="N28" s="210"/>
      <c r="O28" s="210"/>
      <c r="P28" s="208"/>
      <c r="Q28" s="210"/>
      <c r="R28" s="210"/>
      <c r="S28" s="3"/>
    </row>
    <row r="29" spans="1:19" x14ac:dyDescent="0.2">
      <c r="A29" s="285" t="s">
        <v>201</v>
      </c>
      <c r="B29" s="208">
        <v>970</v>
      </c>
      <c r="C29" s="210">
        <v>201.9949605380979</v>
      </c>
      <c r="D29" s="210">
        <v>189.48304843934986</v>
      </c>
      <c r="E29" s="210">
        <v>215.12165737645216</v>
      </c>
      <c r="F29" s="208">
        <v>970</v>
      </c>
      <c r="G29" s="210">
        <v>201.9949605380979</v>
      </c>
      <c r="H29" s="210">
        <v>271.09393883134305</v>
      </c>
      <c r="I29" s="3" t="s">
        <v>237</v>
      </c>
      <c r="K29" s="210"/>
      <c r="L29" s="208"/>
      <c r="M29" s="208"/>
      <c r="N29" s="210"/>
      <c r="O29" s="210"/>
      <c r="P29" s="208"/>
      <c r="Q29" s="210"/>
      <c r="R29" s="210"/>
      <c r="S29" s="3"/>
    </row>
    <row r="30" spans="1:19" x14ac:dyDescent="0.2">
      <c r="A30" s="285" t="s">
        <v>200</v>
      </c>
      <c r="B30" s="208">
        <v>1195</v>
      </c>
      <c r="C30" s="210">
        <v>414.11096094535122</v>
      </c>
      <c r="D30" s="210">
        <v>390.96427446083146</v>
      </c>
      <c r="E30" s="210">
        <v>438.27963286062271</v>
      </c>
      <c r="F30" s="208">
        <v>1195</v>
      </c>
      <c r="G30" s="210">
        <v>414.11096094535122</v>
      </c>
      <c r="H30" s="210">
        <v>271.09393883134305</v>
      </c>
      <c r="I30" s="3" t="s">
        <v>235</v>
      </c>
      <c r="K30" s="210"/>
      <c r="L30" s="208"/>
      <c r="M30" s="208"/>
      <c r="N30" s="210"/>
      <c r="O30" s="210"/>
      <c r="P30" s="208"/>
      <c r="Q30" s="210"/>
      <c r="R30" s="210"/>
      <c r="S30" s="3"/>
    </row>
    <row r="31" spans="1:19" x14ac:dyDescent="0.2">
      <c r="A31" s="285" t="s">
        <v>202</v>
      </c>
      <c r="B31" s="208">
        <v>1738</v>
      </c>
      <c r="C31" s="210">
        <v>314.46768473619454</v>
      </c>
      <c r="D31" s="210">
        <v>299.85693687923413</v>
      </c>
      <c r="E31" s="210">
        <v>329.6111647048948</v>
      </c>
      <c r="F31" s="208">
        <v>1738</v>
      </c>
      <c r="G31" s="210">
        <v>314.46768473619454</v>
      </c>
      <c r="H31" s="210">
        <v>271.09393883134305</v>
      </c>
      <c r="I31" s="3" t="s">
        <v>235</v>
      </c>
      <c r="K31" s="210"/>
      <c r="L31" s="208"/>
      <c r="M31" s="208"/>
      <c r="N31" s="210"/>
      <c r="O31" s="210"/>
      <c r="P31" s="208"/>
      <c r="Q31" s="210"/>
      <c r="R31" s="210"/>
      <c r="S31" s="3"/>
    </row>
    <row r="32" spans="1:19" x14ac:dyDescent="0.2">
      <c r="A32" s="285" t="s">
        <v>108</v>
      </c>
      <c r="B32" s="208">
        <v>7739</v>
      </c>
      <c r="C32" s="210">
        <v>271.09393883134305</v>
      </c>
      <c r="D32" s="210">
        <v>265.08762968158044</v>
      </c>
      <c r="E32" s="210">
        <v>277.20295260118178</v>
      </c>
      <c r="F32" s="210"/>
      <c r="G32" s="210"/>
      <c r="H32" s="210">
        <v>271.09393883134305</v>
      </c>
      <c r="I32" s="3" t="s">
        <v>236</v>
      </c>
      <c r="K32" s="210"/>
      <c r="L32" s="208"/>
      <c r="M32" s="208"/>
      <c r="N32" s="210"/>
      <c r="O32" s="210"/>
      <c r="P32" s="210"/>
      <c r="Q32" s="210"/>
      <c r="R32" s="210"/>
      <c r="S32" s="3"/>
    </row>
  </sheetData>
  <hyperlinks>
    <hyperlink ref="B1"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8:J28"/>
  <sheetViews>
    <sheetView showGridLines="0" showRowColHeaders="0" zoomScaleNormal="100" workbookViewId="0">
      <selection activeCell="B10" sqref="B10"/>
    </sheetView>
  </sheetViews>
  <sheetFormatPr defaultRowHeight="15" x14ac:dyDescent="0.25"/>
  <cols>
    <col min="1" max="1" width="2.7109375" style="233" customWidth="1"/>
    <col min="2" max="2" width="36.7109375" style="233" customWidth="1"/>
    <col min="3" max="3" width="8.5703125" style="233" customWidth="1"/>
    <col min="4" max="4" width="9.7109375" style="233" customWidth="1"/>
    <col min="5" max="5" width="9.42578125" style="233" customWidth="1"/>
    <col min="6" max="7" width="9.7109375" style="233" customWidth="1"/>
    <col min="8" max="8" width="47.140625" style="233" customWidth="1"/>
    <col min="9" max="21" width="9.140625" style="233"/>
    <col min="22" max="22" width="9.140625" style="233" customWidth="1"/>
    <col min="23" max="16384" width="9.140625" style="233"/>
  </cols>
  <sheetData>
    <row r="8" spans="2:8" ht="7.5" customHeight="1" x14ac:dyDescent="0.25"/>
    <row r="9" spans="2:8" x14ac:dyDescent="0.25">
      <c r="B9" s="304" t="s">
        <v>218</v>
      </c>
    </row>
    <row r="11" spans="2:8" ht="9" customHeight="1" x14ac:dyDescent="0.25"/>
    <row r="12" spans="2:8" x14ac:dyDescent="0.25">
      <c r="B12" s="341" t="s">
        <v>222</v>
      </c>
      <c r="C12" s="342" t="s">
        <v>216</v>
      </c>
      <c r="D12" s="343"/>
      <c r="E12" s="342" t="s">
        <v>217</v>
      </c>
      <c r="F12" s="343"/>
      <c r="G12" s="305" t="s">
        <v>108</v>
      </c>
      <c r="H12" s="306" t="s">
        <v>221</v>
      </c>
    </row>
    <row r="13" spans="2:8" x14ac:dyDescent="0.25">
      <c r="B13" s="341"/>
      <c r="C13" s="307" t="s">
        <v>193</v>
      </c>
      <c r="D13" s="308" t="s">
        <v>103</v>
      </c>
      <c r="E13" s="307" t="s">
        <v>193</v>
      </c>
      <c r="F13" s="308" t="s">
        <v>103</v>
      </c>
      <c r="G13" s="309" t="s">
        <v>103</v>
      </c>
      <c r="H13" s="310"/>
    </row>
    <row r="14" spans="2:8" ht="4.5" customHeight="1" x14ac:dyDescent="0.25"/>
    <row r="15" spans="2:8" ht="33.75" customHeight="1" x14ac:dyDescent="0.25">
      <c r="B15" s="311" t="s">
        <v>393</v>
      </c>
      <c r="C15" s="312" t="str">
        <f>Controls!O4</f>
        <v>-</v>
      </c>
      <c r="D15" s="313" t="str">
        <f>Controls!P4</f>
        <v>-</v>
      </c>
      <c r="E15" s="312" t="str">
        <f>Controls!S4</f>
        <v>-</v>
      </c>
      <c r="F15" s="314" t="str">
        <f>Controls!T4</f>
        <v>-</v>
      </c>
      <c r="G15" s="313" t="str">
        <f>Controls!U4</f>
        <v>-</v>
      </c>
      <c r="H15" s="315" t="s">
        <v>220</v>
      </c>
    </row>
    <row r="16" spans="2:8" ht="33.75" customHeight="1" x14ac:dyDescent="0.25">
      <c r="B16" s="316" t="s">
        <v>487</v>
      </c>
      <c r="C16" s="312" t="str">
        <f>Controls!O5</f>
        <v>-</v>
      </c>
      <c r="D16" s="313" t="str">
        <f>Controls!P5</f>
        <v>-</v>
      </c>
      <c r="E16" s="312" t="str">
        <f>Controls!S5</f>
        <v>-</v>
      </c>
      <c r="F16" s="314" t="str">
        <f>Controls!T5</f>
        <v>-</v>
      </c>
      <c r="G16" s="313" t="str">
        <f>Controls!U5</f>
        <v>-</v>
      </c>
      <c r="H16" s="317"/>
    </row>
    <row r="17" spans="2:10" ht="33.75" customHeight="1" x14ac:dyDescent="0.25">
      <c r="B17" s="316" t="s">
        <v>248</v>
      </c>
      <c r="C17" s="312" t="str">
        <f>Controls!O6</f>
        <v>-</v>
      </c>
      <c r="D17" s="314" t="str">
        <f>Controls!P6</f>
        <v>-</v>
      </c>
      <c r="E17" s="312" t="str">
        <f>Controls!S6</f>
        <v>-</v>
      </c>
      <c r="F17" s="314" t="str">
        <f>Controls!T6</f>
        <v>-</v>
      </c>
      <c r="G17" s="314" t="str">
        <f>Controls!U6</f>
        <v>-</v>
      </c>
      <c r="H17" s="317"/>
    </row>
    <row r="18" spans="2:10" ht="33.75" customHeight="1" x14ac:dyDescent="0.25">
      <c r="B18" s="316" t="s">
        <v>249</v>
      </c>
      <c r="C18" s="312" t="str">
        <f>Controls!O7</f>
        <v>-</v>
      </c>
      <c r="D18" s="313" t="str">
        <f>Controls!P7</f>
        <v>-</v>
      </c>
      <c r="E18" s="312" t="str">
        <f>Controls!S7</f>
        <v>-</v>
      </c>
      <c r="F18" s="313" t="str">
        <f>Controls!T7</f>
        <v>-</v>
      </c>
      <c r="G18" s="313" t="str">
        <f>Controls!U7</f>
        <v>-</v>
      </c>
      <c r="H18" s="317"/>
      <c r="J18" s="318"/>
    </row>
    <row r="19" spans="2:10" ht="33.75" customHeight="1" x14ac:dyDescent="0.25">
      <c r="B19" s="316" t="s">
        <v>250</v>
      </c>
      <c r="C19" s="312" t="str">
        <f>Controls!O8</f>
        <v>-</v>
      </c>
      <c r="D19" s="313" t="str">
        <f>Controls!P8</f>
        <v>-</v>
      </c>
      <c r="E19" s="312" t="str">
        <f>Controls!S8</f>
        <v>-</v>
      </c>
      <c r="F19" s="313" t="str">
        <f>Controls!T8</f>
        <v>-</v>
      </c>
      <c r="G19" s="313" t="str">
        <f>Controls!U8</f>
        <v>-</v>
      </c>
      <c r="H19" s="317"/>
    </row>
    <row r="20" spans="2:10" ht="33.75" customHeight="1" x14ac:dyDescent="0.25">
      <c r="B20" s="316" t="s">
        <v>251</v>
      </c>
      <c r="C20" s="312" t="str">
        <f>Controls!O9</f>
        <v>-</v>
      </c>
      <c r="D20" s="313" t="str">
        <f>Controls!P9</f>
        <v>-</v>
      </c>
      <c r="E20" s="312" t="str">
        <f>Controls!S9</f>
        <v>-</v>
      </c>
      <c r="F20" s="313" t="str">
        <f>Controls!T9</f>
        <v>-</v>
      </c>
      <c r="G20" s="313" t="str">
        <f>Controls!U9</f>
        <v>-</v>
      </c>
      <c r="H20" s="317"/>
    </row>
    <row r="21" spans="2:10" ht="33.75" customHeight="1" x14ac:dyDescent="0.25">
      <c r="B21" s="316" t="s">
        <v>252</v>
      </c>
      <c r="C21" s="312" t="str">
        <f>Controls!O10</f>
        <v>-</v>
      </c>
      <c r="D21" s="313" t="str">
        <f>Controls!P10</f>
        <v>-</v>
      </c>
      <c r="E21" s="312" t="str">
        <f>Controls!S10</f>
        <v>-</v>
      </c>
      <c r="F21" s="313" t="str">
        <f>Controls!T10</f>
        <v>-</v>
      </c>
      <c r="G21" s="313" t="str">
        <f>Controls!U10</f>
        <v>-</v>
      </c>
      <c r="H21" s="317"/>
    </row>
    <row r="22" spans="2:10" ht="33.75" customHeight="1" x14ac:dyDescent="0.25">
      <c r="B22" s="316" t="s">
        <v>488</v>
      </c>
      <c r="C22" s="312" t="str">
        <f>Controls!O11</f>
        <v>-</v>
      </c>
      <c r="D22" s="313" t="str">
        <f>Controls!P11</f>
        <v>-</v>
      </c>
      <c r="E22" s="312" t="str">
        <f>Controls!S11</f>
        <v>-</v>
      </c>
      <c r="F22" s="313" t="str">
        <f>Controls!T11</f>
        <v>-</v>
      </c>
      <c r="G22" s="313" t="str">
        <f>Controls!U11</f>
        <v>-</v>
      </c>
      <c r="H22" s="317"/>
    </row>
    <row r="23" spans="2:10" ht="33.75" customHeight="1" x14ac:dyDescent="0.25">
      <c r="B23" s="316" t="s">
        <v>253</v>
      </c>
      <c r="C23" s="312" t="str">
        <f>Controls!O12</f>
        <v>-</v>
      </c>
      <c r="D23" s="314" t="str">
        <f>Controls!P12</f>
        <v>-</v>
      </c>
      <c r="E23" s="312" t="str">
        <f>Controls!S12</f>
        <v>-</v>
      </c>
      <c r="F23" s="314" t="str">
        <f>Controls!T12</f>
        <v>-</v>
      </c>
      <c r="G23" s="314" t="str">
        <f>Controls!U12</f>
        <v>-</v>
      </c>
      <c r="H23" s="317"/>
    </row>
    <row r="24" spans="2:10" ht="33.75" customHeight="1" x14ac:dyDescent="0.25">
      <c r="B24" s="316" t="s">
        <v>489</v>
      </c>
      <c r="C24" s="312" t="str">
        <f>Controls!O13</f>
        <v>-</v>
      </c>
      <c r="D24" s="313" t="str">
        <f>Controls!P13</f>
        <v>-</v>
      </c>
      <c r="E24" s="312" t="str">
        <f>Controls!S13</f>
        <v>-</v>
      </c>
      <c r="F24" s="313" t="str">
        <f>Controls!T13</f>
        <v>-</v>
      </c>
      <c r="G24" s="313" t="str">
        <f>Controls!U13</f>
        <v>-</v>
      </c>
      <c r="H24" s="317"/>
    </row>
    <row r="25" spans="2:10" ht="33.75" customHeight="1" x14ac:dyDescent="0.25">
      <c r="B25" s="316" t="s">
        <v>490</v>
      </c>
      <c r="C25" s="312" t="str">
        <f>Controls!O14</f>
        <v>-</v>
      </c>
      <c r="D25" s="313" t="str">
        <f>Controls!P14</f>
        <v>-</v>
      </c>
      <c r="E25" s="312" t="str">
        <f>Controls!S14</f>
        <v>-</v>
      </c>
      <c r="F25" s="313" t="str">
        <f>Controls!T14</f>
        <v>-</v>
      </c>
      <c r="G25" s="313" t="str">
        <f>Controls!U14</f>
        <v>-</v>
      </c>
      <c r="H25" s="317"/>
    </row>
    <row r="26" spans="2:10" ht="33.75" customHeight="1" x14ac:dyDescent="0.25">
      <c r="B26" s="319" t="s">
        <v>254</v>
      </c>
      <c r="C26" s="312" t="str">
        <f>Controls!O15</f>
        <v>-</v>
      </c>
      <c r="D26" s="313" t="str">
        <f>Controls!P15</f>
        <v>-</v>
      </c>
      <c r="E26" s="312" t="str">
        <f>Controls!S15</f>
        <v>-</v>
      </c>
      <c r="F26" s="313" t="str">
        <f>Controls!T15</f>
        <v>-</v>
      </c>
      <c r="G26" s="313" t="str">
        <f>Controls!U15</f>
        <v>-</v>
      </c>
      <c r="H26" s="315" t="s">
        <v>220</v>
      </c>
    </row>
    <row r="27" spans="2:10" ht="7.5" customHeight="1" x14ac:dyDescent="0.25"/>
    <row r="28" spans="2:10" ht="11.25" customHeight="1" x14ac:dyDescent="0.25">
      <c r="B28" s="191" t="s">
        <v>219</v>
      </c>
    </row>
  </sheetData>
  <sheetProtection password="C3ED" sheet="1" scenarios="1"/>
  <mergeCells count="3">
    <mergeCell ref="B12:B13"/>
    <mergeCell ref="C12:D12"/>
    <mergeCell ref="E12:F12"/>
  </mergeCells>
  <conditionalFormatting sqref="D15">
    <cfRule type="expression" dxfId="79" priority="34">
      <formula>Comp1="Higher"</formula>
    </cfRule>
    <cfRule type="expression" dxfId="78" priority="35">
      <formula>Comp1="Comparable"</formula>
    </cfRule>
    <cfRule type="expression" dxfId="77" priority="36">
      <formula>Comp1="Lower"</formula>
    </cfRule>
    <cfRule type="expression" dxfId="76" priority="48">
      <formula>Comp1="Not known"</formula>
    </cfRule>
  </conditionalFormatting>
  <conditionalFormatting sqref="D16">
    <cfRule type="expression" dxfId="75" priority="31">
      <formula>Comp2="Higher"</formula>
    </cfRule>
    <cfRule type="expression" dxfId="74" priority="32">
      <formula>Comp2="Comparable"</formula>
    </cfRule>
    <cfRule type="expression" dxfId="73" priority="33">
      <formula>Comp2="Lower"</formula>
    </cfRule>
    <cfRule type="expression" dxfId="72" priority="47">
      <formula>Comp2="Not known"</formula>
    </cfRule>
  </conditionalFormatting>
  <conditionalFormatting sqref="D17">
    <cfRule type="expression" dxfId="71" priority="28">
      <formula>Comp3="Higher"</formula>
    </cfRule>
    <cfRule type="expression" dxfId="70" priority="29">
      <formula>Comp3="Comparable"</formula>
    </cfRule>
    <cfRule type="expression" dxfId="69" priority="30">
      <formula>Comp3="Lower"</formula>
    </cfRule>
    <cfRule type="expression" dxfId="68" priority="46">
      <formula>Comp3="Not known"</formula>
    </cfRule>
  </conditionalFormatting>
  <conditionalFormatting sqref="D18">
    <cfRule type="expression" dxfId="67" priority="25">
      <formula>Comp4="Higher"</formula>
    </cfRule>
    <cfRule type="expression" dxfId="66" priority="26">
      <formula>Comp4="Comparable"</formula>
    </cfRule>
    <cfRule type="expression" dxfId="65" priority="27">
      <formula>Comp4="Lower"</formula>
    </cfRule>
    <cfRule type="expression" dxfId="64" priority="45">
      <formula>Comp4="Not known"</formula>
    </cfRule>
  </conditionalFormatting>
  <conditionalFormatting sqref="D19">
    <cfRule type="expression" dxfId="63" priority="22">
      <formula>Comp5="Higher"</formula>
    </cfRule>
    <cfRule type="expression" dxfId="62" priority="23">
      <formula>Comp5="Comparable"</formula>
    </cfRule>
    <cfRule type="expression" dxfId="61" priority="24">
      <formula>Comp5="Lower"</formula>
    </cfRule>
    <cfRule type="expression" dxfId="60" priority="44">
      <formula>Comp5="Not known"</formula>
    </cfRule>
  </conditionalFormatting>
  <conditionalFormatting sqref="D20">
    <cfRule type="expression" dxfId="59" priority="19">
      <formula>Comp6="Higher"</formula>
    </cfRule>
    <cfRule type="expression" dxfId="58" priority="20">
      <formula>Comp6="Comparable"</formula>
    </cfRule>
    <cfRule type="expression" dxfId="57" priority="21">
      <formula>Comp6="Lower"</formula>
    </cfRule>
    <cfRule type="expression" dxfId="56" priority="43">
      <formula>Comp6="Not known"</formula>
    </cfRule>
  </conditionalFormatting>
  <conditionalFormatting sqref="D21">
    <cfRule type="expression" dxfId="55" priority="16">
      <formula>Comp7="Higher"</formula>
    </cfRule>
    <cfRule type="expression" dxfId="54" priority="17">
      <formula>Comp7="Comparable"</formula>
    </cfRule>
    <cfRule type="expression" dxfId="53" priority="18">
      <formula>Comp7="Lower"</formula>
    </cfRule>
    <cfRule type="expression" dxfId="52" priority="42">
      <formula>Comp7="Not known"</formula>
    </cfRule>
  </conditionalFormatting>
  <conditionalFormatting sqref="D22">
    <cfRule type="expression" dxfId="51" priority="13">
      <formula>Comp8="Higher"</formula>
    </cfRule>
    <cfRule type="expression" dxfId="50" priority="14">
      <formula>Comp8="Comparable"</formula>
    </cfRule>
    <cfRule type="expression" dxfId="49" priority="15">
      <formula>Comp8="Lower"</formula>
    </cfRule>
    <cfRule type="expression" dxfId="48" priority="41">
      <formula>Comp8="Not known"</formula>
    </cfRule>
  </conditionalFormatting>
  <conditionalFormatting sqref="D23">
    <cfRule type="expression" dxfId="47" priority="10">
      <formula>Comp9="Higher"</formula>
    </cfRule>
    <cfRule type="expression" dxfId="46" priority="11">
      <formula>Comp9="Comparable"</formula>
    </cfRule>
    <cfRule type="expression" dxfId="45" priority="12">
      <formula>Comp9="Lower"</formula>
    </cfRule>
    <cfRule type="expression" dxfId="44" priority="40">
      <formula>Comp9="Not known"</formula>
    </cfRule>
  </conditionalFormatting>
  <conditionalFormatting sqref="D24">
    <cfRule type="expression" dxfId="43" priority="7">
      <formula>Comp10="Higher"</formula>
    </cfRule>
    <cfRule type="expression" dxfId="42" priority="8">
      <formula>Comp10="Comparable"</formula>
    </cfRule>
    <cfRule type="expression" dxfId="41" priority="9">
      <formula>Comp10="Lower"</formula>
    </cfRule>
    <cfRule type="expression" dxfId="40" priority="39">
      <formula>Comp10="Not known"</formula>
    </cfRule>
  </conditionalFormatting>
  <conditionalFormatting sqref="D25">
    <cfRule type="expression" dxfId="39" priority="4">
      <formula>Comp11="Higher"</formula>
    </cfRule>
    <cfRule type="expression" dxfId="38" priority="5">
      <formula>Comp11="Comparable"</formula>
    </cfRule>
    <cfRule type="expression" dxfId="37" priority="6">
      <formula>Comp11="Lower"</formula>
    </cfRule>
    <cfRule type="expression" dxfId="36" priority="38">
      <formula>Comp11="Not known"</formula>
    </cfRule>
  </conditionalFormatting>
  <conditionalFormatting sqref="D26">
    <cfRule type="expression" dxfId="35" priority="1">
      <formula>Comp12="Higher"</formula>
    </cfRule>
    <cfRule type="expression" dxfId="34" priority="2">
      <formula>Comp12="Comparable"</formula>
    </cfRule>
    <cfRule type="expression" dxfId="33" priority="3">
      <formula>Comp12="Lower"</formula>
    </cfRule>
    <cfRule type="expression" dxfId="32" priority="37">
      <formula>Comp12="Not known"</formula>
    </cfRule>
  </conditionalFormatting>
  <hyperlinks>
    <hyperlink ref="B15" location="TechGuide!B11:C31" display="% children living in poverty1, 2015"/>
    <hyperlink ref="B16" location="TechGuide!B35:C57" display="TechGuide!B35:C57"/>
    <hyperlink ref="B17" location="TechGuide!B61:C78" display="Children in need3, 2013 &amp; 2015"/>
    <hyperlink ref="B18" location="TechGuide!B82:C105" display="% 4/5 year olds overweight or obese4, 2012/13 &amp; 2014/15"/>
    <hyperlink ref="B19" location="TechGuide!B109:C126" display="Teenage conceptions &lt;185, 2005-2014 "/>
    <hyperlink ref="B20" location="TechGuide!B130:C147" display="Live births to females &lt;206, 2006-2015 "/>
    <hyperlink ref="B21" location="TechGuide!B151:C170" display="% 4 year olds up to date with immunisations7, 2010/11-2015/16"/>
    <hyperlink ref="B22" location="TechGuide!B174:C189" display="TechGuide!B174:C189"/>
    <hyperlink ref="B23" location="TechGuide!B193:C215" display="Emergency admissions for injury9, 2006/07-2015/16"/>
    <hyperlink ref="B24" location="TechGuide!B219:C235" display="Infant mortality per 1,00010, 2006-2015 (annual average count)"/>
    <hyperlink ref="B25" location="TechGuide!B239:C254" display="Child mortality per 100,00011, 2005-2015 (annual average count)"/>
    <hyperlink ref="B26" location="TechGuide!B258:C276" display="Social worker provision12, 2015/16"/>
  </hyperlinks>
  <pageMargins left="0.70866141732283472" right="0.70866141732283472" top="0.74803149606299213" bottom="0.74803149606299213" header="0.31496062992125984" footer="0.31496062992125984"/>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1</xdr:col>
                    <xdr:colOff>19050</xdr:colOff>
                    <xdr:row>9</xdr:row>
                    <xdr:rowOff>47625</xdr:rowOff>
                  </from>
                  <to>
                    <xdr:col>1</xdr:col>
                    <xdr:colOff>1666875</xdr:colOff>
                    <xdr:row>10</xdr:row>
                    <xdr:rowOff>57150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34"/>
  <sheetViews>
    <sheetView workbookViewId="0">
      <selection activeCell="D13" sqref="D13"/>
    </sheetView>
  </sheetViews>
  <sheetFormatPr defaultRowHeight="15" x14ac:dyDescent="0.25"/>
  <cols>
    <col min="1" max="1" width="30.28515625" bestFit="1" customWidth="1"/>
    <col min="6" max="6" width="9.5703125" bestFit="1" customWidth="1"/>
    <col min="8" max="8" width="11.140625" bestFit="1" customWidth="1"/>
    <col min="9" max="9" width="12.28515625" bestFit="1" customWidth="1"/>
  </cols>
  <sheetData>
    <row r="1" spans="1:9" x14ac:dyDescent="0.25">
      <c r="A1" t="s">
        <v>257</v>
      </c>
      <c r="B1" s="204" t="s">
        <v>493</v>
      </c>
    </row>
    <row r="2" spans="1:9" x14ac:dyDescent="0.25">
      <c r="A2" s="207" t="s">
        <v>192</v>
      </c>
      <c r="B2" s="207" t="s">
        <v>193</v>
      </c>
      <c r="C2" s="207" t="s">
        <v>103</v>
      </c>
      <c r="D2" s="207" t="s">
        <v>104</v>
      </c>
      <c r="E2" s="207" t="s">
        <v>105</v>
      </c>
      <c r="F2" s="207" t="s">
        <v>230</v>
      </c>
      <c r="G2" s="207" t="s">
        <v>231</v>
      </c>
      <c r="H2" s="207" t="s">
        <v>194</v>
      </c>
      <c r="I2" s="207" t="s">
        <v>109</v>
      </c>
    </row>
    <row r="3" spans="1:9" x14ac:dyDescent="0.25">
      <c r="A3" s="207" t="s">
        <v>136</v>
      </c>
      <c r="B3" s="208">
        <v>20</v>
      </c>
      <c r="C3" s="210">
        <v>41.304347826086953</v>
      </c>
      <c r="D3" s="209" t="s">
        <v>203</v>
      </c>
      <c r="E3" s="209" t="s">
        <v>203</v>
      </c>
      <c r="F3" s="208" t="s">
        <v>203</v>
      </c>
      <c r="G3" s="209" t="s">
        <v>203</v>
      </c>
      <c r="H3" s="210">
        <v>40.978110826267006</v>
      </c>
      <c r="I3" s="209" t="s">
        <v>204</v>
      </c>
    </row>
    <row r="4" spans="1:9" x14ac:dyDescent="0.25">
      <c r="A4" s="207" t="s">
        <v>139</v>
      </c>
      <c r="B4" s="208">
        <v>55</v>
      </c>
      <c r="C4" s="210">
        <v>41.666666666666671</v>
      </c>
      <c r="D4" s="209" t="s">
        <v>203</v>
      </c>
      <c r="E4" s="209" t="s">
        <v>203</v>
      </c>
      <c r="F4" s="208" t="s">
        <v>203</v>
      </c>
      <c r="G4" s="209" t="s">
        <v>203</v>
      </c>
      <c r="H4" s="210">
        <v>40.978110826267006</v>
      </c>
      <c r="I4" s="209" t="s">
        <v>204</v>
      </c>
    </row>
    <row r="5" spans="1:9" x14ac:dyDescent="0.25">
      <c r="A5" s="207" t="s">
        <v>142</v>
      </c>
      <c r="B5" s="208">
        <v>60</v>
      </c>
      <c r="C5" s="210">
        <v>32.631578947368425</v>
      </c>
      <c r="D5" s="209" t="s">
        <v>203</v>
      </c>
      <c r="E5" s="209" t="s">
        <v>203</v>
      </c>
      <c r="F5" s="208" t="s">
        <v>203</v>
      </c>
      <c r="G5" s="209" t="s">
        <v>203</v>
      </c>
      <c r="H5" s="210">
        <v>40.978110826267006</v>
      </c>
      <c r="I5" s="209" t="s">
        <v>204</v>
      </c>
    </row>
    <row r="6" spans="1:9" x14ac:dyDescent="0.25">
      <c r="A6" s="207" t="s">
        <v>144</v>
      </c>
      <c r="B6" s="208">
        <v>35</v>
      </c>
      <c r="C6" s="210">
        <v>36.666666666666664</v>
      </c>
      <c r="D6" s="209" t="s">
        <v>203</v>
      </c>
      <c r="E6" s="209" t="s">
        <v>203</v>
      </c>
      <c r="F6" s="208" t="s">
        <v>203</v>
      </c>
      <c r="G6" s="209" t="s">
        <v>203</v>
      </c>
      <c r="H6" s="210">
        <v>40.978110826267006</v>
      </c>
      <c r="I6" s="209" t="s">
        <v>204</v>
      </c>
    </row>
    <row r="7" spans="1:9" x14ac:dyDescent="0.25">
      <c r="A7" s="207" t="s">
        <v>146</v>
      </c>
      <c r="B7" s="208">
        <v>35</v>
      </c>
      <c r="C7" s="210">
        <v>37.234042553191486</v>
      </c>
      <c r="D7" s="209" t="s">
        <v>203</v>
      </c>
      <c r="E7" s="209" t="s">
        <v>203</v>
      </c>
      <c r="F7" s="208" t="s">
        <v>203</v>
      </c>
      <c r="G7" s="209" t="s">
        <v>203</v>
      </c>
      <c r="H7" s="210">
        <v>40.978110826267006</v>
      </c>
      <c r="I7" s="209" t="s">
        <v>204</v>
      </c>
    </row>
    <row r="8" spans="1:9" x14ac:dyDescent="0.25">
      <c r="A8" s="207" t="s">
        <v>149</v>
      </c>
      <c r="B8" s="208">
        <v>65</v>
      </c>
      <c r="C8" s="210">
        <v>43.684210526315795</v>
      </c>
      <c r="D8" s="209" t="s">
        <v>203</v>
      </c>
      <c r="E8" s="209" t="s">
        <v>203</v>
      </c>
      <c r="F8" s="208" t="s">
        <v>203</v>
      </c>
      <c r="G8" s="209" t="s">
        <v>203</v>
      </c>
      <c r="H8" s="210">
        <v>40.978110826267006</v>
      </c>
      <c r="I8" s="209" t="s">
        <v>204</v>
      </c>
    </row>
    <row r="9" spans="1:9" x14ac:dyDescent="0.25">
      <c r="A9" s="207" t="s">
        <v>150</v>
      </c>
      <c r="B9" s="208">
        <v>75</v>
      </c>
      <c r="C9" s="210">
        <v>43.147208121827411</v>
      </c>
      <c r="D9" s="209" t="s">
        <v>203</v>
      </c>
      <c r="E9" s="209" t="s">
        <v>203</v>
      </c>
      <c r="F9" s="208" t="s">
        <v>203</v>
      </c>
      <c r="G9" s="209" t="s">
        <v>203</v>
      </c>
      <c r="H9" s="210">
        <v>40.978110826267006</v>
      </c>
      <c r="I9" s="209" t="s">
        <v>204</v>
      </c>
    </row>
    <row r="10" spans="1:9" x14ac:dyDescent="0.25">
      <c r="A10" s="207" t="s">
        <v>162</v>
      </c>
      <c r="B10" s="208">
        <v>35</v>
      </c>
      <c r="C10" s="210">
        <v>38.461538461538467</v>
      </c>
      <c r="D10" s="209" t="s">
        <v>203</v>
      </c>
      <c r="E10" s="209" t="s">
        <v>203</v>
      </c>
      <c r="F10" s="208" t="s">
        <v>203</v>
      </c>
      <c r="G10" s="209" t="s">
        <v>203</v>
      </c>
      <c r="H10" s="210">
        <v>40.978110826267006</v>
      </c>
      <c r="I10" s="209" t="s">
        <v>204</v>
      </c>
    </row>
    <row r="11" spans="1:9" x14ac:dyDescent="0.25">
      <c r="A11" s="207" t="s">
        <v>165</v>
      </c>
      <c r="B11" s="208">
        <v>55</v>
      </c>
      <c r="C11" s="210">
        <v>36.507936507936506</v>
      </c>
      <c r="D11" s="209" t="s">
        <v>203</v>
      </c>
      <c r="E11" s="209" t="s">
        <v>203</v>
      </c>
      <c r="F11" s="208" t="s">
        <v>203</v>
      </c>
      <c r="G11" s="209" t="s">
        <v>203</v>
      </c>
      <c r="H11" s="210">
        <v>40.978110826267006</v>
      </c>
      <c r="I11" s="209" t="s">
        <v>204</v>
      </c>
    </row>
    <row r="12" spans="1:9" x14ac:dyDescent="0.25">
      <c r="A12" s="207" t="s">
        <v>167</v>
      </c>
      <c r="B12" s="208">
        <v>185</v>
      </c>
      <c r="C12" s="210">
        <v>44.29530201342282</v>
      </c>
      <c r="D12" s="209" t="s">
        <v>203</v>
      </c>
      <c r="E12" s="209" t="s">
        <v>203</v>
      </c>
      <c r="F12" s="208" t="s">
        <v>203</v>
      </c>
      <c r="G12" s="209" t="s">
        <v>203</v>
      </c>
      <c r="H12" s="210">
        <v>40.978110826267006</v>
      </c>
      <c r="I12" s="209" t="s">
        <v>204</v>
      </c>
    </row>
    <row r="13" spans="1:9" x14ac:dyDescent="0.25">
      <c r="A13" s="207" t="s">
        <v>169</v>
      </c>
      <c r="B13" s="208">
        <v>350</v>
      </c>
      <c r="C13" s="210">
        <v>39.070351758793969</v>
      </c>
      <c r="D13" s="209" t="s">
        <v>203</v>
      </c>
      <c r="E13" s="209" t="s">
        <v>203</v>
      </c>
      <c r="F13" s="208" t="s">
        <v>203</v>
      </c>
      <c r="G13" s="209" t="s">
        <v>203</v>
      </c>
      <c r="H13" s="210">
        <v>40.978110826267006</v>
      </c>
      <c r="I13" s="209" t="s">
        <v>204</v>
      </c>
    </row>
    <row r="14" spans="1:9" x14ac:dyDescent="0.25">
      <c r="A14" s="207" t="s">
        <v>170</v>
      </c>
      <c r="B14" s="208">
        <v>85</v>
      </c>
      <c r="C14" s="210">
        <v>39.175257731958766</v>
      </c>
      <c r="D14" s="209" t="s">
        <v>203</v>
      </c>
      <c r="E14" s="209" t="s">
        <v>203</v>
      </c>
      <c r="F14" s="208" t="s">
        <v>203</v>
      </c>
      <c r="G14" s="209" t="s">
        <v>203</v>
      </c>
      <c r="H14" s="210">
        <v>40.978110826267006</v>
      </c>
      <c r="I14" s="209" t="s">
        <v>204</v>
      </c>
    </row>
    <row r="15" spans="1:9" x14ac:dyDescent="0.25">
      <c r="A15" s="207" t="s">
        <v>172</v>
      </c>
      <c r="B15" s="208">
        <v>55</v>
      </c>
      <c r="C15" s="210">
        <v>34.722222222222221</v>
      </c>
      <c r="D15" s="209" t="s">
        <v>203</v>
      </c>
      <c r="E15" s="209" t="s">
        <v>203</v>
      </c>
      <c r="F15" s="208" t="s">
        <v>203</v>
      </c>
      <c r="G15" s="209" t="s">
        <v>203</v>
      </c>
      <c r="H15" s="210">
        <v>40.978110826267006</v>
      </c>
      <c r="I15" s="209" t="s">
        <v>204</v>
      </c>
    </row>
    <row r="16" spans="1:9" x14ac:dyDescent="0.25">
      <c r="A16" s="207" t="s">
        <v>174</v>
      </c>
      <c r="B16" s="208">
        <v>110</v>
      </c>
      <c r="C16" s="210">
        <v>40.677966101694921</v>
      </c>
      <c r="D16" s="209" t="s">
        <v>203</v>
      </c>
      <c r="E16" s="209" t="s">
        <v>203</v>
      </c>
      <c r="F16" s="208" t="s">
        <v>203</v>
      </c>
      <c r="G16" s="209" t="s">
        <v>203</v>
      </c>
      <c r="H16" s="210">
        <v>40.978110826267006</v>
      </c>
      <c r="I16" s="209" t="s">
        <v>204</v>
      </c>
    </row>
    <row r="17" spans="1:9" x14ac:dyDescent="0.25">
      <c r="A17" s="207" t="s">
        <v>176</v>
      </c>
      <c r="B17" s="208">
        <v>500</v>
      </c>
      <c r="C17" s="210">
        <v>57.926829268292678</v>
      </c>
      <c r="D17" s="209" t="s">
        <v>203</v>
      </c>
      <c r="E17" s="209" t="s">
        <v>203</v>
      </c>
      <c r="F17" s="208" t="s">
        <v>203</v>
      </c>
      <c r="G17" s="209" t="s">
        <v>203</v>
      </c>
      <c r="H17" s="210">
        <v>40.978110826267006</v>
      </c>
      <c r="I17" s="209" t="s">
        <v>204</v>
      </c>
    </row>
    <row r="18" spans="1:9" x14ac:dyDescent="0.25">
      <c r="A18" s="207" t="s">
        <v>177</v>
      </c>
      <c r="B18" s="208">
        <v>40</v>
      </c>
      <c r="C18" s="210">
        <v>21.82741116751269</v>
      </c>
      <c r="D18" s="209" t="s">
        <v>203</v>
      </c>
      <c r="E18" s="209" t="s">
        <v>203</v>
      </c>
      <c r="F18" s="208" t="s">
        <v>203</v>
      </c>
      <c r="G18" s="209" t="s">
        <v>203</v>
      </c>
      <c r="H18" s="210">
        <v>40.978110826267006</v>
      </c>
      <c r="I18" s="209" t="s">
        <v>204</v>
      </c>
    </row>
    <row r="19" spans="1:9" x14ac:dyDescent="0.25">
      <c r="A19" s="207" t="s">
        <v>179</v>
      </c>
      <c r="B19" s="208">
        <v>5</v>
      </c>
      <c r="C19" s="210">
        <v>22.857142857142858</v>
      </c>
      <c r="D19" s="209" t="s">
        <v>203</v>
      </c>
      <c r="E19" s="209" t="s">
        <v>203</v>
      </c>
      <c r="F19" s="208" t="s">
        <v>203</v>
      </c>
      <c r="G19" s="209" t="s">
        <v>203</v>
      </c>
      <c r="H19" s="210">
        <v>40.978110826267006</v>
      </c>
      <c r="I19" s="209" t="s">
        <v>204</v>
      </c>
    </row>
    <row r="20" spans="1:9" x14ac:dyDescent="0.25">
      <c r="A20" s="207" t="s">
        <v>181</v>
      </c>
      <c r="B20" s="208">
        <v>60</v>
      </c>
      <c r="C20" s="210">
        <v>30.152671755725191</v>
      </c>
      <c r="D20" s="209" t="s">
        <v>203</v>
      </c>
      <c r="E20" s="209" t="s">
        <v>203</v>
      </c>
      <c r="F20" s="208" t="s">
        <v>203</v>
      </c>
      <c r="G20" s="209" t="s">
        <v>203</v>
      </c>
      <c r="H20" s="210">
        <v>40.978110826267006</v>
      </c>
      <c r="I20" s="209" t="s">
        <v>204</v>
      </c>
    </row>
    <row r="21" spans="1:9" x14ac:dyDescent="0.25">
      <c r="A21" s="207" t="s">
        <v>183</v>
      </c>
      <c r="B21" s="208">
        <v>20</v>
      </c>
      <c r="C21" s="210">
        <v>15.068493150684931</v>
      </c>
      <c r="D21" s="209" t="s">
        <v>203</v>
      </c>
      <c r="E21" s="209" t="s">
        <v>203</v>
      </c>
      <c r="F21" s="208" t="s">
        <v>203</v>
      </c>
      <c r="G21" s="209" t="s">
        <v>203</v>
      </c>
      <c r="H21" s="210">
        <v>40.978110826267006</v>
      </c>
      <c r="I21" s="209" t="s">
        <v>204</v>
      </c>
    </row>
    <row r="22" spans="1:9" x14ac:dyDescent="0.25">
      <c r="A22" s="207" t="s">
        <v>185</v>
      </c>
      <c r="B22" s="208">
        <v>50</v>
      </c>
      <c r="C22" s="210">
        <v>40.495867768595041</v>
      </c>
      <c r="D22" s="209" t="s">
        <v>203</v>
      </c>
      <c r="E22" s="209" t="s">
        <v>203</v>
      </c>
      <c r="F22" s="208" t="s">
        <v>203</v>
      </c>
      <c r="G22" s="209" t="s">
        <v>203</v>
      </c>
      <c r="H22" s="210">
        <v>40.978110826267006</v>
      </c>
      <c r="I22" s="209" t="s">
        <v>204</v>
      </c>
    </row>
    <row r="23" spans="1:9" x14ac:dyDescent="0.25">
      <c r="A23" s="207" t="s">
        <v>187</v>
      </c>
      <c r="B23" s="208">
        <v>50</v>
      </c>
      <c r="C23" s="210">
        <v>44.642857142857146</v>
      </c>
      <c r="D23" s="209" t="s">
        <v>203</v>
      </c>
      <c r="E23" s="209" t="s">
        <v>203</v>
      </c>
      <c r="F23" s="208" t="s">
        <v>203</v>
      </c>
      <c r="G23" s="209" t="s">
        <v>203</v>
      </c>
      <c r="H23" s="210">
        <v>40.978110826267006</v>
      </c>
      <c r="I23" s="209" t="s">
        <v>204</v>
      </c>
    </row>
    <row r="24" spans="1:9" x14ac:dyDescent="0.25">
      <c r="A24" s="207" t="s">
        <v>189</v>
      </c>
      <c r="B24" s="208">
        <v>135</v>
      </c>
      <c r="C24" s="210">
        <v>42.990654205607477</v>
      </c>
      <c r="D24" s="209" t="s">
        <v>203</v>
      </c>
      <c r="E24" s="209" t="s">
        <v>203</v>
      </c>
      <c r="F24" s="208" t="s">
        <v>203</v>
      </c>
      <c r="G24" s="209" t="s">
        <v>203</v>
      </c>
      <c r="H24" s="210">
        <v>40.978110826267006</v>
      </c>
      <c r="I24" s="209" t="s">
        <v>204</v>
      </c>
    </row>
    <row r="25" spans="1:9" x14ac:dyDescent="0.25">
      <c r="A25" s="207" t="s">
        <v>196</v>
      </c>
      <c r="B25" s="210" t="s">
        <v>203</v>
      </c>
      <c r="C25" s="210" t="s">
        <v>203</v>
      </c>
      <c r="D25" s="209" t="s">
        <v>203</v>
      </c>
      <c r="E25" s="209" t="s">
        <v>203</v>
      </c>
      <c r="F25" s="208" t="s">
        <v>203</v>
      </c>
      <c r="G25" s="209" t="s">
        <v>203</v>
      </c>
      <c r="H25" s="210">
        <v>40.978110826267006</v>
      </c>
      <c r="I25" s="209" t="s">
        <v>204</v>
      </c>
    </row>
    <row r="26" spans="1:9" x14ac:dyDescent="0.25">
      <c r="A26" s="207" t="s">
        <v>198</v>
      </c>
      <c r="B26" s="210" t="s">
        <v>203</v>
      </c>
      <c r="C26" s="210" t="s">
        <v>203</v>
      </c>
      <c r="D26" s="209" t="s">
        <v>203</v>
      </c>
      <c r="E26" s="209" t="s">
        <v>203</v>
      </c>
      <c r="F26" s="208" t="s">
        <v>203</v>
      </c>
      <c r="G26" s="209" t="s">
        <v>203</v>
      </c>
      <c r="H26" s="210">
        <v>40.978110826267006</v>
      </c>
      <c r="I26" s="209" t="s">
        <v>204</v>
      </c>
    </row>
    <row r="27" spans="1:9" x14ac:dyDescent="0.25">
      <c r="A27" s="207" t="s">
        <v>197</v>
      </c>
      <c r="B27" s="210" t="s">
        <v>203</v>
      </c>
      <c r="C27" s="210" t="s">
        <v>203</v>
      </c>
      <c r="D27" s="209" t="s">
        <v>203</v>
      </c>
      <c r="E27" s="209" t="s">
        <v>203</v>
      </c>
      <c r="F27" s="208" t="s">
        <v>203</v>
      </c>
      <c r="G27" s="209" t="s">
        <v>203</v>
      </c>
      <c r="H27" s="210">
        <v>40.978110826267006</v>
      </c>
      <c r="I27" s="209" t="s">
        <v>204</v>
      </c>
    </row>
    <row r="28" spans="1:9" x14ac:dyDescent="0.25">
      <c r="A28" s="207" t="s">
        <v>199</v>
      </c>
      <c r="B28" s="210" t="s">
        <v>203</v>
      </c>
      <c r="C28" s="210" t="s">
        <v>203</v>
      </c>
      <c r="D28" s="209" t="s">
        <v>203</v>
      </c>
      <c r="E28" s="209" t="s">
        <v>203</v>
      </c>
      <c r="F28" s="208" t="s">
        <v>203</v>
      </c>
      <c r="G28" s="209" t="s">
        <v>203</v>
      </c>
      <c r="H28" s="210">
        <v>40.978110826267006</v>
      </c>
      <c r="I28" s="209" t="s">
        <v>204</v>
      </c>
    </row>
    <row r="29" spans="1:9" x14ac:dyDescent="0.25">
      <c r="A29" s="207" t="s">
        <v>201</v>
      </c>
      <c r="B29" s="210" t="s">
        <v>203</v>
      </c>
      <c r="C29" s="210" t="s">
        <v>203</v>
      </c>
      <c r="D29" s="209" t="s">
        <v>203</v>
      </c>
      <c r="E29" s="209" t="s">
        <v>203</v>
      </c>
      <c r="F29" s="208" t="s">
        <v>203</v>
      </c>
      <c r="G29" s="209" t="s">
        <v>203</v>
      </c>
      <c r="H29" s="210">
        <v>40.978110826267006</v>
      </c>
      <c r="I29" s="209" t="s">
        <v>204</v>
      </c>
    </row>
    <row r="30" spans="1:9" x14ac:dyDescent="0.25">
      <c r="A30" s="207" t="s">
        <v>200</v>
      </c>
      <c r="B30" s="210" t="s">
        <v>203</v>
      </c>
      <c r="C30" s="210" t="s">
        <v>203</v>
      </c>
      <c r="D30" s="209" t="s">
        <v>203</v>
      </c>
      <c r="E30" s="209" t="s">
        <v>203</v>
      </c>
      <c r="F30" s="208" t="s">
        <v>203</v>
      </c>
      <c r="G30" s="209" t="s">
        <v>203</v>
      </c>
      <c r="H30" s="210">
        <v>40.978110826267006</v>
      </c>
      <c r="I30" s="209" t="s">
        <v>204</v>
      </c>
    </row>
    <row r="31" spans="1:9" x14ac:dyDescent="0.25">
      <c r="A31" s="207" t="s">
        <v>202</v>
      </c>
      <c r="B31" s="210" t="s">
        <v>203</v>
      </c>
      <c r="C31" s="210" t="s">
        <v>203</v>
      </c>
      <c r="D31" s="209" t="s">
        <v>203</v>
      </c>
      <c r="E31" s="209" t="s">
        <v>203</v>
      </c>
      <c r="F31" s="208" t="s">
        <v>203</v>
      </c>
      <c r="G31" s="209" t="s">
        <v>203</v>
      </c>
      <c r="H31" s="210">
        <v>40.978110826267006</v>
      </c>
      <c r="I31" s="209" t="s">
        <v>204</v>
      </c>
    </row>
    <row r="32" spans="1:9" x14ac:dyDescent="0.25">
      <c r="A32" s="207" t="s">
        <v>108</v>
      </c>
      <c r="B32" s="208">
        <v>2095</v>
      </c>
      <c r="C32" s="210">
        <v>40.978110826267006</v>
      </c>
      <c r="D32" s="209" t="s">
        <v>203</v>
      </c>
      <c r="E32" s="209" t="s">
        <v>203</v>
      </c>
      <c r="F32" s="208" t="s">
        <v>203</v>
      </c>
      <c r="G32" s="209" t="s">
        <v>203</v>
      </c>
      <c r="H32" s="210">
        <v>40.978110826267006</v>
      </c>
      <c r="I32" s="209" t="s">
        <v>204</v>
      </c>
    </row>
    <row r="34" spans="1:1" x14ac:dyDescent="0.25">
      <c r="A34" s="292" t="s">
        <v>491</v>
      </c>
    </row>
  </sheetData>
  <hyperlinks>
    <hyperlink ref="B1" r:id="rId1"/>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K32"/>
  <sheetViews>
    <sheetView workbookViewId="0">
      <selection activeCell="D13" sqref="D13"/>
    </sheetView>
  </sheetViews>
  <sheetFormatPr defaultRowHeight="15" x14ac:dyDescent="0.25"/>
  <cols>
    <col min="1" max="1" width="30.28515625" bestFit="1" customWidth="1"/>
  </cols>
  <sheetData>
    <row r="1" spans="1:11" x14ac:dyDescent="0.25">
      <c r="A1" t="s">
        <v>257</v>
      </c>
      <c r="B1" s="204" t="s">
        <v>493</v>
      </c>
    </row>
    <row r="2" spans="1:11" x14ac:dyDescent="0.25">
      <c r="A2" s="3" t="s">
        <v>192</v>
      </c>
      <c r="B2" s="3" t="s">
        <v>492</v>
      </c>
      <c r="C2" s="3" t="s">
        <v>240</v>
      </c>
      <c r="D2" s="3" t="s">
        <v>241</v>
      </c>
      <c r="E2" s="3" t="s">
        <v>242</v>
      </c>
      <c r="F2" s="3" t="s">
        <v>243</v>
      </c>
      <c r="G2" s="3" t="s">
        <v>244</v>
      </c>
      <c r="H2" s="3" t="s">
        <v>223</v>
      </c>
      <c r="I2" s="3" t="s">
        <v>224</v>
      </c>
      <c r="J2" s="3" t="s">
        <v>225</v>
      </c>
      <c r="K2" s="3" t="s">
        <v>226</v>
      </c>
    </row>
    <row r="3" spans="1:11" x14ac:dyDescent="0.25">
      <c r="A3" s="207" t="s">
        <v>136</v>
      </c>
      <c r="B3" s="210">
        <v>44.29530201342282</v>
      </c>
      <c r="C3" s="210">
        <v>54.193548387096783</v>
      </c>
      <c r="D3" s="210">
        <v>60.093896713615024</v>
      </c>
      <c r="E3" s="210">
        <v>64.38356164383562</v>
      </c>
      <c r="F3" s="210">
        <v>47.014925373134332</v>
      </c>
      <c r="G3" s="210">
        <v>60</v>
      </c>
      <c r="H3" s="210">
        <v>0</v>
      </c>
      <c r="I3" s="210">
        <v>37.878787878787875</v>
      </c>
      <c r="J3" s="210">
        <v>59.677419354838712</v>
      </c>
      <c r="K3" s="210">
        <v>41.304347826086953</v>
      </c>
    </row>
    <row r="4" spans="1:11" x14ac:dyDescent="0.25">
      <c r="A4" s="207" t="s">
        <v>139</v>
      </c>
      <c r="B4" s="210">
        <v>49.438202247191008</v>
      </c>
      <c r="C4" s="210">
        <v>44.086021505376344</v>
      </c>
      <c r="D4" s="210">
        <v>52.397260273972599</v>
      </c>
      <c r="E4" s="210">
        <v>52.380952380952387</v>
      </c>
      <c r="F4" s="210">
        <v>50.813008130081307</v>
      </c>
      <c r="G4" s="210">
        <v>42.241379310344826</v>
      </c>
      <c r="H4" s="210">
        <v>41.048034934497821</v>
      </c>
      <c r="I4" s="210">
        <v>44.642857142857146</v>
      </c>
      <c r="J4" s="210">
        <v>45.054945054945058</v>
      </c>
      <c r="K4" s="210">
        <v>41.666666666666671</v>
      </c>
    </row>
    <row r="5" spans="1:11" x14ac:dyDescent="0.25">
      <c r="A5" s="207" t="s">
        <v>142</v>
      </c>
      <c r="B5" s="210">
        <v>45.428571428571431</v>
      </c>
      <c r="C5" s="210">
        <v>45.283018867924532</v>
      </c>
      <c r="D5" s="210">
        <v>42.372881355932201</v>
      </c>
      <c r="E5" s="210">
        <v>38.620689655172413</v>
      </c>
      <c r="F5" s="210">
        <v>46.32352941176471</v>
      </c>
      <c r="G5" s="210">
        <v>40.54054054054054</v>
      </c>
      <c r="H5" s="210">
        <v>34.677419354838712</v>
      </c>
      <c r="I5" s="210">
        <v>32.972972972972975</v>
      </c>
      <c r="J5" s="210">
        <v>37.5</v>
      </c>
      <c r="K5" s="210">
        <v>32.631578947368425</v>
      </c>
    </row>
    <row r="6" spans="1:11" x14ac:dyDescent="0.25">
      <c r="A6" s="207" t="s">
        <v>144</v>
      </c>
      <c r="B6" s="210">
        <v>62.359550561797747</v>
      </c>
      <c r="C6" s="210">
        <v>61.904761904761905</v>
      </c>
      <c r="D6" s="210">
        <v>50</v>
      </c>
      <c r="E6" s="210">
        <v>48.245614035087719</v>
      </c>
      <c r="F6" s="210">
        <v>48.913043478260867</v>
      </c>
      <c r="G6" s="210">
        <v>42.528735632183903</v>
      </c>
      <c r="H6" s="210">
        <v>44.871794871794876</v>
      </c>
      <c r="I6" s="210">
        <v>23.232323232323232</v>
      </c>
      <c r="J6" s="210">
        <v>41.818181818181813</v>
      </c>
      <c r="K6" s="210">
        <v>36.666666666666664</v>
      </c>
    </row>
    <row r="7" spans="1:11" x14ac:dyDescent="0.25">
      <c r="A7" s="207" t="s">
        <v>146</v>
      </c>
      <c r="B7" s="210">
        <v>52.867830423940156</v>
      </c>
      <c r="C7" s="210">
        <v>59.504132231404959</v>
      </c>
      <c r="D7" s="210">
        <v>65.277777777777786</v>
      </c>
      <c r="E7" s="210">
        <v>65.686274509803923</v>
      </c>
      <c r="F7" s="210">
        <v>60.317460317460316</v>
      </c>
      <c r="G7" s="210">
        <v>52.72727272727272</v>
      </c>
      <c r="H7" s="210">
        <v>57.142857142857139</v>
      </c>
      <c r="I7" s="210">
        <v>45.348837209302324</v>
      </c>
      <c r="J7" s="210">
        <v>47.560975609756099</v>
      </c>
      <c r="K7" s="210">
        <v>37.234042553191486</v>
      </c>
    </row>
    <row r="8" spans="1:11" x14ac:dyDescent="0.25">
      <c r="A8" s="207" t="s">
        <v>149</v>
      </c>
      <c r="B8" s="210">
        <v>53.383458646616546</v>
      </c>
      <c r="C8" s="210">
        <v>49.122807017543856</v>
      </c>
      <c r="D8" s="210">
        <v>46.280991735537192</v>
      </c>
      <c r="E8" s="210">
        <v>44.936708860759495</v>
      </c>
      <c r="F8" s="210">
        <v>43.621399176954732</v>
      </c>
      <c r="G8" s="210">
        <v>46.931407942238266</v>
      </c>
      <c r="H8" s="210">
        <v>42.70386266094421</v>
      </c>
      <c r="I8" s="210">
        <v>40.255591054313101</v>
      </c>
      <c r="J8" s="210">
        <v>41.573033707865171</v>
      </c>
      <c r="K8" s="210">
        <v>43.684210526315795</v>
      </c>
    </row>
    <row r="9" spans="1:11" x14ac:dyDescent="0.25">
      <c r="A9" s="207" t="s">
        <v>150</v>
      </c>
      <c r="B9" s="210">
        <v>45.569620253164558</v>
      </c>
      <c r="C9" s="210">
        <v>45.454545454545453</v>
      </c>
      <c r="D9" s="210">
        <v>44.881889763779526</v>
      </c>
      <c r="E9" s="210">
        <v>47.321428571428569</v>
      </c>
      <c r="F9" s="210">
        <v>39.682539682539684</v>
      </c>
      <c r="G9" s="210">
        <v>47.037037037037038</v>
      </c>
      <c r="H9" s="210">
        <v>37.804878048780488</v>
      </c>
      <c r="I9" s="210">
        <v>41.085271317829459</v>
      </c>
      <c r="J9" s="210">
        <v>35.858585858585855</v>
      </c>
      <c r="K9" s="210">
        <v>43.147208121827411</v>
      </c>
    </row>
    <row r="10" spans="1:11" x14ac:dyDescent="0.25">
      <c r="A10" s="207" t="s">
        <v>162</v>
      </c>
      <c r="B10" s="210">
        <v>45.061728395061728</v>
      </c>
      <c r="C10" s="210">
        <v>44.554455445544555</v>
      </c>
      <c r="D10" s="210">
        <v>51.612903225806448</v>
      </c>
      <c r="E10" s="210">
        <v>47.272727272727273</v>
      </c>
      <c r="F10" s="210">
        <v>44.354838709677416</v>
      </c>
      <c r="G10" s="210">
        <v>47.692307692307693</v>
      </c>
      <c r="H10" s="210">
        <v>41.216216216216218</v>
      </c>
      <c r="I10" s="210">
        <v>36.666666666666664</v>
      </c>
      <c r="J10" s="210">
        <v>33.093525179856115</v>
      </c>
      <c r="K10" s="210">
        <v>38.461538461538467</v>
      </c>
    </row>
    <row r="11" spans="1:11" x14ac:dyDescent="0.25">
      <c r="A11" s="207" t="s">
        <v>165</v>
      </c>
      <c r="B11" s="210">
        <v>52.371541501976282</v>
      </c>
      <c r="C11" s="210">
        <v>47.516198704103672</v>
      </c>
      <c r="D11" s="210">
        <v>46.198830409356724</v>
      </c>
      <c r="E11" s="210">
        <v>41.946308724832214</v>
      </c>
      <c r="F11" s="210">
        <v>38.028169014084504</v>
      </c>
      <c r="G11" s="210">
        <v>36.697247706422019</v>
      </c>
      <c r="H11" s="210">
        <v>33.771929824561404</v>
      </c>
      <c r="I11" s="210">
        <v>40.434782608695649</v>
      </c>
      <c r="J11" s="210">
        <v>35.036496350364963</v>
      </c>
      <c r="K11" s="210">
        <v>36.507936507936506</v>
      </c>
    </row>
    <row r="12" spans="1:11" x14ac:dyDescent="0.25">
      <c r="A12" s="207" t="s">
        <v>167</v>
      </c>
      <c r="B12" s="210">
        <v>48.201438848920866</v>
      </c>
      <c r="C12" s="210">
        <v>50.709939148073026</v>
      </c>
      <c r="D12" s="210">
        <v>54.493307839388152</v>
      </c>
      <c r="E12" s="210">
        <v>50.660792951541858</v>
      </c>
      <c r="F12" s="210">
        <v>45.534407027818446</v>
      </c>
      <c r="G12" s="210">
        <v>42.458100558659218</v>
      </c>
      <c r="H12" s="210">
        <v>40.431654676258994</v>
      </c>
      <c r="I12" s="210">
        <v>42.258652094717668</v>
      </c>
      <c r="J12" s="210">
        <v>41.935483870967744</v>
      </c>
      <c r="K12" s="210">
        <v>44.29530201342282</v>
      </c>
    </row>
    <row r="13" spans="1:11" x14ac:dyDescent="0.25">
      <c r="A13" s="207" t="s">
        <v>169</v>
      </c>
      <c r="B13" s="210">
        <v>51.178781925343806</v>
      </c>
      <c r="C13" s="210">
        <v>42.823803967327891</v>
      </c>
      <c r="D13" s="210">
        <v>53.286384976525824</v>
      </c>
      <c r="E13" s="210">
        <v>48.246674727932287</v>
      </c>
      <c r="F13" s="210">
        <v>43.044906900328591</v>
      </c>
      <c r="G13" s="210">
        <v>45.93572778827977</v>
      </c>
      <c r="H13" s="210">
        <v>41.004672897196258</v>
      </c>
      <c r="I13" s="210">
        <v>42.775229357798167</v>
      </c>
      <c r="J13" s="210">
        <v>42.384887839433297</v>
      </c>
      <c r="K13" s="210">
        <v>39.070351758793969</v>
      </c>
    </row>
    <row r="14" spans="1:11" x14ac:dyDescent="0.25">
      <c r="A14" s="207" t="s">
        <v>170</v>
      </c>
      <c r="B14" s="210">
        <v>47.810218978102192</v>
      </c>
      <c r="C14" s="210">
        <v>45.806451612903224</v>
      </c>
      <c r="D14" s="210">
        <v>40.506329113924053</v>
      </c>
      <c r="E14" s="210">
        <v>31.481481481481481</v>
      </c>
      <c r="F14" s="210">
        <v>21.98581560283688</v>
      </c>
      <c r="G14" s="210">
        <v>26.428571428571431</v>
      </c>
      <c r="H14" s="210">
        <v>24.46043165467626</v>
      </c>
      <c r="I14" s="210">
        <v>21.705426356589147</v>
      </c>
      <c r="J14" s="210">
        <v>34.946236559139784</v>
      </c>
      <c r="K14" s="210">
        <v>39.175257731958766</v>
      </c>
    </row>
    <row r="15" spans="1:11" x14ac:dyDescent="0.25">
      <c r="A15" s="207" t="s">
        <v>172</v>
      </c>
      <c r="B15" s="210">
        <v>55.754475703324815</v>
      </c>
      <c r="C15" s="210">
        <v>41.513292433537835</v>
      </c>
      <c r="D15" s="210">
        <v>45.215311004784688</v>
      </c>
      <c r="E15" s="210">
        <v>38.390804597701148</v>
      </c>
      <c r="F15" s="210">
        <v>29.88826815642458</v>
      </c>
      <c r="G15" s="210">
        <v>32.905982905982903</v>
      </c>
      <c r="H15" s="210">
        <v>34.597156398104268</v>
      </c>
      <c r="I15" s="210">
        <v>32.307692307692307</v>
      </c>
      <c r="J15" s="210">
        <v>30.414746543778804</v>
      </c>
      <c r="K15" s="210">
        <v>34.722222222222221</v>
      </c>
    </row>
    <row r="16" spans="1:11" x14ac:dyDescent="0.25">
      <c r="A16" s="207" t="s">
        <v>174</v>
      </c>
      <c r="B16" s="210">
        <v>44.311377245508979</v>
      </c>
      <c r="C16" s="210">
        <v>37.654320987654323</v>
      </c>
      <c r="D16" s="210">
        <v>49.315068493150683</v>
      </c>
      <c r="E16" s="210">
        <v>40.501792114695341</v>
      </c>
      <c r="F16" s="210">
        <v>31.351351351351354</v>
      </c>
      <c r="G16" s="210">
        <v>44.725738396624472</v>
      </c>
      <c r="H16" s="210">
        <v>52.674897119341566</v>
      </c>
      <c r="I16" s="210">
        <v>37.373737373737377</v>
      </c>
      <c r="J16" s="210">
        <v>41.450777202072537</v>
      </c>
      <c r="K16" s="210">
        <v>40.677966101694921</v>
      </c>
    </row>
    <row r="17" spans="1:11" x14ac:dyDescent="0.25">
      <c r="A17" s="207" t="s">
        <v>176</v>
      </c>
      <c r="B17" s="210">
        <v>39.384116693679097</v>
      </c>
      <c r="C17" s="210">
        <v>45.774647887323944</v>
      </c>
      <c r="D17" s="210">
        <v>58.87323943661972</v>
      </c>
      <c r="E17" s="210">
        <v>46.116504854368934</v>
      </c>
      <c r="F17" s="210">
        <v>42.457231726283048</v>
      </c>
      <c r="G17" s="210">
        <v>49.575757575757571</v>
      </c>
      <c r="H17" s="210">
        <v>50.324254215304798</v>
      </c>
      <c r="I17" s="210">
        <v>46.44670050761421</v>
      </c>
      <c r="J17" s="210">
        <v>47.681159420289852</v>
      </c>
      <c r="K17" s="210">
        <v>57.926829268292678</v>
      </c>
    </row>
    <row r="18" spans="1:11" x14ac:dyDescent="0.25">
      <c r="A18" s="207" t="s">
        <v>177</v>
      </c>
      <c r="B18" s="210">
        <v>27.66798418972332</v>
      </c>
      <c r="C18" s="210">
        <v>35.567010309278352</v>
      </c>
      <c r="D18" s="210">
        <v>31.05263157894737</v>
      </c>
      <c r="E18" s="210">
        <v>20.300751879699249</v>
      </c>
      <c r="F18" s="210">
        <v>31.372549019607842</v>
      </c>
      <c r="G18" s="210">
        <v>35.714285714285715</v>
      </c>
      <c r="H18" s="210">
        <v>33.333333333333329</v>
      </c>
      <c r="I18" s="210">
        <v>32.327586206896555</v>
      </c>
      <c r="J18" s="210">
        <v>20.11173184357542</v>
      </c>
      <c r="K18" s="210">
        <v>21.82741116751269</v>
      </c>
    </row>
    <row r="19" spans="1:11" x14ac:dyDescent="0.25">
      <c r="A19" s="207" t="s">
        <v>179</v>
      </c>
      <c r="B19" s="210">
        <v>62.773722627737229</v>
      </c>
      <c r="C19" s="210">
        <v>50.318471337579616</v>
      </c>
      <c r="D19" s="210">
        <v>51.875000000000007</v>
      </c>
      <c r="E19" s="210">
        <v>52.459016393442624</v>
      </c>
      <c r="F19" s="210">
        <v>60.215053763440864</v>
      </c>
      <c r="G19" s="210">
        <v>54.330708661417326</v>
      </c>
      <c r="H19" s="210">
        <v>63.513513513513509</v>
      </c>
      <c r="I19" s="210">
        <v>53.030303030303031</v>
      </c>
      <c r="J19" s="210">
        <v>42.857142857142854</v>
      </c>
      <c r="K19" s="210">
        <v>22.857142857142858</v>
      </c>
    </row>
    <row r="20" spans="1:11" x14ac:dyDescent="0.25">
      <c r="A20" s="207" t="s">
        <v>181</v>
      </c>
      <c r="B20" s="210">
        <v>53.333333333333336</v>
      </c>
      <c r="C20" s="210">
        <v>45.017182130584196</v>
      </c>
      <c r="D20" s="210">
        <v>41.228070175438596</v>
      </c>
      <c r="E20" s="210">
        <v>37.264150943396224</v>
      </c>
      <c r="F20" s="210">
        <v>30.851063829787233</v>
      </c>
      <c r="G20" s="210">
        <v>33.609958506224068</v>
      </c>
      <c r="H20" s="210">
        <v>33.333333333333329</v>
      </c>
      <c r="I20" s="210">
        <v>33.196721311475407</v>
      </c>
      <c r="J20" s="210">
        <v>30.396475770925107</v>
      </c>
      <c r="K20" s="210">
        <v>30.152671755725191</v>
      </c>
    </row>
    <row r="21" spans="1:11" x14ac:dyDescent="0.25">
      <c r="A21" s="207" t="s">
        <v>183</v>
      </c>
      <c r="B21" s="210">
        <v>38.064516129032256</v>
      </c>
      <c r="C21" s="210">
        <v>52.702702702702695</v>
      </c>
      <c r="D21" s="210">
        <v>52.173913043478258</v>
      </c>
      <c r="E21" s="210">
        <v>46.666666666666664</v>
      </c>
      <c r="F21" s="210">
        <v>34.545454545454547</v>
      </c>
      <c r="G21" s="210">
        <v>40.54054054054054</v>
      </c>
      <c r="H21" s="210">
        <v>30.463576158940398</v>
      </c>
      <c r="I21" s="210">
        <v>32.330827067669169</v>
      </c>
      <c r="J21" s="210">
        <v>26.056338028169012</v>
      </c>
      <c r="K21" s="210">
        <v>15.068493150684931</v>
      </c>
    </row>
    <row r="22" spans="1:11" x14ac:dyDescent="0.25">
      <c r="A22" s="207" t="s">
        <v>185</v>
      </c>
      <c r="B22" s="210">
        <v>51.02639296187683</v>
      </c>
      <c r="C22" s="210">
        <v>40.963855421686745</v>
      </c>
      <c r="D22" s="210">
        <v>43.577981651376149</v>
      </c>
      <c r="E22" s="210">
        <v>40.555555555555557</v>
      </c>
      <c r="F22" s="210">
        <v>39.772727272727273</v>
      </c>
      <c r="G22" s="210">
        <v>46.073298429319372</v>
      </c>
      <c r="H22" s="210">
        <v>42.328042328042329</v>
      </c>
      <c r="I22" s="210">
        <v>39.285714285714285</v>
      </c>
      <c r="J22" s="210">
        <v>40.476190476190474</v>
      </c>
      <c r="K22" s="210">
        <v>40.495867768595041</v>
      </c>
    </row>
    <row r="23" spans="1:11" x14ac:dyDescent="0.25">
      <c r="A23" s="207" t="s">
        <v>187</v>
      </c>
      <c r="B23" s="210">
        <v>44.897959183673471</v>
      </c>
      <c r="C23" s="210">
        <v>46.496815286624205</v>
      </c>
      <c r="D23" s="210">
        <v>54.744525547445257</v>
      </c>
      <c r="E23" s="210">
        <v>42.068965517241381</v>
      </c>
      <c r="F23" s="210">
        <v>39.506172839506171</v>
      </c>
      <c r="G23" s="210">
        <v>54.700854700854705</v>
      </c>
      <c r="H23" s="210">
        <v>41.666666666666671</v>
      </c>
      <c r="I23" s="210">
        <v>40</v>
      </c>
      <c r="J23" s="210">
        <v>41.764705882352942</v>
      </c>
      <c r="K23" s="210">
        <v>44.642857142857146</v>
      </c>
    </row>
    <row r="24" spans="1:11" x14ac:dyDescent="0.25">
      <c r="A24" s="207" t="s">
        <v>189</v>
      </c>
      <c r="B24" s="210">
        <v>37.595907928388748</v>
      </c>
      <c r="C24" s="210">
        <v>45.585585585585584</v>
      </c>
      <c r="D24" s="210">
        <v>43.772241992882563</v>
      </c>
      <c r="E24" s="210">
        <v>45.322245322245323</v>
      </c>
      <c r="F24" s="210">
        <v>32.747252747252745</v>
      </c>
      <c r="G24" s="210">
        <v>40.039447731755423</v>
      </c>
      <c r="H24" s="210">
        <v>47.534516765285993</v>
      </c>
      <c r="I24" s="210">
        <v>48.625792811839325</v>
      </c>
      <c r="J24" s="210">
        <v>35.675675675675677</v>
      </c>
      <c r="K24" s="210">
        <v>42.990654205607477</v>
      </c>
    </row>
    <row r="25" spans="1:11" x14ac:dyDescent="0.25">
      <c r="A25" s="207" t="s">
        <v>196</v>
      </c>
      <c r="B25" s="210" t="s">
        <v>203</v>
      </c>
      <c r="C25" s="210" t="s">
        <v>203</v>
      </c>
      <c r="D25" s="210" t="s">
        <v>203</v>
      </c>
      <c r="E25" s="210" t="s">
        <v>203</v>
      </c>
      <c r="F25" s="210" t="s">
        <v>203</v>
      </c>
      <c r="G25" s="210" t="s">
        <v>203</v>
      </c>
      <c r="H25" s="210" t="s">
        <v>203</v>
      </c>
      <c r="I25" s="210" t="s">
        <v>203</v>
      </c>
      <c r="J25" s="210" t="s">
        <v>203</v>
      </c>
      <c r="K25" s="210" t="s">
        <v>203</v>
      </c>
    </row>
    <row r="26" spans="1:11" x14ac:dyDescent="0.25">
      <c r="A26" s="207" t="s">
        <v>198</v>
      </c>
      <c r="B26" s="210" t="s">
        <v>203</v>
      </c>
      <c r="C26" s="210" t="s">
        <v>203</v>
      </c>
      <c r="D26" s="210" t="s">
        <v>203</v>
      </c>
      <c r="E26" s="210" t="s">
        <v>203</v>
      </c>
      <c r="F26" s="210" t="s">
        <v>203</v>
      </c>
      <c r="G26" s="210" t="s">
        <v>203</v>
      </c>
      <c r="H26" s="210" t="s">
        <v>203</v>
      </c>
      <c r="I26" s="210" t="s">
        <v>203</v>
      </c>
      <c r="J26" s="210" t="s">
        <v>203</v>
      </c>
      <c r="K26" s="210" t="s">
        <v>203</v>
      </c>
    </row>
    <row r="27" spans="1:11" x14ac:dyDescent="0.25">
      <c r="A27" s="207" t="s">
        <v>197</v>
      </c>
      <c r="B27" s="210" t="s">
        <v>203</v>
      </c>
      <c r="C27" s="210" t="s">
        <v>203</v>
      </c>
      <c r="D27" s="210" t="s">
        <v>203</v>
      </c>
      <c r="E27" s="210" t="s">
        <v>203</v>
      </c>
      <c r="F27" s="210" t="s">
        <v>203</v>
      </c>
      <c r="G27" s="210" t="s">
        <v>203</v>
      </c>
      <c r="H27" s="210" t="s">
        <v>203</v>
      </c>
      <c r="I27" s="210" t="s">
        <v>203</v>
      </c>
      <c r="J27" s="210" t="s">
        <v>203</v>
      </c>
      <c r="K27" s="210" t="s">
        <v>203</v>
      </c>
    </row>
    <row r="28" spans="1:11" x14ac:dyDescent="0.25">
      <c r="A28" s="207" t="s">
        <v>199</v>
      </c>
      <c r="B28" s="210" t="s">
        <v>203</v>
      </c>
      <c r="C28" s="210" t="s">
        <v>203</v>
      </c>
      <c r="D28" s="210" t="s">
        <v>203</v>
      </c>
      <c r="E28" s="210" t="s">
        <v>203</v>
      </c>
      <c r="F28" s="210" t="s">
        <v>203</v>
      </c>
      <c r="G28" s="210" t="s">
        <v>203</v>
      </c>
      <c r="H28" s="210" t="s">
        <v>203</v>
      </c>
      <c r="I28" s="210" t="s">
        <v>203</v>
      </c>
      <c r="J28" s="210" t="s">
        <v>203</v>
      </c>
      <c r="K28" s="210" t="s">
        <v>203</v>
      </c>
    </row>
    <row r="29" spans="1:11" x14ac:dyDescent="0.25">
      <c r="A29" s="207" t="s">
        <v>201</v>
      </c>
      <c r="B29" s="210" t="s">
        <v>203</v>
      </c>
      <c r="C29" s="210" t="s">
        <v>203</v>
      </c>
      <c r="D29" s="210" t="s">
        <v>203</v>
      </c>
      <c r="E29" s="210" t="s">
        <v>203</v>
      </c>
      <c r="F29" s="210" t="s">
        <v>203</v>
      </c>
      <c r="G29" s="210" t="s">
        <v>203</v>
      </c>
      <c r="H29" s="210" t="s">
        <v>203</v>
      </c>
      <c r="I29" s="210" t="s">
        <v>203</v>
      </c>
      <c r="J29" s="210" t="s">
        <v>203</v>
      </c>
      <c r="K29" s="210" t="s">
        <v>203</v>
      </c>
    </row>
    <row r="30" spans="1:11" x14ac:dyDescent="0.25">
      <c r="A30" s="207" t="s">
        <v>200</v>
      </c>
      <c r="B30" s="210" t="s">
        <v>203</v>
      </c>
      <c r="C30" s="210" t="s">
        <v>203</v>
      </c>
      <c r="D30" s="210" t="s">
        <v>203</v>
      </c>
      <c r="E30" s="210" t="s">
        <v>203</v>
      </c>
      <c r="F30" s="210" t="s">
        <v>203</v>
      </c>
      <c r="G30" s="210" t="s">
        <v>203</v>
      </c>
      <c r="H30" s="210" t="s">
        <v>203</v>
      </c>
      <c r="I30" s="210" t="s">
        <v>203</v>
      </c>
      <c r="J30" s="210" t="s">
        <v>203</v>
      </c>
      <c r="K30" s="210" t="s">
        <v>203</v>
      </c>
    </row>
    <row r="31" spans="1:11" x14ac:dyDescent="0.25">
      <c r="A31" s="207" t="s">
        <v>202</v>
      </c>
      <c r="B31" s="210" t="s">
        <v>203</v>
      </c>
      <c r="C31" s="210" t="s">
        <v>203</v>
      </c>
      <c r="D31" s="210" t="s">
        <v>203</v>
      </c>
      <c r="E31" s="210" t="s">
        <v>203</v>
      </c>
      <c r="F31" s="210" t="s">
        <v>203</v>
      </c>
      <c r="G31" s="210" t="s">
        <v>203</v>
      </c>
      <c r="H31" s="210" t="s">
        <v>203</v>
      </c>
      <c r="I31" s="210" t="s">
        <v>203</v>
      </c>
      <c r="J31" s="210" t="s">
        <v>203</v>
      </c>
      <c r="K31" s="210" t="s">
        <v>203</v>
      </c>
    </row>
    <row r="32" spans="1:11" x14ac:dyDescent="0.25">
      <c r="A32" s="207" t="s">
        <v>108</v>
      </c>
      <c r="B32" s="210">
        <v>48.342081679682494</v>
      </c>
      <c r="C32" s="210">
        <v>46.25110261687739</v>
      </c>
      <c r="D32" s="210">
        <v>49.81938118423119</v>
      </c>
      <c r="E32" s="210">
        <v>45.158540743266279</v>
      </c>
      <c r="F32" s="210">
        <v>40.546369518332135</v>
      </c>
      <c r="G32" s="210">
        <v>43.829923273657286</v>
      </c>
      <c r="H32" s="210">
        <v>41.12952731737262</v>
      </c>
      <c r="I32" s="210">
        <v>40.490162236796685</v>
      </c>
      <c r="J32" s="210">
        <v>39.433040078201373</v>
      </c>
      <c r="K32" s="210">
        <v>40.978110826267006</v>
      </c>
    </row>
  </sheetData>
  <conditionalFormatting sqref="L3:U32">
    <cfRule type="containsText" dxfId="1" priority="1" operator="containsText" text="TRUE">
      <formula>NOT(ISERROR(SEARCH("TRUE",L3)))</formula>
    </cfRule>
  </conditionalFormatting>
  <hyperlinks>
    <hyperlink ref="B1" r:id="rId1"/>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2"/>
  <sheetViews>
    <sheetView workbookViewId="0">
      <selection activeCell="D13" sqref="D13"/>
    </sheetView>
  </sheetViews>
  <sheetFormatPr defaultRowHeight="12.75" x14ac:dyDescent="0.2"/>
  <cols>
    <col min="1" max="1" width="30.28515625" style="296" bestFit="1" customWidth="1"/>
    <col min="2" max="9" width="12.7109375" style="296" customWidth="1"/>
    <col min="10" max="16384" width="9.140625" style="296"/>
  </cols>
  <sheetData>
    <row r="1" spans="1:9" x14ac:dyDescent="0.2">
      <c r="A1" s="296" t="s">
        <v>257</v>
      </c>
      <c r="B1" s="204" t="s">
        <v>507</v>
      </c>
    </row>
    <row r="2" spans="1:9" x14ac:dyDescent="0.2">
      <c r="A2" s="296" t="s">
        <v>192</v>
      </c>
      <c r="B2" s="296" t="s">
        <v>193</v>
      </c>
      <c r="C2" s="296" t="s">
        <v>505</v>
      </c>
      <c r="D2" s="296" t="s">
        <v>104</v>
      </c>
      <c r="E2" s="296" t="s">
        <v>105</v>
      </c>
      <c r="F2" s="296" t="s">
        <v>230</v>
      </c>
      <c r="G2" s="296" t="s">
        <v>231</v>
      </c>
      <c r="H2" s="296" t="s">
        <v>506</v>
      </c>
      <c r="I2" s="296" t="s">
        <v>109</v>
      </c>
    </row>
    <row r="3" spans="1:9" x14ac:dyDescent="0.2">
      <c r="A3" s="285" t="s">
        <v>136</v>
      </c>
      <c r="B3" s="296">
        <v>25</v>
      </c>
      <c r="C3" s="297">
        <v>1.8548746104763318</v>
      </c>
      <c r="D3" s="297" t="s">
        <v>203</v>
      </c>
      <c r="E3" s="297" t="s">
        <v>203</v>
      </c>
      <c r="F3" s="296">
        <v>270.32</v>
      </c>
      <c r="G3" s="297">
        <v>1.9370140804700655</v>
      </c>
      <c r="H3" s="297">
        <v>1.9412857070050706</v>
      </c>
      <c r="I3" s="296" t="s">
        <v>204</v>
      </c>
    </row>
    <row r="4" spans="1:9" x14ac:dyDescent="0.2">
      <c r="A4" s="285" t="s">
        <v>139</v>
      </c>
      <c r="B4" s="296">
        <v>47.76</v>
      </c>
      <c r="C4" s="297">
        <v>2.0320810109347742</v>
      </c>
      <c r="D4" s="297" t="s">
        <v>203</v>
      </c>
      <c r="E4" s="297" t="s">
        <v>203</v>
      </c>
      <c r="F4" s="296">
        <v>270.32</v>
      </c>
      <c r="G4" s="297">
        <v>1.9370140804700655</v>
      </c>
      <c r="H4" s="297">
        <v>1.9412857070050706</v>
      </c>
      <c r="I4" s="296" t="s">
        <v>204</v>
      </c>
    </row>
    <row r="5" spans="1:9" x14ac:dyDescent="0.2">
      <c r="A5" s="285" t="s">
        <v>142</v>
      </c>
      <c r="B5" s="296">
        <v>53.8</v>
      </c>
      <c r="C5" s="297">
        <v>2.4936268829663963</v>
      </c>
      <c r="D5" s="297" t="s">
        <v>203</v>
      </c>
      <c r="E5" s="297" t="s">
        <v>203</v>
      </c>
      <c r="F5" s="296">
        <v>270.32</v>
      </c>
      <c r="G5" s="297">
        <v>1.9370140804700655</v>
      </c>
      <c r="H5" s="297">
        <v>1.9412857070050706</v>
      </c>
      <c r="I5" s="296" t="s">
        <v>204</v>
      </c>
    </row>
    <row r="6" spans="1:9" x14ac:dyDescent="0.2">
      <c r="A6" s="285" t="s">
        <v>144</v>
      </c>
      <c r="B6" s="296">
        <v>40.159999999999997</v>
      </c>
      <c r="C6" s="297">
        <v>2.0602267480634073</v>
      </c>
      <c r="D6" s="297" t="s">
        <v>203</v>
      </c>
      <c r="E6" s="297" t="s">
        <v>203</v>
      </c>
      <c r="F6" s="296">
        <v>270.32</v>
      </c>
      <c r="G6" s="297">
        <v>1.9370140804700655</v>
      </c>
      <c r="H6" s="297">
        <v>1.9412857070050706</v>
      </c>
      <c r="I6" s="296" t="s">
        <v>204</v>
      </c>
    </row>
    <row r="7" spans="1:9" x14ac:dyDescent="0.2">
      <c r="A7" s="285" t="s">
        <v>146</v>
      </c>
      <c r="B7" s="296">
        <v>47</v>
      </c>
      <c r="C7" s="297">
        <v>1.4676950941510789</v>
      </c>
      <c r="D7" s="297" t="s">
        <v>203</v>
      </c>
      <c r="E7" s="297" t="s">
        <v>203</v>
      </c>
      <c r="F7" s="296">
        <v>270.32</v>
      </c>
      <c r="G7" s="297">
        <v>1.9370140804700655</v>
      </c>
      <c r="H7" s="297">
        <v>1.9412857070050706</v>
      </c>
      <c r="I7" s="296" t="s">
        <v>204</v>
      </c>
    </row>
    <row r="8" spans="1:9" x14ac:dyDescent="0.2">
      <c r="A8" s="285" t="s">
        <v>149</v>
      </c>
      <c r="B8" s="296">
        <v>56.6</v>
      </c>
      <c r="C8" s="297">
        <v>1.9197503646168979</v>
      </c>
      <c r="D8" s="297" t="s">
        <v>203</v>
      </c>
      <c r="E8" s="297" t="s">
        <v>203</v>
      </c>
      <c r="F8" s="296">
        <v>270.32</v>
      </c>
      <c r="G8" s="297">
        <v>1.9370140804700655</v>
      </c>
      <c r="H8" s="297">
        <v>1.9412857070050706</v>
      </c>
      <c r="I8" s="296" t="s">
        <v>204</v>
      </c>
    </row>
    <row r="9" spans="1:9" x14ac:dyDescent="0.2">
      <c r="A9" s="285" t="s">
        <v>150</v>
      </c>
      <c r="B9" s="296">
        <v>37.1</v>
      </c>
      <c r="C9" s="297">
        <v>1.4881668672282391</v>
      </c>
      <c r="D9" s="297" t="s">
        <v>203</v>
      </c>
      <c r="E9" s="297" t="s">
        <v>203</v>
      </c>
      <c r="F9" s="296">
        <v>37.1</v>
      </c>
      <c r="G9" s="297">
        <v>1.4881668672282391</v>
      </c>
      <c r="H9" s="297">
        <v>1.9412857070050706</v>
      </c>
      <c r="I9" s="296" t="s">
        <v>204</v>
      </c>
    </row>
    <row r="10" spans="1:9" x14ac:dyDescent="0.2">
      <c r="A10" s="285" t="s">
        <v>162</v>
      </c>
      <c r="B10" s="296">
        <v>29.1</v>
      </c>
      <c r="C10" s="297">
        <v>2.32855885412499</v>
      </c>
      <c r="D10" s="297" t="s">
        <v>203</v>
      </c>
      <c r="E10" s="297" t="s">
        <v>203</v>
      </c>
      <c r="F10" s="296">
        <v>144.82</v>
      </c>
      <c r="G10" s="297">
        <v>1.9579795576226271</v>
      </c>
      <c r="H10" s="297">
        <v>1.9412857070050706</v>
      </c>
      <c r="I10" s="296" t="s">
        <v>204</v>
      </c>
    </row>
    <row r="11" spans="1:9" x14ac:dyDescent="0.2">
      <c r="A11" s="285" t="s">
        <v>165</v>
      </c>
      <c r="B11" s="296">
        <v>34.72</v>
      </c>
      <c r="C11" s="297">
        <v>1.4200989815534377</v>
      </c>
      <c r="D11" s="297" t="s">
        <v>203</v>
      </c>
      <c r="E11" s="297" t="s">
        <v>203</v>
      </c>
      <c r="F11" s="296">
        <v>144.82</v>
      </c>
      <c r="G11" s="297">
        <v>1.9579795576226271</v>
      </c>
      <c r="H11" s="297">
        <v>1.9412857070050706</v>
      </c>
      <c r="I11" s="296" t="s">
        <v>204</v>
      </c>
    </row>
    <row r="12" spans="1:9" x14ac:dyDescent="0.2">
      <c r="A12" s="285" t="s">
        <v>167</v>
      </c>
      <c r="B12" s="296">
        <v>81</v>
      </c>
      <c r="C12" s="297">
        <v>2.1881246960937921</v>
      </c>
      <c r="D12" s="297" t="s">
        <v>203</v>
      </c>
      <c r="E12" s="297" t="s">
        <v>203</v>
      </c>
      <c r="F12" s="296">
        <v>144.82</v>
      </c>
      <c r="G12" s="297">
        <v>1.9579795576226271</v>
      </c>
      <c r="H12" s="297">
        <v>1.9412857070050706</v>
      </c>
      <c r="I12" s="296" t="s">
        <v>204</v>
      </c>
    </row>
    <row r="13" spans="1:9" x14ac:dyDescent="0.2">
      <c r="A13" s="285" t="s">
        <v>169</v>
      </c>
      <c r="B13" s="296">
        <v>102.88</v>
      </c>
      <c r="C13" s="297">
        <v>2.1877259388423425</v>
      </c>
      <c r="D13" s="297" t="s">
        <v>203</v>
      </c>
      <c r="E13" s="297" t="s">
        <v>203</v>
      </c>
      <c r="F13" s="296">
        <v>257.39999999999998</v>
      </c>
      <c r="G13" s="297">
        <v>2.4749762021519022</v>
      </c>
      <c r="H13" s="297">
        <v>1.9412857070050706</v>
      </c>
      <c r="I13" s="296" t="s">
        <v>204</v>
      </c>
    </row>
    <row r="14" spans="1:9" x14ac:dyDescent="0.2">
      <c r="A14" s="285" t="s">
        <v>170</v>
      </c>
      <c r="B14" s="296">
        <v>90.93</v>
      </c>
      <c r="C14" s="297">
        <v>3.2542409276358173</v>
      </c>
      <c r="D14" s="297" t="s">
        <v>203</v>
      </c>
      <c r="E14" s="297" t="s">
        <v>203</v>
      </c>
      <c r="F14" s="296">
        <v>257.39999999999998</v>
      </c>
      <c r="G14" s="297">
        <v>2.4749762021519022</v>
      </c>
      <c r="H14" s="297">
        <v>1.9412857070050706</v>
      </c>
      <c r="I14" s="296" t="s">
        <v>204</v>
      </c>
    </row>
    <row r="15" spans="1:9" x14ac:dyDescent="0.2">
      <c r="A15" s="285" t="s">
        <v>172</v>
      </c>
      <c r="B15" s="296">
        <v>63.59</v>
      </c>
      <c r="C15" s="297">
        <v>2.1902662487514211</v>
      </c>
      <c r="D15" s="297" t="s">
        <v>203</v>
      </c>
      <c r="E15" s="297" t="s">
        <v>203</v>
      </c>
      <c r="F15" s="296">
        <v>257.39999999999998</v>
      </c>
      <c r="G15" s="297">
        <v>2.4749762021519022</v>
      </c>
      <c r="H15" s="297">
        <v>1.9412857070050706</v>
      </c>
      <c r="I15" s="296" t="s">
        <v>204</v>
      </c>
    </row>
    <row r="16" spans="1:9" x14ac:dyDescent="0.2">
      <c r="A16" s="285" t="s">
        <v>174</v>
      </c>
      <c r="B16" s="296">
        <v>48.3</v>
      </c>
      <c r="C16" s="297">
        <v>1.7928730512249442</v>
      </c>
      <c r="D16" s="297" t="s">
        <v>203</v>
      </c>
      <c r="E16" s="297" t="s">
        <v>203</v>
      </c>
      <c r="F16" s="296">
        <v>145.51999999999998</v>
      </c>
      <c r="G16" s="297">
        <v>1.4488107446162422</v>
      </c>
      <c r="H16" s="297">
        <v>1.9412857070050706</v>
      </c>
      <c r="I16" s="296" t="s">
        <v>204</v>
      </c>
    </row>
    <row r="17" spans="1:9" x14ac:dyDescent="0.2">
      <c r="A17" s="285" t="s">
        <v>176</v>
      </c>
      <c r="B17" s="296">
        <v>97.22</v>
      </c>
      <c r="C17" s="297">
        <v>1.3227030924749323</v>
      </c>
      <c r="D17" s="297" t="s">
        <v>203</v>
      </c>
      <c r="E17" s="297" t="s">
        <v>203</v>
      </c>
      <c r="F17" s="296">
        <v>145.51999999999998</v>
      </c>
      <c r="G17" s="297">
        <v>1.4488107446162422</v>
      </c>
      <c r="H17" s="297">
        <v>1.9412857070050706</v>
      </c>
      <c r="I17" s="296" t="s">
        <v>204</v>
      </c>
    </row>
    <row r="18" spans="1:9" x14ac:dyDescent="0.2">
      <c r="A18" s="285" t="s">
        <v>177</v>
      </c>
      <c r="B18" s="296">
        <v>88.3</v>
      </c>
      <c r="C18" s="297">
        <v>1.7760524569060885</v>
      </c>
      <c r="D18" s="297" t="s">
        <v>203</v>
      </c>
      <c r="E18" s="297" t="s">
        <v>203</v>
      </c>
      <c r="F18" s="296">
        <v>123.3</v>
      </c>
      <c r="G18" s="297">
        <v>1.9819964635910625</v>
      </c>
      <c r="H18" s="297">
        <v>1.9412857070050706</v>
      </c>
      <c r="I18" s="296" t="s">
        <v>204</v>
      </c>
    </row>
    <row r="19" spans="1:9" x14ac:dyDescent="0.2">
      <c r="A19" s="285" t="s">
        <v>179</v>
      </c>
      <c r="B19" s="296">
        <v>35</v>
      </c>
      <c r="C19" s="297">
        <v>2.8015688785720001</v>
      </c>
      <c r="D19" s="297" t="s">
        <v>203</v>
      </c>
      <c r="E19" s="297" t="s">
        <v>203</v>
      </c>
      <c r="F19" s="296">
        <v>123.3</v>
      </c>
      <c r="G19" s="297">
        <v>1.9819964635910625</v>
      </c>
      <c r="H19" s="297">
        <v>1.9412857070050706</v>
      </c>
      <c r="I19" s="296" t="s">
        <v>204</v>
      </c>
    </row>
    <row r="20" spans="1:9" x14ac:dyDescent="0.2">
      <c r="A20" s="285" t="s">
        <v>181</v>
      </c>
      <c r="B20" s="296">
        <v>53.75</v>
      </c>
      <c r="C20" s="297">
        <v>1.39570512321155</v>
      </c>
      <c r="D20" s="297" t="s">
        <v>203</v>
      </c>
      <c r="E20" s="297" t="s">
        <v>203</v>
      </c>
      <c r="F20" s="296">
        <v>240.45</v>
      </c>
      <c r="G20" s="297">
        <v>1.9582691978792541</v>
      </c>
      <c r="H20" s="297">
        <v>1.9412857070050706</v>
      </c>
      <c r="I20" s="296" t="s">
        <v>204</v>
      </c>
    </row>
    <row r="21" spans="1:9" x14ac:dyDescent="0.2">
      <c r="A21" s="285" t="s">
        <v>183</v>
      </c>
      <c r="B21" s="296">
        <v>43.3</v>
      </c>
      <c r="C21" s="297">
        <v>3.1281606704233487</v>
      </c>
      <c r="D21" s="297" t="s">
        <v>203</v>
      </c>
      <c r="E21" s="297" t="s">
        <v>203</v>
      </c>
      <c r="F21" s="296">
        <v>240.45</v>
      </c>
      <c r="G21" s="297">
        <v>1.9582691978792541</v>
      </c>
      <c r="H21" s="297">
        <v>1.9412857070050706</v>
      </c>
      <c r="I21" s="296" t="s">
        <v>204</v>
      </c>
    </row>
    <row r="22" spans="1:9" x14ac:dyDescent="0.2">
      <c r="A22" s="285" t="s">
        <v>185</v>
      </c>
      <c r="B22" s="296">
        <v>47.8</v>
      </c>
      <c r="C22" s="297">
        <v>2.5013082155939297</v>
      </c>
      <c r="D22" s="297" t="s">
        <v>203</v>
      </c>
      <c r="E22" s="297" t="s">
        <v>203</v>
      </c>
      <c r="F22" s="296">
        <v>240.45</v>
      </c>
      <c r="G22" s="297">
        <v>1.9582691978792541</v>
      </c>
      <c r="H22" s="297">
        <v>1.9412857070050706</v>
      </c>
      <c r="I22" s="296" t="s">
        <v>204</v>
      </c>
    </row>
    <row r="23" spans="1:9" x14ac:dyDescent="0.2">
      <c r="A23" s="285" t="s">
        <v>187</v>
      </c>
      <c r="B23" s="296">
        <v>26.6</v>
      </c>
      <c r="C23" s="297">
        <v>1.4980007884214677</v>
      </c>
      <c r="D23" s="297" t="s">
        <v>203</v>
      </c>
      <c r="E23" s="297" t="s">
        <v>203</v>
      </c>
      <c r="F23" s="296">
        <v>240.45</v>
      </c>
      <c r="G23" s="297">
        <v>1.9582691978792541</v>
      </c>
      <c r="H23" s="297">
        <v>1.9412857070050706</v>
      </c>
      <c r="I23" s="296" t="s">
        <v>204</v>
      </c>
    </row>
    <row r="24" spans="1:9" x14ac:dyDescent="0.2">
      <c r="A24" s="285" t="s">
        <v>189</v>
      </c>
      <c r="B24" s="296">
        <v>69</v>
      </c>
      <c r="C24" s="297">
        <v>2.0555903119134862</v>
      </c>
      <c r="D24" s="297" t="s">
        <v>203</v>
      </c>
      <c r="E24" s="297" t="s">
        <v>203</v>
      </c>
      <c r="F24" s="296">
        <v>240.45</v>
      </c>
      <c r="G24" s="297">
        <v>1.9582691978792541</v>
      </c>
      <c r="H24" s="297">
        <v>1.9412857070050706</v>
      </c>
      <c r="I24" s="296" t="s">
        <v>204</v>
      </c>
    </row>
    <row r="25" spans="1:9" x14ac:dyDescent="0.2">
      <c r="A25" s="285" t="s">
        <v>196</v>
      </c>
      <c r="B25" s="296">
        <v>270.32</v>
      </c>
      <c r="C25" s="297">
        <v>1.9370140804700655</v>
      </c>
      <c r="D25" s="297" t="s">
        <v>203</v>
      </c>
      <c r="E25" s="297" t="s">
        <v>203</v>
      </c>
      <c r="F25" s="296">
        <v>270.32</v>
      </c>
      <c r="G25" s="297">
        <v>1.9370140804700655</v>
      </c>
      <c r="H25" s="297">
        <v>1.9412857070050706</v>
      </c>
      <c r="I25" s="296" t="s">
        <v>204</v>
      </c>
    </row>
    <row r="26" spans="1:9" x14ac:dyDescent="0.2">
      <c r="A26" s="285" t="s">
        <v>198</v>
      </c>
      <c r="B26" s="296">
        <v>37.1</v>
      </c>
      <c r="C26" s="297">
        <v>1.4881668672282391</v>
      </c>
      <c r="D26" s="297" t="s">
        <v>203</v>
      </c>
      <c r="E26" s="297" t="s">
        <v>203</v>
      </c>
      <c r="F26" s="296">
        <v>37.1</v>
      </c>
      <c r="G26" s="297">
        <v>1.4881668672282391</v>
      </c>
      <c r="H26" s="297">
        <v>1.9412857070050706</v>
      </c>
      <c r="I26" s="296" t="s">
        <v>204</v>
      </c>
    </row>
    <row r="27" spans="1:9" x14ac:dyDescent="0.2">
      <c r="A27" s="285" t="s">
        <v>197</v>
      </c>
      <c r="B27" s="296">
        <v>144.82</v>
      </c>
      <c r="C27" s="297">
        <v>1.9579795576226271</v>
      </c>
      <c r="D27" s="297" t="s">
        <v>203</v>
      </c>
      <c r="E27" s="297" t="s">
        <v>203</v>
      </c>
      <c r="F27" s="296">
        <v>144.82</v>
      </c>
      <c r="G27" s="297">
        <v>1.9579795576226271</v>
      </c>
      <c r="H27" s="297">
        <v>1.9412857070050706</v>
      </c>
      <c r="I27" s="296" t="s">
        <v>204</v>
      </c>
    </row>
    <row r="28" spans="1:9" x14ac:dyDescent="0.2">
      <c r="A28" s="285" t="s">
        <v>199</v>
      </c>
      <c r="B28" s="296">
        <v>257.39999999999998</v>
      </c>
      <c r="C28" s="297">
        <v>2.4749762021519022</v>
      </c>
      <c r="D28" s="297" t="s">
        <v>203</v>
      </c>
      <c r="E28" s="297" t="s">
        <v>203</v>
      </c>
      <c r="F28" s="296">
        <v>257.39999999999998</v>
      </c>
      <c r="G28" s="297">
        <v>2.4749762021519022</v>
      </c>
      <c r="H28" s="297">
        <v>1.9412857070050706</v>
      </c>
      <c r="I28" s="296" t="s">
        <v>204</v>
      </c>
    </row>
    <row r="29" spans="1:9" x14ac:dyDescent="0.2">
      <c r="A29" s="285" t="s">
        <v>201</v>
      </c>
      <c r="B29" s="296">
        <v>145.51999999999998</v>
      </c>
      <c r="C29" s="297">
        <v>1.4488107446162422</v>
      </c>
      <c r="D29" s="297" t="s">
        <v>203</v>
      </c>
      <c r="E29" s="297" t="s">
        <v>203</v>
      </c>
      <c r="F29" s="296">
        <v>145.51999999999998</v>
      </c>
      <c r="G29" s="297">
        <v>1.4488107446162422</v>
      </c>
      <c r="H29" s="297">
        <v>1.9412857070050706</v>
      </c>
      <c r="I29" s="296" t="s">
        <v>204</v>
      </c>
    </row>
    <row r="30" spans="1:9" x14ac:dyDescent="0.2">
      <c r="A30" s="285" t="s">
        <v>200</v>
      </c>
      <c r="B30" s="296">
        <v>123.3</v>
      </c>
      <c r="C30" s="297">
        <v>1.9819964635910625</v>
      </c>
      <c r="D30" s="297" t="s">
        <v>203</v>
      </c>
      <c r="E30" s="297" t="s">
        <v>203</v>
      </c>
      <c r="F30" s="296">
        <v>123.3</v>
      </c>
      <c r="G30" s="297">
        <v>1.9819964635910625</v>
      </c>
      <c r="H30" s="297">
        <v>1.9412857070050706</v>
      </c>
      <c r="I30" s="296" t="s">
        <v>204</v>
      </c>
    </row>
    <row r="31" spans="1:9" x14ac:dyDescent="0.2">
      <c r="A31" s="285" t="s">
        <v>202</v>
      </c>
      <c r="B31" s="296">
        <v>240.45</v>
      </c>
      <c r="C31" s="297">
        <v>1.9582691978792541</v>
      </c>
      <c r="D31" s="297" t="s">
        <v>203</v>
      </c>
      <c r="E31" s="297" t="s">
        <v>203</v>
      </c>
      <c r="F31" s="296">
        <v>240.45</v>
      </c>
      <c r="G31" s="297">
        <v>1.9582691978792541</v>
      </c>
      <c r="H31" s="297">
        <v>1.9412857070050706</v>
      </c>
      <c r="I31" s="296" t="s">
        <v>204</v>
      </c>
    </row>
    <row r="32" spans="1:9" x14ac:dyDescent="0.2">
      <c r="A32" s="285" t="s">
        <v>108</v>
      </c>
      <c r="B32" s="296">
        <v>1218.9099999999999</v>
      </c>
      <c r="C32" s="297">
        <v>1.9412857070050706</v>
      </c>
      <c r="D32" s="297" t="s">
        <v>203</v>
      </c>
      <c r="E32" s="297" t="s">
        <v>203</v>
      </c>
      <c r="F32" s="296" t="s">
        <v>203</v>
      </c>
      <c r="G32" s="298" t="s">
        <v>203</v>
      </c>
      <c r="H32" s="298" t="s">
        <v>203</v>
      </c>
      <c r="I32" s="296" t="s">
        <v>204</v>
      </c>
    </row>
  </sheetData>
  <hyperlinks>
    <hyperlink ref="B1" r:id="rId1"/>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32"/>
  <sheetViews>
    <sheetView workbookViewId="0">
      <selection activeCell="D13" sqref="D13"/>
    </sheetView>
  </sheetViews>
  <sheetFormatPr defaultRowHeight="12.75" customHeight="1" x14ac:dyDescent="0.15"/>
  <cols>
    <col min="1" max="1" width="28.7109375" style="195" bestFit="1" customWidth="1"/>
    <col min="2" max="9" width="8.7109375" style="195" customWidth="1"/>
    <col min="10" max="10" width="10.5703125" style="195" customWidth="1"/>
    <col min="11" max="12" width="11.7109375" style="195" customWidth="1"/>
    <col min="13" max="16384" width="9.140625" style="195"/>
  </cols>
  <sheetData>
    <row r="1" spans="1:19" ht="12.75" customHeight="1" x14ac:dyDescent="0.2">
      <c r="A1" s="195" t="s">
        <v>257</v>
      </c>
      <c r="B1" s="204" t="s">
        <v>507</v>
      </c>
      <c r="I1" s="70"/>
      <c r="J1" s="70"/>
      <c r="K1" s="70"/>
      <c r="L1" s="70"/>
    </row>
    <row r="2" spans="1:19" ht="12.75" customHeight="1" x14ac:dyDescent="0.15">
      <c r="A2" s="213" t="s">
        <v>192</v>
      </c>
      <c r="B2" s="213" t="s">
        <v>151</v>
      </c>
      <c r="C2" s="213" t="s">
        <v>152</v>
      </c>
      <c r="D2" s="213" t="s">
        <v>153</v>
      </c>
      <c r="E2" s="213" t="s">
        <v>154</v>
      </c>
      <c r="F2" s="213" t="s">
        <v>155</v>
      </c>
      <c r="G2" s="213" t="s">
        <v>156</v>
      </c>
      <c r="H2" s="197" t="s">
        <v>157</v>
      </c>
      <c r="I2" s="197" t="s">
        <v>158</v>
      </c>
      <c r="J2" s="197" t="s">
        <v>159</v>
      </c>
      <c r="K2" s="197" t="s">
        <v>160</v>
      </c>
      <c r="L2" s="197"/>
    </row>
    <row r="3" spans="1:19" ht="12.75" customHeight="1" x14ac:dyDescent="0.15">
      <c r="A3" s="198" t="s">
        <v>136</v>
      </c>
      <c r="B3" s="198" t="s">
        <v>203</v>
      </c>
      <c r="C3" s="198" t="s">
        <v>203</v>
      </c>
      <c r="D3" s="198" t="s">
        <v>203</v>
      </c>
      <c r="E3" s="198" t="s">
        <v>203</v>
      </c>
      <c r="F3" s="198" t="s">
        <v>203</v>
      </c>
      <c r="G3" s="198" t="s">
        <v>203</v>
      </c>
      <c r="H3" s="198" t="s">
        <v>203</v>
      </c>
      <c r="I3" s="198" t="s">
        <v>203</v>
      </c>
      <c r="J3" s="198" t="s">
        <v>203</v>
      </c>
      <c r="K3" s="198" t="s">
        <v>203</v>
      </c>
      <c r="L3" s="199"/>
    </row>
    <row r="4" spans="1:19" ht="12.75" customHeight="1" x14ac:dyDescent="0.15">
      <c r="A4" s="198" t="s">
        <v>139</v>
      </c>
      <c r="B4" s="198" t="s">
        <v>203</v>
      </c>
      <c r="C4" s="198" t="s">
        <v>203</v>
      </c>
      <c r="D4" s="198" t="s">
        <v>203</v>
      </c>
      <c r="E4" s="198" t="s">
        <v>203</v>
      </c>
      <c r="F4" s="198" t="s">
        <v>203</v>
      </c>
      <c r="G4" s="198" t="s">
        <v>203</v>
      </c>
      <c r="H4" s="198" t="s">
        <v>203</v>
      </c>
      <c r="I4" s="198" t="s">
        <v>203</v>
      </c>
      <c r="J4" s="198" t="s">
        <v>203</v>
      </c>
      <c r="K4" s="198" t="s">
        <v>203</v>
      </c>
      <c r="L4" s="199"/>
    </row>
    <row r="5" spans="1:19" ht="12.75" customHeight="1" x14ac:dyDescent="0.15">
      <c r="A5" s="198" t="s">
        <v>142</v>
      </c>
      <c r="B5" s="198" t="s">
        <v>203</v>
      </c>
      <c r="C5" s="198" t="s">
        <v>203</v>
      </c>
      <c r="D5" s="198" t="s">
        <v>203</v>
      </c>
      <c r="E5" s="198" t="s">
        <v>203</v>
      </c>
      <c r="F5" s="198" t="s">
        <v>203</v>
      </c>
      <c r="G5" s="198" t="s">
        <v>203</v>
      </c>
      <c r="H5" s="198" t="s">
        <v>203</v>
      </c>
      <c r="I5" s="198" t="s">
        <v>203</v>
      </c>
      <c r="J5" s="198" t="s">
        <v>203</v>
      </c>
      <c r="K5" s="198" t="s">
        <v>203</v>
      </c>
      <c r="L5" s="199"/>
    </row>
    <row r="6" spans="1:19" ht="12.75" customHeight="1" x14ac:dyDescent="0.15">
      <c r="A6" s="198" t="s">
        <v>144</v>
      </c>
      <c r="B6" s="198" t="s">
        <v>203</v>
      </c>
      <c r="C6" s="198" t="s">
        <v>203</v>
      </c>
      <c r="D6" s="198" t="s">
        <v>203</v>
      </c>
      <c r="E6" s="198" t="s">
        <v>203</v>
      </c>
      <c r="F6" s="198" t="s">
        <v>203</v>
      </c>
      <c r="G6" s="198" t="s">
        <v>203</v>
      </c>
      <c r="H6" s="198" t="s">
        <v>203</v>
      </c>
      <c r="I6" s="198" t="s">
        <v>203</v>
      </c>
      <c r="J6" s="198" t="s">
        <v>203</v>
      </c>
      <c r="K6" s="198" t="s">
        <v>203</v>
      </c>
      <c r="L6" s="199"/>
    </row>
    <row r="7" spans="1:19" ht="12.75" customHeight="1" x14ac:dyDescent="0.15">
      <c r="A7" s="198" t="s">
        <v>146</v>
      </c>
      <c r="B7" s="198" t="s">
        <v>203</v>
      </c>
      <c r="C7" s="198" t="s">
        <v>203</v>
      </c>
      <c r="D7" s="198" t="s">
        <v>203</v>
      </c>
      <c r="E7" s="198" t="s">
        <v>203</v>
      </c>
      <c r="F7" s="198" t="s">
        <v>203</v>
      </c>
      <c r="G7" s="198" t="s">
        <v>203</v>
      </c>
      <c r="H7" s="198" t="s">
        <v>203</v>
      </c>
      <c r="I7" s="198" t="s">
        <v>203</v>
      </c>
      <c r="J7" s="198" t="s">
        <v>203</v>
      </c>
      <c r="K7" s="198" t="s">
        <v>203</v>
      </c>
      <c r="L7" s="199"/>
    </row>
    <row r="8" spans="1:19" ht="12.75" customHeight="1" x14ac:dyDescent="0.15">
      <c r="A8" s="198" t="s">
        <v>149</v>
      </c>
      <c r="B8" s="198" t="s">
        <v>203</v>
      </c>
      <c r="C8" s="198" t="s">
        <v>203</v>
      </c>
      <c r="D8" s="198" t="s">
        <v>203</v>
      </c>
      <c r="E8" s="198" t="s">
        <v>203</v>
      </c>
      <c r="F8" s="198" t="s">
        <v>203</v>
      </c>
      <c r="G8" s="198" t="s">
        <v>203</v>
      </c>
      <c r="H8" s="198" t="s">
        <v>203</v>
      </c>
      <c r="I8" s="198" t="s">
        <v>203</v>
      </c>
      <c r="J8" s="198" t="s">
        <v>203</v>
      </c>
      <c r="K8" s="198" t="s">
        <v>203</v>
      </c>
      <c r="L8" s="199"/>
    </row>
    <row r="9" spans="1:19" ht="12.75" customHeight="1" x14ac:dyDescent="0.15">
      <c r="A9" s="200" t="s">
        <v>150</v>
      </c>
      <c r="B9" s="198" t="s">
        <v>203</v>
      </c>
      <c r="C9" s="198" t="s">
        <v>203</v>
      </c>
      <c r="D9" s="198" t="s">
        <v>203</v>
      </c>
      <c r="E9" s="198" t="s">
        <v>203</v>
      </c>
      <c r="F9" s="198" t="s">
        <v>203</v>
      </c>
      <c r="G9" s="198" t="s">
        <v>203</v>
      </c>
      <c r="H9" s="198" t="s">
        <v>203</v>
      </c>
      <c r="I9" s="198" t="s">
        <v>203</v>
      </c>
      <c r="J9" s="198" t="s">
        <v>203</v>
      </c>
      <c r="K9" s="198" t="s">
        <v>203</v>
      </c>
      <c r="L9" s="199"/>
      <c r="M9" s="223"/>
      <c r="N9" s="223"/>
      <c r="O9" s="223"/>
      <c r="P9" s="223"/>
      <c r="Q9" s="223"/>
      <c r="R9" s="223"/>
      <c r="S9" s="223"/>
    </row>
    <row r="10" spans="1:19" ht="12.75" customHeight="1" x14ac:dyDescent="0.15">
      <c r="A10" s="198" t="s">
        <v>162</v>
      </c>
      <c r="B10" s="198" t="s">
        <v>203</v>
      </c>
      <c r="C10" s="198" t="s">
        <v>203</v>
      </c>
      <c r="D10" s="198" t="s">
        <v>203</v>
      </c>
      <c r="E10" s="198" t="s">
        <v>203</v>
      </c>
      <c r="F10" s="198" t="s">
        <v>203</v>
      </c>
      <c r="G10" s="198" t="s">
        <v>203</v>
      </c>
      <c r="H10" s="198" t="s">
        <v>203</v>
      </c>
      <c r="I10" s="198" t="s">
        <v>203</v>
      </c>
      <c r="J10" s="198" t="s">
        <v>203</v>
      </c>
      <c r="K10" s="198" t="s">
        <v>203</v>
      </c>
      <c r="L10" s="199"/>
      <c r="M10" s="223"/>
      <c r="N10" s="223"/>
      <c r="O10" s="223"/>
      <c r="P10" s="223"/>
      <c r="Q10" s="223"/>
      <c r="R10" s="223"/>
      <c r="S10" s="223"/>
    </row>
    <row r="11" spans="1:19" ht="12.75" customHeight="1" x14ac:dyDescent="0.15">
      <c r="A11" s="198" t="s">
        <v>165</v>
      </c>
      <c r="B11" s="198" t="s">
        <v>203</v>
      </c>
      <c r="C11" s="198" t="s">
        <v>203</v>
      </c>
      <c r="D11" s="198" t="s">
        <v>203</v>
      </c>
      <c r="E11" s="198" t="s">
        <v>203</v>
      </c>
      <c r="F11" s="198" t="s">
        <v>203</v>
      </c>
      <c r="G11" s="198" t="s">
        <v>203</v>
      </c>
      <c r="H11" s="198" t="s">
        <v>203</v>
      </c>
      <c r="I11" s="198" t="s">
        <v>203</v>
      </c>
      <c r="J11" s="198" t="s">
        <v>203</v>
      </c>
      <c r="K11" s="198" t="s">
        <v>203</v>
      </c>
      <c r="L11" s="199"/>
      <c r="M11" s="223"/>
      <c r="N11" s="223"/>
      <c r="O11" s="223"/>
      <c r="P11" s="223"/>
      <c r="Q11" s="223"/>
      <c r="R11" s="223"/>
      <c r="S11" s="223"/>
    </row>
    <row r="12" spans="1:19" ht="12.75" customHeight="1" x14ac:dyDescent="0.15">
      <c r="A12" s="198" t="s">
        <v>167</v>
      </c>
      <c r="B12" s="198" t="s">
        <v>203</v>
      </c>
      <c r="C12" s="198" t="s">
        <v>203</v>
      </c>
      <c r="D12" s="198" t="s">
        <v>203</v>
      </c>
      <c r="E12" s="198" t="s">
        <v>203</v>
      </c>
      <c r="F12" s="198" t="s">
        <v>203</v>
      </c>
      <c r="G12" s="198" t="s">
        <v>203</v>
      </c>
      <c r="H12" s="198" t="s">
        <v>203</v>
      </c>
      <c r="I12" s="198" t="s">
        <v>203</v>
      </c>
      <c r="J12" s="198" t="s">
        <v>203</v>
      </c>
      <c r="K12" s="198" t="s">
        <v>203</v>
      </c>
      <c r="L12" s="199"/>
      <c r="M12" s="223"/>
      <c r="N12" s="223"/>
      <c r="O12" s="223"/>
      <c r="P12" s="223"/>
      <c r="Q12" s="223"/>
      <c r="R12" s="223"/>
      <c r="S12" s="223"/>
    </row>
    <row r="13" spans="1:19" ht="12.75" customHeight="1" x14ac:dyDescent="0.15">
      <c r="A13" s="198" t="s">
        <v>169</v>
      </c>
      <c r="B13" s="198" t="s">
        <v>203</v>
      </c>
      <c r="C13" s="198" t="s">
        <v>203</v>
      </c>
      <c r="D13" s="198" t="s">
        <v>203</v>
      </c>
      <c r="E13" s="198" t="s">
        <v>203</v>
      </c>
      <c r="F13" s="198" t="s">
        <v>203</v>
      </c>
      <c r="G13" s="198" t="s">
        <v>203</v>
      </c>
      <c r="H13" s="198" t="s">
        <v>203</v>
      </c>
      <c r="I13" s="198" t="s">
        <v>203</v>
      </c>
      <c r="J13" s="198" t="s">
        <v>203</v>
      </c>
      <c r="K13" s="198" t="s">
        <v>203</v>
      </c>
      <c r="L13" s="199"/>
      <c r="M13" s="223"/>
      <c r="N13" s="223"/>
      <c r="O13" s="223"/>
      <c r="P13" s="223"/>
      <c r="Q13" s="223"/>
      <c r="R13" s="223"/>
      <c r="S13" s="223"/>
    </row>
    <row r="14" spans="1:19" ht="12.75" customHeight="1" x14ac:dyDescent="0.15">
      <c r="A14" s="198" t="s">
        <v>170</v>
      </c>
      <c r="B14" s="198" t="s">
        <v>203</v>
      </c>
      <c r="C14" s="198" t="s">
        <v>203</v>
      </c>
      <c r="D14" s="198" t="s">
        <v>203</v>
      </c>
      <c r="E14" s="198" t="s">
        <v>203</v>
      </c>
      <c r="F14" s="198" t="s">
        <v>203</v>
      </c>
      <c r="G14" s="198" t="s">
        <v>203</v>
      </c>
      <c r="H14" s="198" t="s">
        <v>203</v>
      </c>
      <c r="I14" s="198" t="s">
        <v>203</v>
      </c>
      <c r="J14" s="198" t="s">
        <v>203</v>
      </c>
      <c r="K14" s="198" t="s">
        <v>203</v>
      </c>
      <c r="L14" s="199"/>
      <c r="M14" s="223"/>
      <c r="N14" s="223"/>
      <c r="O14" s="223"/>
      <c r="P14" s="223"/>
      <c r="Q14" s="223"/>
      <c r="R14" s="223"/>
      <c r="S14" s="223"/>
    </row>
    <row r="15" spans="1:19" ht="12.75" customHeight="1" x14ac:dyDescent="0.15">
      <c r="A15" s="198" t="s">
        <v>172</v>
      </c>
      <c r="B15" s="198" t="s">
        <v>203</v>
      </c>
      <c r="C15" s="198" t="s">
        <v>203</v>
      </c>
      <c r="D15" s="198" t="s">
        <v>203</v>
      </c>
      <c r="E15" s="198" t="s">
        <v>203</v>
      </c>
      <c r="F15" s="198" t="s">
        <v>203</v>
      </c>
      <c r="G15" s="198" t="s">
        <v>203</v>
      </c>
      <c r="H15" s="198" t="s">
        <v>203</v>
      </c>
      <c r="I15" s="198" t="s">
        <v>203</v>
      </c>
      <c r="J15" s="198" t="s">
        <v>203</v>
      </c>
      <c r="K15" s="198" t="s">
        <v>203</v>
      </c>
      <c r="L15" s="199"/>
      <c r="M15" s="223"/>
      <c r="N15" s="223"/>
      <c r="O15" s="223"/>
      <c r="P15" s="223"/>
      <c r="Q15" s="223"/>
      <c r="R15" s="223"/>
      <c r="S15" s="223"/>
    </row>
    <row r="16" spans="1:19" ht="12.75" customHeight="1" x14ac:dyDescent="0.15">
      <c r="A16" s="198" t="s">
        <v>174</v>
      </c>
      <c r="B16" s="198" t="s">
        <v>203</v>
      </c>
      <c r="C16" s="198" t="s">
        <v>203</v>
      </c>
      <c r="D16" s="198" t="s">
        <v>203</v>
      </c>
      <c r="E16" s="198" t="s">
        <v>203</v>
      </c>
      <c r="F16" s="198" t="s">
        <v>203</v>
      </c>
      <c r="G16" s="198" t="s">
        <v>203</v>
      </c>
      <c r="H16" s="198" t="s">
        <v>203</v>
      </c>
      <c r="I16" s="198" t="s">
        <v>203</v>
      </c>
      <c r="J16" s="198" t="s">
        <v>203</v>
      </c>
      <c r="K16" s="198" t="s">
        <v>203</v>
      </c>
      <c r="L16" s="199"/>
      <c r="M16" s="223"/>
      <c r="N16" s="223"/>
      <c r="O16" s="223"/>
      <c r="P16" s="223"/>
      <c r="Q16" s="223"/>
      <c r="R16" s="223"/>
      <c r="S16" s="223"/>
    </row>
    <row r="17" spans="1:19" ht="12.75" customHeight="1" x14ac:dyDescent="0.15">
      <c r="A17" s="198" t="s">
        <v>176</v>
      </c>
      <c r="B17" s="198" t="s">
        <v>203</v>
      </c>
      <c r="C17" s="198" t="s">
        <v>203</v>
      </c>
      <c r="D17" s="198" t="s">
        <v>203</v>
      </c>
      <c r="E17" s="198" t="s">
        <v>203</v>
      </c>
      <c r="F17" s="198" t="s">
        <v>203</v>
      </c>
      <c r="G17" s="198" t="s">
        <v>203</v>
      </c>
      <c r="H17" s="198" t="s">
        <v>203</v>
      </c>
      <c r="I17" s="198" t="s">
        <v>203</v>
      </c>
      <c r="J17" s="198" t="s">
        <v>203</v>
      </c>
      <c r="K17" s="198" t="s">
        <v>203</v>
      </c>
      <c r="L17" s="199"/>
      <c r="M17" s="223"/>
      <c r="N17" s="213"/>
      <c r="O17" s="213"/>
      <c r="P17" s="213"/>
      <c r="Q17" s="213"/>
      <c r="R17" s="213"/>
      <c r="S17" s="213"/>
    </row>
    <row r="18" spans="1:19" ht="12.75" customHeight="1" x14ac:dyDescent="0.15">
      <c r="A18" s="198" t="s">
        <v>177</v>
      </c>
      <c r="B18" s="198" t="s">
        <v>203</v>
      </c>
      <c r="C18" s="198" t="s">
        <v>203</v>
      </c>
      <c r="D18" s="198" t="s">
        <v>203</v>
      </c>
      <c r="E18" s="198" t="s">
        <v>203</v>
      </c>
      <c r="F18" s="198" t="s">
        <v>203</v>
      </c>
      <c r="G18" s="198" t="s">
        <v>203</v>
      </c>
      <c r="H18" s="198" t="s">
        <v>203</v>
      </c>
      <c r="I18" s="198" t="s">
        <v>203</v>
      </c>
      <c r="J18" s="198" t="s">
        <v>203</v>
      </c>
      <c r="K18" s="198" t="s">
        <v>203</v>
      </c>
      <c r="L18" s="199"/>
      <c r="M18" s="223"/>
      <c r="N18" s="223"/>
      <c r="O18" s="223"/>
      <c r="P18" s="223"/>
      <c r="Q18" s="223"/>
      <c r="R18" s="223"/>
      <c r="S18" s="223"/>
    </row>
    <row r="19" spans="1:19" ht="12.75" customHeight="1" x14ac:dyDescent="0.15">
      <c r="A19" s="198" t="s">
        <v>179</v>
      </c>
      <c r="B19" s="198" t="s">
        <v>203</v>
      </c>
      <c r="C19" s="198" t="s">
        <v>203</v>
      </c>
      <c r="D19" s="198" t="s">
        <v>203</v>
      </c>
      <c r="E19" s="198" t="s">
        <v>203</v>
      </c>
      <c r="F19" s="198" t="s">
        <v>203</v>
      </c>
      <c r="G19" s="198" t="s">
        <v>203</v>
      </c>
      <c r="H19" s="198" t="s">
        <v>203</v>
      </c>
      <c r="I19" s="198" t="s">
        <v>203</v>
      </c>
      <c r="J19" s="198" t="s">
        <v>203</v>
      </c>
      <c r="K19" s="198" t="s">
        <v>203</v>
      </c>
      <c r="L19" s="199"/>
      <c r="M19" s="223"/>
      <c r="N19" s="223"/>
      <c r="O19" s="223"/>
      <c r="P19" s="223"/>
      <c r="Q19" s="223"/>
      <c r="R19" s="223"/>
      <c r="S19" s="223"/>
    </row>
    <row r="20" spans="1:19" ht="12.75" customHeight="1" x14ac:dyDescent="0.15">
      <c r="A20" s="198" t="s">
        <v>181</v>
      </c>
      <c r="B20" s="198" t="s">
        <v>203</v>
      </c>
      <c r="C20" s="198" t="s">
        <v>203</v>
      </c>
      <c r="D20" s="198" t="s">
        <v>203</v>
      </c>
      <c r="E20" s="198" t="s">
        <v>203</v>
      </c>
      <c r="F20" s="198" t="s">
        <v>203</v>
      </c>
      <c r="G20" s="198" t="s">
        <v>203</v>
      </c>
      <c r="H20" s="198" t="s">
        <v>203</v>
      </c>
      <c r="I20" s="198" t="s">
        <v>203</v>
      </c>
      <c r="J20" s="198" t="s">
        <v>203</v>
      </c>
      <c r="K20" s="198" t="s">
        <v>203</v>
      </c>
      <c r="L20" s="199"/>
      <c r="M20" s="223"/>
      <c r="N20" s="223"/>
      <c r="O20" s="223"/>
      <c r="P20" s="223"/>
      <c r="Q20" s="223"/>
      <c r="R20" s="223"/>
      <c r="S20" s="223"/>
    </row>
    <row r="21" spans="1:19" ht="12.75" customHeight="1" x14ac:dyDescent="0.15">
      <c r="A21" s="198" t="s">
        <v>183</v>
      </c>
      <c r="B21" s="198" t="s">
        <v>203</v>
      </c>
      <c r="C21" s="198" t="s">
        <v>203</v>
      </c>
      <c r="D21" s="198" t="s">
        <v>203</v>
      </c>
      <c r="E21" s="198" t="s">
        <v>203</v>
      </c>
      <c r="F21" s="198" t="s">
        <v>203</v>
      </c>
      <c r="G21" s="198" t="s">
        <v>203</v>
      </c>
      <c r="H21" s="198" t="s">
        <v>203</v>
      </c>
      <c r="I21" s="198" t="s">
        <v>203</v>
      </c>
      <c r="J21" s="198" t="s">
        <v>203</v>
      </c>
      <c r="K21" s="198" t="s">
        <v>203</v>
      </c>
      <c r="L21" s="199"/>
      <c r="M21" s="223"/>
      <c r="N21" s="223"/>
      <c r="O21" s="223"/>
      <c r="P21" s="223"/>
      <c r="Q21" s="223"/>
      <c r="R21" s="223"/>
      <c r="S21" s="223"/>
    </row>
    <row r="22" spans="1:19" ht="12.75" customHeight="1" x14ac:dyDescent="0.15">
      <c r="A22" s="198" t="s">
        <v>185</v>
      </c>
      <c r="B22" s="198" t="s">
        <v>203</v>
      </c>
      <c r="C22" s="198" t="s">
        <v>203</v>
      </c>
      <c r="D22" s="198" t="s">
        <v>203</v>
      </c>
      <c r="E22" s="198" t="s">
        <v>203</v>
      </c>
      <c r="F22" s="198" t="s">
        <v>203</v>
      </c>
      <c r="G22" s="198" t="s">
        <v>203</v>
      </c>
      <c r="H22" s="198" t="s">
        <v>203</v>
      </c>
      <c r="I22" s="198" t="s">
        <v>203</v>
      </c>
      <c r="J22" s="198" t="s">
        <v>203</v>
      </c>
      <c r="K22" s="198" t="s">
        <v>203</v>
      </c>
      <c r="L22" s="199"/>
      <c r="M22" s="223"/>
      <c r="N22" s="223"/>
      <c r="O22" s="223"/>
      <c r="P22" s="223"/>
      <c r="Q22" s="223"/>
      <c r="R22" s="223"/>
      <c r="S22" s="223"/>
    </row>
    <row r="23" spans="1:19" ht="12.75" customHeight="1" x14ac:dyDescent="0.15">
      <c r="A23" s="198" t="s">
        <v>187</v>
      </c>
      <c r="B23" s="198" t="s">
        <v>203</v>
      </c>
      <c r="C23" s="198" t="s">
        <v>203</v>
      </c>
      <c r="D23" s="198" t="s">
        <v>203</v>
      </c>
      <c r="E23" s="198" t="s">
        <v>203</v>
      </c>
      <c r="F23" s="198" t="s">
        <v>203</v>
      </c>
      <c r="G23" s="198" t="s">
        <v>203</v>
      </c>
      <c r="H23" s="198" t="s">
        <v>203</v>
      </c>
      <c r="I23" s="198" t="s">
        <v>203</v>
      </c>
      <c r="J23" s="198" t="s">
        <v>203</v>
      </c>
      <c r="K23" s="198" t="s">
        <v>203</v>
      </c>
      <c r="L23" s="199"/>
      <c r="M23" s="223"/>
      <c r="N23" s="223"/>
      <c r="O23" s="223"/>
      <c r="P23" s="223"/>
      <c r="Q23" s="223"/>
      <c r="R23" s="223"/>
      <c r="S23" s="223"/>
    </row>
    <row r="24" spans="1:19" ht="12.75" customHeight="1" x14ac:dyDescent="0.15">
      <c r="A24" s="198" t="s">
        <v>189</v>
      </c>
      <c r="B24" s="198" t="s">
        <v>203</v>
      </c>
      <c r="C24" s="198" t="s">
        <v>203</v>
      </c>
      <c r="D24" s="198" t="s">
        <v>203</v>
      </c>
      <c r="E24" s="198" t="s">
        <v>203</v>
      </c>
      <c r="F24" s="198" t="s">
        <v>203</v>
      </c>
      <c r="G24" s="198" t="s">
        <v>203</v>
      </c>
      <c r="H24" s="198" t="s">
        <v>203</v>
      </c>
      <c r="I24" s="198" t="s">
        <v>203</v>
      </c>
      <c r="J24" s="198" t="s">
        <v>203</v>
      </c>
      <c r="K24" s="198" t="s">
        <v>203</v>
      </c>
      <c r="L24" s="199"/>
      <c r="M24" s="223"/>
      <c r="N24" s="223"/>
      <c r="O24" s="223"/>
      <c r="P24" s="223"/>
      <c r="Q24" s="223"/>
      <c r="R24" s="223"/>
      <c r="S24" s="223"/>
    </row>
    <row r="25" spans="1:19" ht="12.75" customHeight="1" x14ac:dyDescent="0.15">
      <c r="A25" s="198" t="s">
        <v>196</v>
      </c>
      <c r="B25" s="198" t="s">
        <v>203</v>
      </c>
      <c r="C25" s="198" t="s">
        <v>203</v>
      </c>
      <c r="D25" s="198" t="s">
        <v>203</v>
      </c>
      <c r="E25" s="198" t="s">
        <v>203</v>
      </c>
      <c r="F25" s="198" t="s">
        <v>203</v>
      </c>
      <c r="G25" s="198" t="s">
        <v>203</v>
      </c>
      <c r="H25" s="198" t="s">
        <v>203</v>
      </c>
      <c r="I25" s="198" t="s">
        <v>203</v>
      </c>
      <c r="J25" s="198" t="s">
        <v>203</v>
      </c>
      <c r="K25" s="198" t="s">
        <v>203</v>
      </c>
      <c r="L25" s="199"/>
      <c r="M25" s="223"/>
      <c r="N25" s="223"/>
      <c r="O25" s="223"/>
      <c r="P25" s="223"/>
      <c r="Q25" s="223"/>
      <c r="R25" s="223"/>
      <c r="S25" s="223"/>
    </row>
    <row r="26" spans="1:19" ht="12.75" customHeight="1" x14ac:dyDescent="0.15">
      <c r="A26" s="198" t="s">
        <v>198</v>
      </c>
      <c r="B26" s="198" t="s">
        <v>203</v>
      </c>
      <c r="C26" s="198" t="s">
        <v>203</v>
      </c>
      <c r="D26" s="198" t="s">
        <v>203</v>
      </c>
      <c r="E26" s="198" t="s">
        <v>203</v>
      </c>
      <c r="F26" s="198" t="s">
        <v>203</v>
      </c>
      <c r="G26" s="198" t="s">
        <v>203</v>
      </c>
      <c r="H26" s="198" t="s">
        <v>203</v>
      </c>
      <c r="I26" s="198" t="s">
        <v>203</v>
      </c>
      <c r="J26" s="198" t="s">
        <v>203</v>
      </c>
      <c r="K26" s="198" t="s">
        <v>203</v>
      </c>
      <c r="L26" s="199"/>
      <c r="M26" s="223"/>
      <c r="N26" s="223"/>
      <c r="O26" s="223"/>
      <c r="P26" s="223"/>
      <c r="Q26" s="223"/>
      <c r="R26" s="223"/>
      <c r="S26" s="223"/>
    </row>
    <row r="27" spans="1:19" ht="12.75" customHeight="1" x14ac:dyDescent="0.15">
      <c r="A27" s="198" t="s">
        <v>197</v>
      </c>
      <c r="B27" s="198" t="s">
        <v>203</v>
      </c>
      <c r="C27" s="198" t="s">
        <v>203</v>
      </c>
      <c r="D27" s="198" t="s">
        <v>203</v>
      </c>
      <c r="E27" s="198" t="s">
        <v>203</v>
      </c>
      <c r="F27" s="198" t="s">
        <v>203</v>
      </c>
      <c r="G27" s="198" t="s">
        <v>203</v>
      </c>
      <c r="H27" s="198" t="s">
        <v>203</v>
      </c>
      <c r="I27" s="198" t="s">
        <v>203</v>
      </c>
      <c r="J27" s="198" t="s">
        <v>203</v>
      </c>
      <c r="K27" s="198" t="s">
        <v>203</v>
      </c>
      <c r="L27" s="199"/>
      <c r="M27" s="223"/>
      <c r="N27" s="223"/>
      <c r="O27" s="223"/>
      <c r="P27" s="223"/>
      <c r="Q27" s="223"/>
      <c r="R27" s="223"/>
      <c r="S27" s="223"/>
    </row>
    <row r="28" spans="1:19" ht="12.75" customHeight="1" x14ac:dyDescent="0.15">
      <c r="A28" s="199" t="s">
        <v>229</v>
      </c>
      <c r="B28" s="198" t="s">
        <v>203</v>
      </c>
      <c r="C28" s="198" t="s">
        <v>203</v>
      </c>
      <c r="D28" s="198" t="s">
        <v>203</v>
      </c>
      <c r="E28" s="198" t="s">
        <v>203</v>
      </c>
      <c r="F28" s="198" t="s">
        <v>203</v>
      </c>
      <c r="G28" s="198" t="s">
        <v>203</v>
      </c>
      <c r="H28" s="198" t="s">
        <v>203</v>
      </c>
      <c r="I28" s="198" t="s">
        <v>203</v>
      </c>
      <c r="J28" s="198" t="s">
        <v>203</v>
      </c>
      <c r="K28" s="198" t="s">
        <v>203</v>
      </c>
      <c r="L28" s="200"/>
      <c r="M28" s="223"/>
      <c r="N28" s="223"/>
      <c r="O28" s="223"/>
      <c r="P28" s="223"/>
      <c r="Q28" s="223"/>
      <c r="R28" s="223"/>
      <c r="S28" s="223"/>
    </row>
    <row r="29" spans="1:19" ht="12.75" customHeight="1" x14ac:dyDescent="0.15">
      <c r="A29" s="198" t="s">
        <v>201</v>
      </c>
      <c r="B29" s="198" t="s">
        <v>203</v>
      </c>
      <c r="C29" s="198" t="s">
        <v>203</v>
      </c>
      <c r="D29" s="198" t="s">
        <v>203</v>
      </c>
      <c r="E29" s="198" t="s">
        <v>203</v>
      </c>
      <c r="F29" s="198" t="s">
        <v>203</v>
      </c>
      <c r="G29" s="198" t="s">
        <v>203</v>
      </c>
      <c r="H29" s="198" t="s">
        <v>203</v>
      </c>
      <c r="I29" s="198" t="s">
        <v>203</v>
      </c>
      <c r="J29" s="198" t="s">
        <v>203</v>
      </c>
      <c r="K29" s="198" t="s">
        <v>203</v>
      </c>
      <c r="L29" s="199"/>
      <c r="M29" s="223"/>
      <c r="N29" s="223"/>
      <c r="O29" s="223"/>
      <c r="P29" s="223"/>
      <c r="Q29" s="223"/>
      <c r="R29" s="223"/>
      <c r="S29" s="223"/>
    </row>
    <row r="30" spans="1:19" ht="12.75" customHeight="1" x14ac:dyDescent="0.15">
      <c r="A30" s="198" t="s">
        <v>200</v>
      </c>
      <c r="B30" s="198" t="s">
        <v>203</v>
      </c>
      <c r="C30" s="198" t="s">
        <v>203</v>
      </c>
      <c r="D30" s="198" t="s">
        <v>203</v>
      </c>
      <c r="E30" s="198" t="s">
        <v>203</v>
      </c>
      <c r="F30" s="198" t="s">
        <v>203</v>
      </c>
      <c r="G30" s="198" t="s">
        <v>203</v>
      </c>
      <c r="H30" s="198" t="s">
        <v>203</v>
      </c>
      <c r="I30" s="198" t="s">
        <v>203</v>
      </c>
      <c r="J30" s="198" t="s">
        <v>203</v>
      </c>
      <c r="K30" s="198" t="s">
        <v>203</v>
      </c>
    </row>
    <row r="31" spans="1:19" ht="12.75" customHeight="1" x14ac:dyDescent="0.15">
      <c r="A31" s="198" t="s">
        <v>202</v>
      </c>
      <c r="B31" s="198" t="s">
        <v>203</v>
      </c>
      <c r="C31" s="198" t="s">
        <v>203</v>
      </c>
      <c r="D31" s="198" t="s">
        <v>203</v>
      </c>
      <c r="E31" s="198" t="s">
        <v>203</v>
      </c>
      <c r="F31" s="198" t="s">
        <v>203</v>
      </c>
      <c r="G31" s="198" t="s">
        <v>203</v>
      </c>
      <c r="H31" s="198" t="s">
        <v>203</v>
      </c>
      <c r="I31" s="198" t="s">
        <v>203</v>
      </c>
      <c r="J31" s="198" t="s">
        <v>203</v>
      </c>
      <c r="K31" s="198" t="s">
        <v>203</v>
      </c>
      <c r="L31" s="199"/>
    </row>
    <row r="32" spans="1:19" ht="12.75" customHeight="1" x14ac:dyDescent="0.15">
      <c r="A32" s="272" t="s">
        <v>108</v>
      </c>
      <c r="B32" s="198" t="s">
        <v>203</v>
      </c>
      <c r="C32" s="198" t="s">
        <v>203</v>
      </c>
      <c r="D32" s="198" t="s">
        <v>203</v>
      </c>
      <c r="E32" s="198" t="s">
        <v>203</v>
      </c>
      <c r="F32" s="198" t="s">
        <v>203</v>
      </c>
      <c r="G32" s="198" t="s">
        <v>203</v>
      </c>
      <c r="H32" s="198" t="s">
        <v>203</v>
      </c>
      <c r="I32" s="198" t="s">
        <v>203</v>
      </c>
      <c r="J32" s="198" t="s">
        <v>203</v>
      </c>
      <c r="K32" s="198" t="s">
        <v>203</v>
      </c>
      <c r="L32" s="199"/>
    </row>
  </sheetData>
  <conditionalFormatting sqref="H2:L2 A2:G27 A29:G32 L28 N17:S17 B28:G28 H3:K32">
    <cfRule type="cellIs" dxfId="0" priority="1" operator="equal">
      <formula>TRUE</formula>
    </cfRule>
  </conditionalFormatting>
  <hyperlinks>
    <hyperlink ref="B1"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C284"/>
  <sheetViews>
    <sheetView showGridLines="0" showRowColHeaders="0" zoomScaleNormal="100" workbookViewId="0">
      <selection activeCell="C12" sqref="C12"/>
    </sheetView>
  </sheetViews>
  <sheetFormatPr defaultRowHeight="15" x14ac:dyDescent="0.25"/>
  <cols>
    <col min="1" max="1" width="4" style="233" customWidth="1"/>
    <col min="2" max="2" width="34.85546875" style="233" customWidth="1"/>
    <col min="3" max="3" width="93.28515625" style="233" customWidth="1"/>
    <col min="4" max="4" width="9.140625" style="233"/>
    <col min="5" max="5" width="20" style="233" customWidth="1"/>
    <col min="6" max="6" width="69.28515625" style="233" customWidth="1"/>
    <col min="7" max="7" width="9.140625" style="233" customWidth="1"/>
    <col min="8" max="21" width="9.140625" style="233"/>
    <col min="22" max="22" width="9.140625" style="233" customWidth="1"/>
    <col min="23" max="16384" width="9.140625" style="233"/>
  </cols>
  <sheetData>
    <row r="9" spans="2:3" x14ac:dyDescent="0.25">
      <c r="B9" s="320" t="s">
        <v>95</v>
      </c>
    </row>
    <row r="11" spans="2:3" x14ac:dyDescent="0.25">
      <c r="B11" s="281" t="s">
        <v>114</v>
      </c>
      <c r="C11" s="244"/>
    </row>
    <row r="12" spans="2:3" x14ac:dyDescent="0.25">
      <c r="B12" s="301" t="s">
        <v>276</v>
      </c>
      <c r="C12" s="301" t="s">
        <v>277</v>
      </c>
    </row>
    <row r="13" spans="2:3" x14ac:dyDescent="0.25">
      <c r="B13" s="301" t="s">
        <v>278</v>
      </c>
      <c r="C13" s="301" t="s">
        <v>279</v>
      </c>
    </row>
    <row r="14" spans="2:3" ht="61.5" customHeight="1" x14ac:dyDescent="0.25">
      <c r="B14" s="301" t="s">
        <v>280</v>
      </c>
      <c r="C14" s="301" t="s">
        <v>382</v>
      </c>
    </row>
    <row r="15" spans="2:3" ht="37.5" customHeight="1" x14ac:dyDescent="0.25">
      <c r="B15" s="245" t="s">
        <v>281</v>
      </c>
      <c r="C15" s="245" t="s">
        <v>523</v>
      </c>
    </row>
    <row r="16" spans="2:3" x14ac:dyDescent="0.25">
      <c r="B16" s="301"/>
      <c r="C16" s="301" t="s">
        <v>524</v>
      </c>
    </row>
    <row r="17" spans="2:3" x14ac:dyDescent="0.25">
      <c r="B17" s="344" t="s">
        <v>282</v>
      </c>
      <c r="C17" s="245" t="s">
        <v>394</v>
      </c>
    </row>
    <row r="18" spans="2:3" x14ac:dyDescent="0.25">
      <c r="B18" s="345"/>
      <c r="C18" s="301" t="s">
        <v>395</v>
      </c>
    </row>
    <row r="19" spans="2:3" ht="15" customHeight="1" x14ac:dyDescent="0.25">
      <c r="B19" s="301" t="s">
        <v>283</v>
      </c>
      <c r="C19" s="301" t="s">
        <v>284</v>
      </c>
    </row>
    <row r="20" spans="2:3" x14ac:dyDescent="0.25">
      <c r="B20" s="301" t="s">
        <v>476</v>
      </c>
      <c r="C20" s="301" t="s">
        <v>477</v>
      </c>
    </row>
    <row r="21" spans="2:3" x14ac:dyDescent="0.25">
      <c r="B21" s="301" t="s">
        <v>475</v>
      </c>
      <c r="C21" s="301">
        <v>2015</v>
      </c>
    </row>
    <row r="22" spans="2:3" ht="70.5" customHeight="1" x14ac:dyDescent="0.25">
      <c r="B22" s="301" t="s">
        <v>285</v>
      </c>
      <c r="C22" s="301" t="s">
        <v>525</v>
      </c>
    </row>
    <row r="23" spans="2:3" ht="24" customHeight="1" x14ac:dyDescent="0.25">
      <c r="B23" s="245" t="s">
        <v>286</v>
      </c>
      <c r="C23" s="245" t="s">
        <v>401</v>
      </c>
    </row>
    <row r="24" spans="2:3" x14ac:dyDescent="0.25">
      <c r="B24" s="245"/>
      <c r="C24" s="245" t="s">
        <v>287</v>
      </c>
    </row>
    <row r="25" spans="2:3" ht="24.75" customHeight="1" x14ac:dyDescent="0.25">
      <c r="B25" s="245"/>
      <c r="C25" s="246" t="s">
        <v>288</v>
      </c>
    </row>
    <row r="26" spans="2:3" x14ac:dyDescent="0.25">
      <c r="B26" s="245"/>
      <c r="C26" s="245" t="s">
        <v>398</v>
      </c>
    </row>
    <row r="27" spans="2:3" x14ac:dyDescent="0.25">
      <c r="B27" s="245"/>
      <c r="C27" s="278" t="s">
        <v>399</v>
      </c>
    </row>
    <row r="28" spans="2:3" x14ac:dyDescent="0.25">
      <c r="B28" s="245"/>
      <c r="C28" s="279" t="s">
        <v>400</v>
      </c>
    </row>
    <row r="29" spans="2:3" ht="15" customHeight="1" x14ac:dyDescent="0.25">
      <c r="B29" s="301"/>
      <c r="C29" s="277" t="s">
        <v>289</v>
      </c>
    </row>
    <row r="30" spans="2:3" x14ac:dyDescent="0.25">
      <c r="B30" s="245" t="s">
        <v>290</v>
      </c>
      <c r="C30" s="245" t="s">
        <v>397</v>
      </c>
    </row>
    <row r="31" spans="2:3" x14ac:dyDescent="0.25">
      <c r="B31" s="301"/>
      <c r="C31" s="277" t="s">
        <v>396</v>
      </c>
    </row>
    <row r="32" spans="2:3" x14ac:dyDescent="0.25">
      <c r="B32" s="247"/>
      <c r="C32" s="248"/>
    </row>
    <row r="33" spans="2:3" x14ac:dyDescent="0.25">
      <c r="B33" s="247"/>
      <c r="C33" s="248"/>
    </row>
    <row r="34" spans="2:3" x14ac:dyDescent="0.25">
      <c r="B34" s="247"/>
      <c r="C34" s="248"/>
    </row>
    <row r="35" spans="2:3" x14ac:dyDescent="0.25">
      <c r="B35" s="280" t="s">
        <v>291</v>
      </c>
      <c r="C35" s="248"/>
    </row>
    <row r="36" spans="2:3" x14ac:dyDescent="0.25">
      <c r="B36" s="301" t="s">
        <v>276</v>
      </c>
      <c r="C36" s="301" t="s">
        <v>291</v>
      </c>
    </row>
    <row r="37" spans="2:3" ht="15" customHeight="1" x14ac:dyDescent="0.25">
      <c r="B37" s="301" t="s">
        <v>278</v>
      </c>
      <c r="C37" s="301" t="s">
        <v>509</v>
      </c>
    </row>
    <row r="38" spans="2:3" ht="60.75" customHeight="1" x14ac:dyDescent="0.25">
      <c r="B38" s="301" t="s">
        <v>280</v>
      </c>
      <c r="C38" s="301" t="s">
        <v>402</v>
      </c>
    </row>
    <row r="39" spans="2:3" x14ac:dyDescent="0.25">
      <c r="B39" s="245" t="s">
        <v>281</v>
      </c>
      <c r="C39" s="245" t="s">
        <v>403</v>
      </c>
    </row>
    <row r="40" spans="2:3" x14ac:dyDescent="0.25">
      <c r="B40" s="249"/>
      <c r="C40" s="301" t="s">
        <v>404</v>
      </c>
    </row>
    <row r="41" spans="2:3" x14ac:dyDescent="0.25">
      <c r="B41" s="245" t="s">
        <v>282</v>
      </c>
      <c r="C41" s="245" t="s">
        <v>406</v>
      </c>
    </row>
    <row r="42" spans="2:3" x14ac:dyDescent="0.25">
      <c r="B42" s="249"/>
      <c r="C42" s="301" t="s">
        <v>405</v>
      </c>
    </row>
    <row r="43" spans="2:3" x14ac:dyDescent="0.25">
      <c r="B43" s="301" t="s">
        <v>283</v>
      </c>
      <c r="C43" s="301" t="s">
        <v>292</v>
      </c>
    </row>
    <row r="44" spans="2:3" x14ac:dyDescent="0.25">
      <c r="B44" s="249" t="s">
        <v>476</v>
      </c>
      <c r="C44" s="301" t="s">
        <v>293</v>
      </c>
    </row>
    <row r="45" spans="2:3" x14ac:dyDescent="0.25">
      <c r="B45" s="250" t="s">
        <v>475</v>
      </c>
      <c r="C45" s="245" t="s">
        <v>294</v>
      </c>
    </row>
    <row r="46" spans="2:3" ht="34.5" customHeight="1" x14ac:dyDescent="0.25">
      <c r="B46" s="251" t="s">
        <v>285</v>
      </c>
      <c r="C46" s="300" t="s">
        <v>295</v>
      </c>
    </row>
    <row r="47" spans="2:3" ht="57" customHeight="1" x14ac:dyDescent="0.25">
      <c r="B47" s="251" t="s">
        <v>286</v>
      </c>
      <c r="C47" s="300" t="s">
        <v>408</v>
      </c>
    </row>
    <row r="48" spans="2:3" x14ac:dyDescent="0.25">
      <c r="B48" s="250"/>
      <c r="C48" s="278" t="s">
        <v>407</v>
      </c>
    </row>
    <row r="49" spans="2:3" ht="57.75" customHeight="1" x14ac:dyDescent="0.25">
      <c r="B49" s="250"/>
      <c r="C49" s="245" t="s">
        <v>296</v>
      </c>
    </row>
    <row r="50" spans="2:3" x14ac:dyDescent="0.25">
      <c r="B50" s="250"/>
      <c r="C50" s="245" t="s">
        <v>297</v>
      </c>
    </row>
    <row r="51" spans="2:3" ht="35.25" customHeight="1" x14ac:dyDescent="0.25">
      <c r="B51" s="250"/>
      <c r="C51" s="301" t="s">
        <v>298</v>
      </c>
    </row>
    <row r="52" spans="2:3" ht="25.5" customHeight="1" x14ac:dyDescent="0.25">
      <c r="B52" s="251" t="s">
        <v>290</v>
      </c>
      <c r="C52" s="245" t="s">
        <v>299</v>
      </c>
    </row>
    <row r="53" spans="2:3" x14ac:dyDescent="0.25">
      <c r="B53" s="250"/>
      <c r="C53" s="278" t="s">
        <v>300</v>
      </c>
    </row>
    <row r="54" spans="2:3" x14ac:dyDescent="0.25">
      <c r="B54" s="250"/>
      <c r="C54" s="245" t="s">
        <v>301</v>
      </c>
    </row>
    <row r="55" spans="2:3" x14ac:dyDescent="0.25">
      <c r="B55" s="250"/>
      <c r="C55" s="246" t="s">
        <v>302</v>
      </c>
    </row>
    <row r="56" spans="2:3" x14ac:dyDescent="0.25">
      <c r="B56" s="250"/>
      <c r="C56" s="245" t="s">
        <v>409</v>
      </c>
    </row>
    <row r="57" spans="2:3" x14ac:dyDescent="0.25">
      <c r="B57" s="249"/>
      <c r="C57" s="277" t="s">
        <v>303</v>
      </c>
    </row>
    <row r="58" spans="2:3" x14ac:dyDescent="0.25">
      <c r="B58" s="247"/>
      <c r="C58" s="248"/>
    </row>
    <row r="59" spans="2:3" x14ac:dyDescent="0.25">
      <c r="B59" s="247"/>
      <c r="C59" s="248"/>
    </row>
    <row r="60" spans="2:3" x14ac:dyDescent="0.25">
      <c r="B60" s="247"/>
      <c r="C60" s="248"/>
    </row>
    <row r="61" spans="2:3" x14ac:dyDescent="0.25">
      <c r="B61" s="280" t="s">
        <v>304</v>
      </c>
      <c r="C61" s="248"/>
    </row>
    <row r="62" spans="2:3" x14ac:dyDescent="0.25">
      <c r="B62" s="301" t="s">
        <v>276</v>
      </c>
      <c r="C62" s="253" t="s">
        <v>304</v>
      </c>
    </row>
    <row r="63" spans="2:3" ht="33.75" x14ac:dyDescent="0.25">
      <c r="B63" s="301" t="s">
        <v>278</v>
      </c>
      <c r="C63" s="254" t="s">
        <v>305</v>
      </c>
    </row>
    <row r="64" spans="2:3" ht="83.25" customHeight="1" x14ac:dyDescent="0.25">
      <c r="B64" s="245" t="s">
        <v>280</v>
      </c>
      <c r="C64" s="253" t="s">
        <v>410</v>
      </c>
    </row>
    <row r="65" spans="2:3" x14ac:dyDescent="0.25">
      <c r="B65" s="344" t="s">
        <v>281</v>
      </c>
      <c r="C65" s="300" t="s">
        <v>411</v>
      </c>
    </row>
    <row r="66" spans="2:3" x14ac:dyDescent="0.25">
      <c r="B66" s="345"/>
      <c r="C66" s="253" t="s">
        <v>412</v>
      </c>
    </row>
    <row r="67" spans="2:3" x14ac:dyDescent="0.25">
      <c r="B67" s="344" t="s">
        <v>282</v>
      </c>
      <c r="C67" s="255" t="s">
        <v>413</v>
      </c>
    </row>
    <row r="68" spans="2:3" x14ac:dyDescent="0.25">
      <c r="B68" s="345"/>
      <c r="C68" s="253" t="s">
        <v>494</v>
      </c>
    </row>
    <row r="69" spans="2:3" x14ac:dyDescent="0.25">
      <c r="B69" s="301" t="s">
        <v>283</v>
      </c>
      <c r="C69" s="253" t="s">
        <v>292</v>
      </c>
    </row>
    <row r="70" spans="2:3" x14ac:dyDescent="0.25">
      <c r="B70" s="301" t="s">
        <v>476</v>
      </c>
      <c r="C70" s="253" t="s">
        <v>306</v>
      </c>
    </row>
    <row r="71" spans="2:3" x14ac:dyDescent="0.25">
      <c r="B71" s="256" t="s">
        <v>475</v>
      </c>
      <c r="C71" s="254" t="s">
        <v>495</v>
      </c>
    </row>
    <row r="72" spans="2:3" ht="35.25" customHeight="1" x14ac:dyDescent="0.25">
      <c r="B72" s="256" t="s">
        <v>285</v>
      </c>
      <c r="C72" s="254" t="s">
        <v>414</v>
      </c>
    </row>
    <row r="73" spans="2:3" ht="50.25" customHeight="1" x14ac:dyDescent="0.25">
      <c r="B73" s="256" t="s">
        <v>286</v>
      </c>
      <c r="C73" s="254" t="s">
        <v>496</v>
      </c>
    </row>
    <row r="74" spans="2:3" ht="22.5" x14ac:dyDescent="0.25">
      <c r="B74" s="245" t="s">
        <v>290</v>
      </c>
      <c r="C74" s="245" t="s">
        <v>307</v>
      </c>
    </row>
    <row r="75" spans="2:3" x14ac:dyDescent="0.25">
      <c r="B75" s="245"/>
      <c r="C75" s="257" t="s">
        <v>308</v>
      </c>
    </row>
    <row r="76" spans="2:3" x14ac:dyDescent="0.25">
      <c r="B76" s="245"/>
      <c r="C76" s="255" t="s">
        <v>309</v>
      </c>
    </row>
    <row r="77" spans="2:3" x14ac:dyDescent="0.25">
      <c r="B77" s="245"/>
      <c r="C77" s="245" t="s">
        <v>416</v>
      </c>
    </row>
    <row r="78" spans="2:3" x14ac:dyDescent="0.25">
      <c r="B78" s="258"/>
      <c r="C78" s="282" t="s">
        <v>415</v>
      </c>
    </row>
    <row r="79" spans="2:3" x14ac:dyDescent="0.25">
      <c r="B79" s="247"/>
      <c r="C79" s="248"/>
    </row>
    <row r="80" spans="2:3" x14ac:dyDescent="0.25">
      <c r="B80" s="247"/>
      <c r="C80" s="248"/>
    </row>
    <row r="81" spans="2:3" x14ac:dyDescent="0.25">
      <c r="B81" s="247"/>
      <c r="C81" s="248"/>
    </row>
    <row r="82" spans="2:3" x14ac:dyDescent="0.25">
      <c r="B82" s="280" t="s">
        <v>120</v>
      </c>
      <c r="C82" s="248"/>
    </row>
    <row r="83" spans="2:3" x14ac:dyDescent="0.25">
      <c r="B83" s="301" t="s">
        <v>276</v>
      </c>
      <c r="C83" s="301" t="s">
        <v>310</v>
      </c>
    </row>
    <row r="84" spans="2:3" x14ac:dyDescent="0.25">
      <c r="B84" s="301" t="s">
        <v>278</v>
      </c>
      <c r="C84" s="256" t="s">
        <v>311</v>
      </c>
    </row>
    <row r="85" spans="2:3" ht="50.25" customHeight="1" x14ac:dyDescent="0.25">
      <c r="B85" s="245" t="s">
        <v>280</v>
      </c>
      <c r="C85" s="245" t="s">
        <v>423</v>
      </c>
    </row>
    <row r="86" spans="2:3" ht="35.25" x14ac:dyDescent="0.25">
      <c r="B86" s="249"/>
      <c r="C86" s="301" t="s">
        <v>420</v>
      </c>
    </row>
    <row r="87" spans="2:3" x14ac:dyDescent="0.25">
      <c r="B87" s="245" t="s">
        <v>281</v>
      </c>
      <c r="C87" s="245" t="s">
        <v>417</v>
      </c>
    </row>
    <row r="88" spans="2:3" x14ac:dyDescent="0.25">
      <c r="B88" s="249"/>
      <c r="C88" s="301" t="s">
        <v>412</v>
      </c>
    </row>
    <row r="89" spans="2:3" x14ac:dyDescent="0.25">
      <c r="B89" s="245" t="s">
        <v>282</v>
      </c>
      <c r="C89" s="245" t="s">
        <v>418</v>
      </c>
    </row>
    <row r="90" spans="2:3" x14ac:dyDescent="0.25">
      <c r="B90" s="249"/>
      <c r="C90" s="301" t="s">
        <v>419</v>
      </c>
    </row>
    <row r="91" spans="2:3" x14ac:dyDescent="0.25">
      <c r="B91" s="301" t="s">
        <v>283</v>
      </c>
      <c r="C91" s="301" t="s">
        <v>292</v>
      </c>
    </row>
    <row r="92" spans="2:3" x14ac:dyDescent="0.25">
      <c r="B92" s="259" t="s">
        <v>476</v>
      </c>
      <c r="C92" s="256" t="s">
        <v>312</v>
      </c>
    </row>
    <row r="93" spans="2:3" x14ac:dyDescent="0.25">
      <c r="B93" s="259" t="s">
        <v>475</v>
      </c>
      <c r="C93" s="256" t="s">
        <v>421</v>
      </c>
    </row>
    <row r="94" spans="2:3" ht="51.75" customHeight="1" x14ac:dyDescent="0.25">
      <c r="B94" s="250" t="s">
        <v>285</v>
      </c>
      <c r="C94" s="245" t="s">
        <v>497</v>
      </c>
    </row>
    <row r="95" spans="2:3" ht="24" customHeight="1" x14ac:dyDescent="0.25">
      <c r="B95" s="250"/>
      <c r="C95" s="245" t="s">
        <v>424</v>
      </c>
    </row>
    <row r="96" spans="2:3" x14ac:dyDescent="0.25">
      <c r="B96" s="249"/>
      <c r="C96" s="301" t="s">
        <v>498</v>
      </c>
    </row>
    <row r="97" spans="2:3" ht="24.75" customHeight="1" x14ac:dyDescent="0.25">
      <c r="B97" s="259" t="s">
        <v>286</v>
      </c>
      <c r="C97" s="256" t="s">
        <v>313</v>
      </c>
    </row>
    <row r="98" spans="2:3" x14ac:dyDescent="0.25">
      <c r="B98" s="250" t="s">
        <v>290</v>
      </c>
      <c r="C98" s="245" t="s">
        <v>314</v>
      </c>
    </row>
    <row r="99" spans="2:3" x14ac:dyDescent="0.25">
      <c r="B99" s="250"/>
      <c r="C99" s="252" t="s">
        <v>315</v>
      </c>
    </row>
    <row r="100" spans="2:3" ht="24" customHeight="1" x14ac:dyDescent="0.25">
      <c r="B100" s="250"/>
      <c r="C100" s="245" t="s">
        <v>426</v>
      </c>
    </row>
    <row r="101" spans="2:3" ht="15" customHeight="1" x14ac:dyDescent="0.25">
      <c r="B101" s="250"/>
      <c r="C101" s="278" t="s">
        <v>425</v>
      </c>
    </row>
    <row r="102" spans="2:3" ht="35.25" customHeight="1" x14ac:dyDescent="0.25">
      <c r="B102" s="250"/>
      <c r="C102" s="245" t="s">
        <v>316</v>
      </c>
    </row>
    <row r="103" spans="2:3" ht="24" customHeight="1" x14ac:dyDescent="0.25">
      <c r="B103" s="250"/>
      <c r="C103" s="245" t="s">
        <v>422</v>
      </c>
    </row>
    <row r="104" spans="2:3" ht="35.25" customHeight="1" x14ac:dyDescent="0.25">
      <c r="B104" s="249"/>
      <c r="C104" s="301" t="s">
        <v>427</v>
      </c>
    </row>
    <row r="105" spans="2:3" x14ac:dyDescent="0.25">
      <c r="B105" s="247"/>
      <c r="C105" s="248"/>
    </row>
    <row r="106" spans="2:3" x14ac:dyDescent="0.25">
      <c r="B106" s="247"/>
      <c r="C106" s="248"/>
    </row>
    <row r="107" spans="2:3" x14ac:dyDescent="0.25">
      <c r="B107" s="247"/>
      <c r="C107" s="248"/>
    </row>
    <row r="108" spans="2:3" x14ac:dyDescent="0.25">
      <c r="B108" s="280" t="s">
        <v>317</v>
      </c>
      <c r="C108" s="248"/>
    </row>
    <row r="109" spans="2:3" x14ac:dyDescent="0.25">
      <c r="B109" s="301" t="s">
        <v>276</v>
      </c>
      <c r="C109" s="301" t="s">
        <v>318</v>
      </c>
    </row>
    <row r="110" spans="2:3" x14ac:dyDescent="0.25">
      <c r="B110" s="301" t="s">
        <v>278</v>
      </c>
      <c r="C110" s="256" t="s">
        <v>319</v>
      </c>
    </row>
    <row r="111" spans="2:3" ht="46.5" x14ac:dyDescent="0.25">
      <c r="B111" s="245" t="s">
        <v>280</v>
      </c>
      <c r="C111" s="245" t="s">
        <v>510</v>
      </c>
    </row>
    <row r="112" spans="2:3" ht="33.75" x14ac:dyDescent="0.25">
      <c r="B112" s="249"/>
      <c r="C112" s="301" t="s">
        <v>320</v>
      </c>
    </row>
    <row r="113" spans="2:3" x14ac:dyDescent="0.25">
      <c r="B113" s="344" t="s">
        <v>281</v>
      </c>
      <c r="C113" s="245" t="s">
        <v>429</v>
      </c>
    </row>
    <row r="114" spans="2:3" x14ac:dyDescent="0.25">
      <c r="B114" s="345"/>
      <c r="C114" s="301" t="s">
        <v>412</v>
      </c>
    </row>
    <row r="115" spans="2:3" ht="22.5" x14ac:dyDescent="0.25">
      <c r="B115" s="245" t="s">
        <v>282</v>
      </c>
      <c r="C115" s="245" t="s">
        <v>430</v>
      </c>
    </row>
    <row r="116" spans="2:3" x14ac:dyDescent="0.25">
      <c r="B116" s="249"/>
      <c r="C116" s="301" t="s">
        <v>431</v>
      </c>
    </row>
    <row r="117" spans="2:3" x14ac:dyDescent="0.25">
      <c r="B117" s="256" t="s">
        <v>283</v>
      </c>
      <c r="C117" s="256" t="s">
        <v>292</v>
      </c>
    </row>
    <row r="118" spans="2:3" x14ac:dyDescent="0.25">
      <c r="B118" s="259" t="s">
        <v>476</v>
      </c>
      <c r="C118" s="256" t="s">
        <v>321</v>
      </c>
    </row>
    <row r="119" spans="2:3" x14ac:dyDescent="0.25">
      <c r="B119" s="259" t="s">
        <v>475</v>
      </c>
      <c r="C119" s="256" t="s">
        <v>331</v>
      </c>
    </row>
    <row r="120" spans="2:3" ht="24" customHeight="1" x14ac:dyDescent="0.25">
      <c r="B120" s="250" t="s">
        <v>285</v>
      </c>
      <c r="C120" s="245" t="s">
        <v>322</v>
      </c>
    </row>
    <row r="121" spans="2:3" x14ac:dyDescent="0.25">
      <c r="B121" s="250"/>
      <c r="C121" s="245" t="s">
        <v>464</v>
      </c>
    </row>
    <row r="122" spans="2:3" ht="36" customHeight="1" x14ac:dyDescent="0.25">
      <c r="B122" s="259" t="s">
        <v>286</v>
      </c>
      <c r="C122" s="256" t="s">
        <v>323</v>
      </c>
    </row>
    <row r="123" spans="2:3" ht="24.75" customHeight="1" x14ac:dyDescent="0.25">
      <c r="B123" s="250" t="s">
        <v>290</v>
      </c>
      <c r="C123" s="245" t="s">
        <v>324</v>
      </c>
    </row>
    <row r="124" spans="2:3" x14ac:dyDescent="0.25">
      <c r="B124" s="250"/>
      <c r="C124" s="278" t="s">
        <v>432</v>
      </c>
    </row>
    <row r="125" spans="2:3" x14ac:dyDescent="0.25">
      <c r="B125" s="249"/>
      <c r="C125" s="301" t="s">
        <v>325</v>
      </c>
    </row>
    <row r="126" spans="2:3" x14ac:dyDescent="0.25">
      <c r="B126" s="260"/>
      <c r="C126" s="244"/>
    </row>
    <row r="127" spans="2:3" x14ac:dyDescent="0.25">
      <c r="B127" s="260"/>
      <c r="C127" s="244"/>
    </row>
    <row r="128" spans="2:3" x14ac:dyDescent="0.25">
      <c r="B128" s="260"/>
      <c r="C128" s="244"/>
    </row>
    <row r="129" spans="2:3" x14ac:dyDescent="0.25">
      <c r="B129" s="288" t="s">
        <v>326</v>
      </c>
      <c r="C129" s="244"/>
    </row>
    <row r="130" spans="2:3" x14ac:dyDescent="0.25">
      <c r="B130" s="301" t="s">
        <v>276</v>
      </c>
      <c r="C130" s="301" t="s">
        <v>327</v>
      </c>
    </row>
    <row r="131" spans="2:3" x14ac:dyDescent="0.25">
      <c r="B131" s="301" t="s">
        <v>278</v>
      </c>
      <c r="C131" s="256" t="s">
        <v>328</v>
      </c>
    </row>
    <row r="132" spans="2:3" ht="35.25" x14ac:dyDescent="0.25">
      <c r="B132" s="245" t="s">
        <v>280</v>
      </c>
      <c r="C132" s="245" t="s">
        <v>465</v>
      </c>
    </row>
    <row r="133" spans="2:3" ht="33.75" x14ac:dyDescent="0.25">
      <c r="B133" s="301"/>
      <c r="C133" s="301" t="s">
        <v>329</v>
      </c>
    </row>
    <row r="134" spans="2:3" x14ac:dyDescent="0.25">
      <c r="B134" s="245" t="s">
        <v>281</v>
      </c>
      <c r="C134" s="245" t="s">
        <v>433</v>
      </c>
    </row>
    <row r="135" spans="2:3" x14ac:dyDescent="0.25">
      <c r="B135" s="301"/>
      <c r="C135" s="301" t="s">
        <v>434</v>
      </c>
    </row>
    <row r="136" spans="2:3" x14ac:dyDescent="0.25">
      <c r="B136" s="245" t="s">
        <v>282</v>
      </c>
      <c r="C136" s="245" t="s">
        <v>435</v>
      </c>
    </row>
    <row r="137" spans="2:3" x14ac:dyDescent="0.25">
      <c r="B137" s="301"/>
      <c r="C137" s="301" t="s">
        <v>436</v>
      </c>
    </row>
    <row r="138" spans="2:3" x14ac:dyDescent="0.25">
      <c r="B138" s="256" t="s">
        <v>283</v>
      </c>
      <c r="C138" s="256" t="s">
        <v>292</v>
      </c>
    </row>
    <row r="139" spans="2:3" x14ac:dyDescent="0.25">
      <c r="B139" s="256" t="s">
        <v>476</v>
      </c>
      <c r="C139" s="256" t="s">
        <v>330</v>
      </c>
    </row>
    <row r="140" spans="2:3" x14ac:dyDescent="0.25">
      <c r="B140" s="256" t="s">
        <v>475</v>
      </c>
      <c r="C140" s="256" t="s">
        <v>437</v>
      </c>
    </row>
    <row r="141" spans="2:3" ht="22.5" x14ac:dyDescent="0.25">
      <c r="B141" s="245" t="s">
        <v>285</v>
      </c>
      <c r="C141" s="245" t="s">
        <v>332</v>
      </c>
    </row>
    <row r="142" spans="2:3" x14ac:dyDescent="0.25">
      <c r="B142" s="245"/>
      <c r="C142" s="245" t="s">
        <v>464</v>
      </c>
    </row>
    <row r="143" spans="2:3" ht="24" customHeight="1" x14ac:dyDescent="0.25">
      <c r="B143" s="256" t="s">
        <v>286</v>
      </c>
      <c r="C143" s="256" t="s">
        <v>333</v>
      </c>
    </row>
    <row r="144" spans="2:3" ht="22.5" x14ac:dyDescent="0.25">
      <c r="B144" s="245" t="s">
        <v>290</v>
      </c>
      <c r="C144" s="245" t="s">
        <v>334</v>
      </c>
    </row>
    <row r="145" spans="2:3" x14ac:dyDescent="0.25">
      <c r="B145" s="250"/>
      <c r="C145" s="246" t="s">
        <v>335</v>
      </c>
    </row>
    <row r="146" spans="2:3" x14ac:dyDescent="0.25">
      <c r="B146" s="249"/>
      <c r="C146" s="301" t="s">
        <v>325</v>
      </c>
    </row>
    <row r="147" spans="2:3" x14ac:dyDescent="0.25">
      <c r="B147" s="260"/>
      <c r="C147" s="244"/>
    </row>
    <row r="148" spans="2:3" x14ac:dyDescent="0.25">
      <c r="B148" s="260"/>
      <c r="C148" s="244"/>
    </row>
    <row r="149" spans="2:3" x14ac:dyDescent="0.25">
      <c r="B149" s="260"/>
      <c r="C149" s="244"/>
    </row>
    <row r="150" spans="2:3" x14ac:dyDescent="0.25">
      <c r="B150" s="288" t="s">
        <v>336</v>
      </c>
      <c r="C150" s="244"/>
    </row>
    <row r="151" spans="2:3" x14ac:dyDescent="0.25">
      <c r="B151" s="301" t="s">
        <v>276</v>
      </c>
      <c r="C151" s="301" t="s">
        <v>337</v>
      </c>
    </row>
    <row r="152" spans="2:3" x14ac:dyDescent="0.25">
      <c r="B152" s="301" t="s">
        <v>278</v>
      </c>
      <c r="C152" s="256" t="s">
        <v>338</v>
      </c>
    </row>
    <row r="153" spans="2:3" ht="36.75" customHeight="1" x14ac:dyDescent="0.25">
      <c r="B153" s="245" t="s">
        <v>280</v>
      </c>
      <c r="C153" s="245" t="s">
        <v>339</v>
      </c>
    </row>
    <row r="154" spans="2:3" ht="36.75" customHeight="1" x14ac:dyDescent="0.25">
      <c r="B154" s="245"/>
      <c r="C154" s="245" t="s">
        <v>340</v>
      </c>
    </row>
    <row r="155" spans="2:3" ht="24.75" customHeight="1" x14ac:dyDescent="0.25">
      <c r="B155" s="301"/>
      <c r="C155" s="301" t="s">
        <v>341</v>
      </c>
    </row>
    <row r="156" spans="2:3" ht="36.75" customHeight="1" x14ac:dyDescent="0.25">
      <c r="B156" s="245" t="s">
        <v>281</v>
      </c>
      <c r="C156" s="245" t="s">
        <v>342</v>
      </c>
    </row>
    <row r="157" spans="2:3" ht="36.75" customHeight="1" x14ac:dyDescent="0.25">
      <c r="B157" s="300" t="s">
        <v>282</v>
      </c>
      <c r="C157" s="300" t="s">
        <v>438</v>
      </c>
    </row>
    <row r="158" spans="2:3" ht="24.75" customHeight="1" x14ac:dyDescent="0.25">
      <c r="B158" s="301"/>
      <c r="C158" s="301" t="s">
        <v>439</v>
      </c>
    </row>
    <row r="159" spans="2:3" x14ac:dyDescent="0.25">
      <c r="B159" s="256" t="s">
        <v>283</v>
      </c>
      <c r="C159" s="256" t="s">
        <v>292</v>
      </c>
    </row>
    <row r="160" spans="2:3" x14ac:dyDescent="0.25">
      <c r="B160" s="256" t="s">
        <v>476</v>
      </c>
      <c r="C160" s="256" t="s">
        <v>440</v>
      </c>
    </row>
    <row r="161" spans="2:3" x14ac:dyDescent="0.25">
      <c r="B161" s="256" t="s">
        <v>475</v>
      </c>
      <c r="C161" s="256" t="s">
        <v>441</v>
      </c>
    </row>
    <row r="162" spans="2:3" ht="57.75" customHeight="1" x14ac:dyDescent="0.25">
      <c r="B162" s="256" t="s">
        <v>285</v>
      </c>
      <c r="C162" s="256" t="s">
        <v>442</v>
      </c>
    </row>
    <row r="163" spans="2:3" ht="36" customHeight="1" x14ac:dyDescent="0.25">
      <c r="B163" s="245" t="s">
        <v>286</v>
      </c>
      <c r="C163" s="245" t="s">
        <v>443</v>
      </c>
    </row>
    <row r="164" spans="2:3" x14ac:dyDescent="0.25">
      <c r="B164" s="245"/>
      <c r="C164" s="245" t="s">
        <v>444</v>
      </c>
    </row>
    <row r="165" spans="2:3" ht="24.75" customHeight="1" x14ac:dyDescent="0.25">
      <c r="B165" s="301"/>
      <c r="C165" s="301" t="s">
        <v>343</v>
      </c>
    </row>
    <row r="166" spans="2:3" x14ac:dyDescent="0.25">
      <c r="B166" s="245" t="s">
        <v>290</v>
      </c>
      <c r="C166" s="245" t="s">
        <v>446</v>
      </c>
    </row>
    <row r="167" spans="2:3" x14ac:dyDescent="0.25">
      <c r="B167" s="245"/>
      <c r="C167" s="246" t="s">
        <v>344</v>
      </c>
    </row>
    <row r="168" spans="2:3" ht="15" customHeight="1" x14ac:dyDescent="0.25">
      <c r="B168" s="245"/>
      <c r="C168" s="245" t="s">
        <v>445</v>
      </c>
    </row>
    <row r="169" spans="2:3" x14ac:dyDescent="0.25">
      <c r="B169" s="301"/>
      <c r="C169" s="277" t="s">
        <v>345</v>
      </c>
    </row>
    <row r="170" spans="2:3" x14ac:dyDescent="0.25">
      <c r="B170" s="247"/>
      <c r="C170" s="248"/>
    </row>
    <row r="171" spans="2:3" x14ac:dyDescent="0.25">
      <c r="B171" s="247"/>
      <c r="C171" s="248"/>
    </row>
    <row r="172" spans="2:3" x14ac:dyDescent="0.25">
      <c r="B172" s="247"/>
      <c r="C172" s="248"/>
    </row>
    <row r="173" spans="2:3" x14ac:dyDescent="0.25">
      <c r="B173" s="280" t="s">
        <v>130</v>
      </c>
      <c r="C173" s="248"/>
    </row>
    <row r="174" spans="2:3" x14ac:dyDescent="0.25">
      <c r="B174" s="301" t="s">
        <v>276</v>
      </c>
      <c r="C174" s="261" t="s">
        <v>346</v>
      </c>
    </row>
    <row r="175" spans="2:3" x14ac:dyDescent="0.25">
      <c r="B175" s="301" t="s">
        <v>278</v>
      </c>
      <c r="C175" s="262" t="s">
        <v>347</v>
      </c>
    </row>
    <row r="176" spans="2:3" ht="35.25" customHeight="1" x14ac:dyDescent="0.25">
      <c r="B176" s="301" t="s">
        <v>280</v>
      </c>
      <c r="C176" s="261" t="s">
        <v>348</v>
      </c>
    </row>
    <row r="177" spans="2:3" x14ac:dyDescent="0.25">
      <c r="B177" s="245" t="s">
        <v>281</v>
      </c>
      <c r="C177" s="263" t="s">
        <v>459</v>
      </c>
    </row>
    <row r="178" spans="2:3" x14ac:dyDescent="0.25">
      <c r="B178" s="301"/>
      <c r="C178" s="261" t="s">
        <v>349</v>
      </c>
    </row>
    <row r="179" spans="2:3" x14ac:dyDescent="0.25">
      <c r="B179" s="245" t="s">
        <v>282</v>
      </c>
      <c r="C179" s="264" t="s">
        <v>350</v>
      </c>
    </row>
    <row r="180" spans="2:3" x14ac:dyDescent="0.25">
      <c r="B180" s="256" t="s">
        <v>283</v>
      </c>
      <c r="C180" s="262" t="s">
        <v>292</v>
      </c>
    </row>
    <row r="181" spans="2:3" x14ac:dyDescent="0.25">
      <c r="B181" s="256" t="s">
        <v>476</v>
      </c>
      <c r="C181" s="262" t="s">
        <v>351</v>
      </c>
    </row>
    <row r="182" spans="2:3" x14ac:dyDescent="0.25">
      <c r="B182" s="256" t="s">
        <v>475</v>
      </c>
      <c r="C182" s="262" t="s">
        <v>460</v>
      </c>
    </row>
    <row r="183" spans="2:3" ht="24" x14ac:dyDescent="0.25">
      <c r="B183" s="245" t="s">
        <v>285</v>
      </c>
      <c r="C183" s="264" t="s">
        <v>466</v>
      </c>
    </row>
    <row r="184" spans="2:3" x14ac:dyDescent="0.25">
      <c r="B184" s="245"/>
      <c r="C184" s="263" t="s">
        <v>526</v>
      </c>
    </row>
    <row r="185" spans="2:3" ht="57.75" customHeight="1" x14ac:dyDescent="0.25">
      <c r="B185" s="256" t="s">
        <v>286</v>
      </c>
      <c r="C185" s="262" t="s">
        <v>463</v>
      </c>
    </row>
    <row r="186" spans="2:3" ht="24.75" customHeight="1" x14ac:dyDescent="0.25">
      <c r="B186" s="245" t="s">
        <v>290</v>
      </c>
      <c r="C186" s="263" t="s">
        <v>462</v>
      </c>
    </row>
    <row r="187" spans="2:3" ht="22.5" x14ac:dyDescent="0.25">
      <c r="B187" s="245"/>
      <c r="C187" s="278" t="s">
        <v>461</v>
      </c>
    </row>
    <row r="188" spans="2:3" ht="36" customHeight="1" x14ac:dyDescent="0.25">
      <c r="B188" s="301"/>
      <c r="C188" s="261" t="s">
        <v>527</v>
      </c>
    </row>
    <row r="189" spans="2:3" x14ac:dyDescent="0.25">
      <c r="B189" s="248"/>
      <c r="C189" s="248"/>
    </row>
    <row r="190" spans="2:3" x14ac:dyDescent="0.25">
      <c r="B190" s="248"/>
      <c r="C190" s="248"/>
    </row>
    <row r="191" spans="2:3" x14ac:dyDescent="0.25">
      <c r="B191" s="248"/>
      <c r="C191" s="248"/>
    </row>
    <row r="192" spans="2:3" x14ac:dyDescent="0.25">
      <c r="B192" s="289" t="s">
        <v>352</v>
      </c>
      <c r="C192" s="248"/>
    </row>
    <row r="193" spans="2:3" x14ac:dyDescent="0.25">
      <c r="B193" s="301" t="s">
        <v>276</v>
      </c>
      <c r="C193" s="301" t="s">
        <v>353</v>
      </c>
    </row>
    <row r="194" spans="2:3" x14ac:dyDescent="0.25">
      <c r="B194" s="301" t="s">
        <v>278</v>
      </c>
      <c r="C194" s="256" t="s">
        <v>354</v>
      </c>
    </row>
    <row r="195" spans="2:3" ht="35.25" x14ac:dyDescent="0.25">
      <c r="B195" s="245" t="s">
        <v>280</v>
      </c>
      <c r="C195" s="245" t="s">
        <v>468</v>
      </c>
    </row>
    <row r="196" spans="2:3" x14ac:dyDescent="0.25">
      <c r="B196" s="301"/>
      <c r="C196" s="301" t="s">
        <v>355</v>
      </c>
    </row>
    <row r="197" spans="2:3" x14ac:dyDescent="0.25">
      <c r="B197" s="245" t="s">
        <v>281</v>
      </c>
      <c r="C197" s="245" t="s">
        <v>456</v>
      </c>
    </row>
    <row r="198" spans="2:3" x14ac:dyDescent="0.25">
      <c r="B198" s="301"/>
      <c r="C198" s="301" t="s">
        <v>412</v>
      </c>
    </row>
    <row r="199" spans="2:3" ht="22.5" x14ac:dyDescent="0.25">
      <c r="B199" s="245" t="s">
        <v>282</v>
      </c>
      <c r="C199" s="245" t="s">
        <v>457</v>
      </c>
    </row>
    <row r="200" spans="2:3" x14ac:dyDescent="0.25">
      <c r="B200" s="301"/>
      <c r="C200" s="301" t="s">
        <v>458</v>
      </c>
    </row>
    <row r="201" spans="2:3" x14ac:dyDescent="0.25">
      <c r="B201" s="256" t="s">
        <v>283</v>
      </c>
      <c r="C201" s="256" t="s">
        <v>292</v>
      </c>
    </row>
    <row r="202" spans="2:3" x14ac:dyDescent="0.25">
      <c r="B202" s="256" t="s">
        <v>476</v>
      </c>
      <c r="C202" s="256" t="s">
        <v>356</v>
      </c>
    </row>
    <row r="203" spans="2:3" x14ac:dyDescent="0.25">
      <c r="B203" s="256" t="s">
        <v>475</v>
      </c>
      <c r="C203" s="256" t="s">
        <v>469</v>
      </c>
    </row>
    <row r="204" spans="2:3" ht="24" customHeight="1" x14ac:dyDescent="0.25">
      <c r="B204" s="245" t="s">
        <v>285</v>
      </c>
      <c r="C204" s="245" t="s">
        <v>357</v>
      </c>
    </row>
    <row r="205" spans="2:3" ht="24" customHeight="1" x14ac:dyDescent="0.25">
      <c r="B205" s="245"/>
      <c r="C205" s="245" t="s">
        <v>358</v>
      </c>
    </row>
    <row r="206" spans="2:3" x14ac:dyDescent="0.25">
      <c r="B206" s="245"/>
      <c r="C206" s="245" t="s">
        <v>511</v>
      </c>
    </row>
    <row r="207" spans="2:3" x14ac:dyDescent="0.25">
      <c r="B207" s="245"/>
      <c r="C207" s="245" t="s">
        <v>512</v>
      </c>
    </row>
    <row r="208" spans="2:3" x14ac:dyDescent="0.25">
      <c r="B208" s="245"/>
      <c r="C208" s="245" t="s">
        <v>513</v>
      </c>
    </row>
    <row r="209" spans="2:3" x14ac:dyDescent="0.25">
      <c r="B209" s="301"/>
      <c r="C209" s="265" t="s">
        <v>467</v>
      </c>
    </row>
    <row r="210" spans="2:3" ht="34.5" customHeight="1" x14ac:dyDescent="0.25">
      <c r="B210" s="300" t="s">
        <v>286</v>
      </c>
      <c r="C210" s="300" t="s">
        <v>470</v>
      </c>
    </row>
    <row r="211" spans="2:3" ht="24" customHeight="1" x14ac:dyDescent="0.25">
      <c r="B211" s="301"/>
      <c r="C211" s="301" t="s">
        <v>471</v>
      </c>
    </row>
    <row r="212" spans="2:3" ht="22.5" x14ac:dyDescent="0.25">
      <c r="B212" s="245" t="s">
        <v>290</v>
      </c>
      <c r="C212" s="245" t="s">
        <v>359</v>
      </c>
    </row>
    <row r="213" spans="2:3" ht="24.75" customHeight="1" x14ac:dyDescent="0.25">
      <c r="B213" s="245"/>
      <c r="C213" s="278" t="s">
        <v>472</v>
      </c>
    </row>
    <row r="214" spans="2:3" x14ac:dyDescent="0.25">
      <c r="B214" s="249"/>
      <c r="C214" s="301" t="s">
        <v>325</v>
      </c>
    </row>
    <row r="215" spans="2:3" x14ac:dyDescent="0.25">
      <c r="B215" s="260"/>
      <c r="C215" s="266"/>
    </row>
    <row r="216" spans="2:3" x14ac:dyDescent="0.25">
      <c r="B216" s="260"/>
      <c r="C216" s="266"/>
    </row>
    <row r="217" spans="2:3" x14ac:dyDescent="0.25">
      <c r="B217" s="260"/>
      <c r="C217" s="266"/>
    </row>
    <row r="218" spans="2:3" x14ac:dyDescent="0.25">
      <c r="B218" s="288" t="s">
        <v>360</v>
      </c>
      <c r="C218" s="244"/>
    </row>
    <row r="219" spans="2:3" x14ac:dyDescent="0.25">
      <c r="B219" s="301" t="s">
        <v>276</v>
      </c>
      <c r="C219" s="301" t="s">
        <v>360</v>
      </c>
    </row>
    <row r="220" spans="2:3" x14ac:dyDescent="0.25">
      <c r="B220" s="301" t="s">
        <v>278</v>
      </c>
      <c r="C220" s="256" t="s">
        <v>361</v>
      </c>
    </row>
    <row r="221" spans="2:3" ht="61.5" customHeight="1" x14ac:dyDescent="0.25">
      <c r="B221" s="256" t="s">
        <v>280</v>
      </c>
      <c r="C221" s="256" t="s">
        <v>518</v>
      </c>
    </row>
    <row r="222" spans="2:3" x14ac:dyDescent="0.25">
      <c r="B222" s="245" t="s">
        <v>281</v>
      </c>
      <c r="C222" s="245" t="s">
        <v>451</v>
      </c>
    </row>
    <row r="223" spans="2:3" x14ac:dyDescent="0.25">
      <c r="B223" s="301"/>
      <c r="C223" s="301" t="s">
        <v>453</v>
      </c>
    </row>
    <row r="224" spans="2:3" x14ac:dyDescent="0.25">
      <c r="B224" s="344" t="s">
        <v>282</v>
      </c>
      <c r="C224" s="245" t="s">
        <v>454</v>
      </c>
    </row>
    <row r="225" spans="2:3" x14ac:dyDescent="0.25">
      <c r="B225" s="345"/>
      <c r="C225" s="301" t="s">
        <v>455</v>
      </c>
    </row>
    <row r="226" spans="2:3" x14ac:dyDescent="0.25">
      <c r="B226" s="256" t="s">
        <v>283</v>
      </c>
      <c r="C226" s="256" t="s">
        <v>292</v>
      </c>
    </row>
    <row r="227" spans="2:3" x14ac:dyDescent="0.25">
      <c r="B227" s="256" t="s">
        <v>476</v>
      </c>
      <c r="C227" s="256" t="s">
        <v>473</v>
      </c>
    </row>
    <row r="228" spans="2:3" x14ac:dyDescent="0.25">
      <c r="B228" s="256" t="s">
        <v>475</v>
      </c>
      <c r="C228" s="256" t="s">
        <v>474</v>
      </c>
    </row>
    <row r="229" spans="2:3" ht="22.5" x14ac:dyDescent="0.25">
      <c r="B229" s="245" t="s">
        <v>285</v>
      </c>
      <c r="C229" s="245" t="s">
        <v>362</v>
      </c>
    </row>
    <row r="230" spans="2:3" x14ac:dyDescent="0.25">
      <c r="B230" s="301"/>
      <c r="C230" s="301" t="s">
        <v>515</v>
      </c>
    </row>
    <row r="231" spans="2:3" ht="24" customHeight="1" x14ac:dyDescent="0.25">
      <c r="B231" s="245" t="s">
        <v>286</v>
      </c>
      <c r="C231" s="300" t="s">
        <v>479</v>
      </c>
    </row>
    <row r="232" spans="2:3" x14ac:dyDescent="0.25">
      <c r="B232" s="245"/>
      <c r="C232" s="321" t="s">
        <v>480</v>
      </c>
    </row>
    <row r="233" spans="2:3" ht="36" customHeight="1" x14ac:dyDescent="0.25">
      <c r="B233" s="301"/>
      <c r="C233" s="322" t="s">
        <v>478</v>
      </c>
    </row>
    <row r="234" spans="2:3" x14ac:dyDescent="0.25">
      <c r="B234" s="300" t="s">
        <v>290</v>
      </c>
      <c r="C234" s="245" t="s">
        <v>516</v>
      </c>
    </row>
    <row r="235" spans="2:3" x14ac:dyDescent="0.25">
      <c r="B235" s="245"/>
      <c r="C235" s="278" t="s">
        <v>517</v>
      </c>
    </row>
    <row r="236" spans="2:3" x14ac:dyDescent="0.25">
      <c r="B236" s="301"/>
      <c r="C236" s="301" t="s">
        <v>514</v>
      </c>
    </row>
    <row r="237" spans="2:3" x14ac:dyDescent="0.25">
      <c r="B237" s="260"/>
      <c r="C237" s="244"/>
    </row>
    <row r="238" spans="2:3" x14ac:dyDescent="0.25">
      <c r="B238" s="260"/>
      <c r="C238" s="244"/>
    </row>
    <row r="239" spans="2:3" x14ac:dyDescent="0.25">
      <c r="B239" s="260"/>
      <c r="C239" s="244"/>
    </row>
    <row r="240" spans="2:3" x14ac:dyDescent="0.25">
      <c r="B240" s="288" t="s">
        <v>363</v>
      </c>
      <c r="C240" s="244"/>
    </row>
    <row r="241" spans="2:3" x14ac:dyDescent="0.25">
      <c r="B241" s="301" t="s">
        <v>276</v>
      </c>
      <c r="C241" s="301" t="s">
        <v>363</v>
      </c>
    </row>
    <row r="242" spans="2:3" x14ac:dyDescent="0.25">
      <c r="B242" s="301" t="s">
        <v>278</v>
      </c>
      <c r="C242" s="256" t="s">
        <v>519</v>
      </c>
    </row>
    <row r="243" spans="2:3" ht="48.75" customHeight="1" x14ac:dyDescent="0.25">
      <c r="B243" s="256" t="s">
        <v>280</v>
      </c>
      <c r="C243" s="256" t="s">
        <v>522</v>
      </c>
    </row>
    <row r="244" spans="2:3" x14ac:dyDescent="0.25">
      <c r="B244" s="344" t="s">
        <v>281</v>
      </c>
      <c r="C244" s="245" t="s">
        <v>451</v>
      </c>
    </row>
    <row r="245" spans="2:3" x14ac:dyDescent="0.25">
      <c r="B245" s="345"/>
      <c r="C245" s="301" t="s">
        <v>434</v>
      </c>
    </row>
    <row r="246" spans="2:3" x14ac:dyDescent="0.25">
      <c r="B246" s="344" t="s">
        <v>282</v>
      </c>
      <c r="C246" s="245" t="s">
        <v>482</v>
      </c>
    </row>
    <row r="247" spans="2:3" x14ac:dyDescent="0.25">
      <c r="B247" s="345"/>
      <c r="C247" s="301" t="s">
        <v>452</v>
      </c>
    </row>
    <row r="248" spans="2:3" x14ac:dyDescent="0.25">
      <c r="B248" s="256" t="s">
        <v>283</v>
      </c>
      <c r="C248" s="256" t="s">
        <v>292</v>
      </c>
    </row>
    <row r="249" spans="2:3" x14ac:dyDescent="0.25">
      <c r="B249" s="256" t="s">
        <v>476</v>
      </c>
      <c r="C249" s="256" t="s">
        <v>364</v>
      </c>
    </row>
    <row r="250" spans="2:3" x14ac:dyDescent="0.25">
      <c r="B250" s="256" t="s">
        <v>475</v>
      </c>
      <c r="C250" s="256" t="s">
        <v>481</v>
      </c>
    </row>
    <row r="251" spans="2:3" ht="22.5" x14ac:dyDescent="0.25">
      <c r="B251" s="245" t="s">
        <v>285</v>
      </c>
      <c r="C251" s="245" t="s">
        <v>365</v>
      </c>
    </row>
    <row r="252" spans="2:3" x14ac:dyDescent="0.25">
      <c r="B252" s="245"/>
      <c r="C252" s="245" t="s">
        <v>464</v>
      </c>
    </row>
    <row r="253" spans="2:3" ht="24.75" customHeight="1" x14ac:dyDescent="0.25">
      <c r="B253" s="256" t="s">
        <v>483</v>
      </c>
      <c r="C253" s="256" t="s">
        <v>366</v>
      </c>
    </row>
    <row r="254" spans="2:3" ht="22.5" x14ac:dyDescent="0.25">
      <c r="B254" s="245" t="s">
        <v>290</v>
      </c>
      <c r="C254" s="245" t="s">
        <v>521</v>
      </c>
    </row>
    <row r="255" spans="2:3" x14ac:dyDescent="0.25">
      <c r="B255" s="301"/>
      <c r="C255" s="301" t="s">
        <v>520</v>
      </c>
    </row>
    <row r="256" spans="2:3" x14ac:dyDescent="0.25">
      <c r="B256" s="247"/>
      <c r="C256" s="248"/>
    </row>
    <row r="257" spans="2:3" x14ac:dyDescent="0.25">
      <c r="B257" s="247"/>
      <c r="C257" s="248"/>
    </row>
    <row r="258" spans="2:3" x14ac:dyDescent="0.25">
      <c r="B258" s="247"/>
      <c r="C258" s="248"/>
    </row>
    <row r="259" spans="2:3" x14ac:dyDescent="0.25">
      <c r="B259" s="280" t="s">
        <v>367</v>
      </c>
      <c r="C259" s="248"/>
    </row>
    <row r="260" spans="2:3" x14ac:dyDescent="0.25">
      <c r="B260" s="301" t="s">
        <v>276</v>
      </c>
      <c r="C260" s="301" t="s">
        <v>367</v>
      </c>
    </row>
    <row r="261" spans="2:3" x14ac:dyDescent="0.25">
      <c r="B261" s="301" t="s">
        <v>278</v>
      </c>
      <c r="C261" s="256" t="s">
        <v>368</v>
      </c>
    </row>
    <row r="262" spans="2:3" ht="24" x14ac:dyDescent="0.25">
      <c r="B262" s="245" t="s">
        <v>280</v>
      </c>
      <c r="C262" s="245" t="s">
        <v>369</v>
      </c>
    </row>
    <row r="263" spans="2:3" ht="24" customHeight="1" x14ac:dyDescent="0.25">
      <c r="B263" s="301"/>
      <c r="C263" s="301" t="s">
        <v>370</v>
      </c>
    </row>
    <row r="264" spans="2:3" x14ac:dyDescent="0.25">
      <c r="B264" s="344" t="s">
        <v>281</v>
      </c>
      <c r="C264" s="245" t="s">
        <v>447</v>
      </c>
    </row>
    <row r="265" spans="2:3" x14ac:dyDescent="0.25">
      <c r="B265" s="345"/>
      <c r="C265" s="301" t="s">
        <v>448</v>
      </c>
    </row>
    <row r="266" spans="2:3" x14ac:dyDescent="0.25">
      <c r="B266" s="245" t="s">
        <v>282</v>
      </c>
      <c r="C266" s="245" t="s">
        <v>449</v>
      </c>
    </row>
    <row r="267" spans="2:3" x14ac:dyDescent="0.25">
      <c r="B267" s="301"/>
      <c r="C267" s="301" t="s">
        <v>450</v>
      </c>
    </row>
    <row r="268" spans="2:3" x14ac:dyDescent="0.25">
      <c r="B268" s="256" t="s">
        <v>283</v>
      </c>
      <c r="C268" s="256" t="s">
        <v>292</v>
      </c>
    </row>
    <row r="269" spans="2:3" x14ac:dyDescent="0.25">
      <c r="B269" s="256" t="s">
        <v>476</v>
      </c>
      <c r="C269" s="256" t="s">
        <v>364</v>
      </c>
    </row>
    <row r="270" spans="2:3" x14ac:dyDescent="0.25">
      <c r="B270" s="256" t="s">
        <v>475</v>
      </c>
      <c r="C270" s="256" t="s">
        <v>245</v>
      </c>
    </row>
    <row r="271" spans="2:3" ht="24.75" customHeight="1" x14ac:dyDescent="0.25">
      <c r="B271" s="256" t="s">
        <v>285</v>
      </c>
      <c r="C271" s="256" t="s">
        <v>371</v>
      </c>
    </row>
    <row r="272" spans="2:3" ht="48.75" customHeight="1" x14ac:dyDescent="0.25">
      <c r="B272" s="245" t="s">
        <v>286</v>
      </c>
      <c r="C272" s="245" t="s">
        <v>372</v>
      </c>
    </row>
    <row r="273" spans="2:3" ht="69" customHeight="1" x14ac:dyDescent="0.25">
      <c r="B273" s="245"/>
      <c r="C273" s="245" t="s">
        <v>373</v>
      </c>
    </row>
    <row r="274" spans="2:3" ht="36" customHeight="1" x14ac:dyDescent="0.25">
      <c r="B274" s="245"/>
      <c r="C274" s="290" t="s">
        <v>485</v>
      </c>
    </row>
    <row r="275" spans="2:3" x14ac:dyDescent="0.25">
      <c r="B275" s="301"/>
      <c r="C275" s="291" t="s">
        <v>484</v>
      </c>
    </row>
    <row r="276" spans="2:3" x14ac:dyDescent="0.25">
      <c r="B276" s="245" t="s">
        <v>290</v>
      </c>
      <c r="C276" s="245" t="s">
        <v>374</v>
      </c>
    </row>
    <row r="277" spans="2:3" x14ac:dyDescent="0.25">
      <c r="B277" s="301"/>
      <c r="C277" s="268" t="s">
        <v>375</v>
      </c>
    </row>
    <row r="278" spans="2:3" x14ac:dyDescent="0.25">
      <c r="B278" s="269"/>
      <c r="C278" s="270"/>
    </row>
    <row r="279" spans="2:3" x14ac:dyDescent="0.25">
      <c r="B279" s="269"/>
      <c r="C279" s="270"/>
    </row>
    <row r="280" spans="2:3" x14ac:dyDescent="0.25">
      <c r="B280" s="269"/>
      <c r="C280" s="270"/>
    </row>
    <row r="281" spans="2:3" x14ac:dyDescent="0.25">
      <c r="B281" s="280" t="s">
        <v>376</v>
      </c>
      <c r="C281" s="248"/>
    </row>
    <row r="282" spans="2:3" x14ac:dyDescent="0.25">
      <c r="B282" s="249" t="s">
        <v>377</v>
      </c>
      <c r="C282" s="268" t="s">
        <v>378</v>
      </c>
    </row>
    <row r="283" spans="2:3" x14ac:dyDescent="0.25">
      <c r="B283" s="249" t="s">
        <v>379</v>
      </c>
      <c r="C283" s="268" t="s">
        <v>380</v>
      </c>
    </row>
    <row r="284" spans="2:3" ht="67.5" x14ac:dyDescent="0.25">
      <c r="B284" s="249" t="s">
        <v>381</v>
      </c>
      <c r="C284" s="267" t="s">
        <v>486</v>
      </c>
    </row>
  </sheetData>
  <sheetProtection password="C3ED" sheet="1" scenarios="1"/>
  <mergeCells count="8">
    <mergeCell ref="B246:B247"/>
    <mergeCell ref="B264:B265"/>
    <mergeCell ref="B17:B18"/>
    <mergeCell ref="B65:B66"/>
    <mergeCell ref="B67:B68"/>
    <mergeCell ref="B113:B114"/>
    <mergeCell ref="B224:B225"/>
    <mergeCell ref="B244:B245"/>
  </mergeCells>
  <hyperlinks>
    <hyperlink ref="C282" r:id="rId1"/>
    <hyperlink ref="C25" r:id="rId2"/>
    <hyperlink ref="C53" r:id="rId3"/>
    <hyperlink ref="C55" r:id="rId4"/>
    <hyperlink ref="C57" r:id="rId5"/>
    <hyperlink ref="C75" r:id="rId6"/>
    <hyperlink ref="C99" r:id="rId7"/>
    <hyperlink ref="C145" r:id="rId8"/>
    <hyperlink ref="C167" r:id="rId9"/>
    <hyperlink ref="C169" r:id="rId10"/>
    <hyperlink ref="C212" r:id="rId11" display="http://www2.nphs.wales.nhs.uk8080/PHWPapersDocs.nsf/85c50756737f79ac80256f2700534ea3/10630ae242ba186480257a99003784a0/$FILE/20 09 BurdenOfInjuryInWales2012 final.pdf"/>
    <hyperlink ref="C277" r:id="rId12"/>
    <hyperlink ref="C113" r:id="rId13" display="http://www.ons.gov.uk/ons/rel/vsob1/conception-statistics--england-and-wales/2013/rft-conception-statistics-2013.xls"/>
    <hyperlink ref="C283" r:id="rId14"/>
    <hyperlink ref="C31" r:id="rId15"/>
    <hyperlink ref="C27" r:id="rId16"/>
    <hyperlink ref="C29" r:id="rId17"/>
    <hyperlink ref="C48" r:id="rId18"/>
    <hyperlink ref="C78" r:id="rId19"/>
    <hyperlink ref="C101" r:id="rId20"/>
    <hyperlink ref="C124" r:id="rId21"/>
    <hyperlink ref="C187" r:id="rId22"/>
    <hyperlink ref="C213" r:id="rId23"/>
    <hyperlink ref="C232" r:id="rId24"/>
    <hyperlink ref="C275" r:id="rId25"/>
    <hyperlink ref="C235" r:id="rId26"/>
  </hyperlinks>
  <pageMargins left="0.70866141732283472" right="0.70866141732283472" top="0.74803149606299213" bottom="0.74803149606299213" header="0.31496062992125984" footer="0.31496062992125984"/>
  <pageSetup paperSize="9" scale="59" orientation="landscape" r:id="rId27"/>
  <drawing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J43"/>
  <sheetViews>
    <sheetView showGridLines="0" showRowColHeaders="0" zoomScaleNormal="100" workbookViewId="0"/>
  </sheetViews>
  <sheetFormatPr defaultRowHeight="15" x14ac:dyDescent="0.25"/>
  <cols>
    <col min="1" max="1" width="4" customWidth="1"/>
    <col min="2" max="2" width="123.140625" customWidth="1"/>
    <col min="3" max="3" width="9.140625" customWidth="1"/>
    <col min="7" max="7" width="9.140625" customWidth="1"/>
    <col min="22" max="22" width="9.140625" customWidth="1"/>
  </cols>
  <sheetData>
    <row r="9" spans="2:10" x14ac:dyDescent="0.25">
      <c r="B9" s="2" t="s">
        <v>10</v>
      </c>
      <c r="C9" s="1"/>
      <c r="D9" s="1"/>
      <c r="E9" s="1"/>
      <c r="F9" s="1"/>
      <c r="G9" s="1"/>
      <c r="H9" s="1"/>
      <c r="I9" s="1"/>
      <c r="J9" s="1"/>
    </row>
    <row r="10" spans="2:10" x14ac:dyDescent="0.25">
      <c r="B10" s="1"/>
      <c r="C10" s="1"/>
      <c r="D10" s="1"/>
      <c r="E10" s="1"/>
      <c r="F10" s="1"/>
      <c r="G10" s="1"/>
      <c r="H10" s="1"/>
      <c r="I10" s="1"/>
      <c r="J10" s="1"/>
    </row>
    <row r="33" spans="2:2" ht="24" x14ac:dyDescent="0.25">
      <c r="B33" s="294" t="s">
        <v>499</v>
      </c>
    </row>
    <row r="34" spans="2:2" x14ac:dyDescent="0.25">
      <c r="B34" s="294"/>
    </row>
    <row r="35" spans="2:2" ht="35.25" x14ac:dyDescent="0.25">
      <c r="B35" s="295" t="s">
        <v>500</v>
      </c>
    </row>
    <row r="36" spans="2:2" x14ac:dyDescent="0.25">
      <c r="B36" s="294"/>
    </row>
    <row r="37" spans="2:2" ht="35.25" x14ac:dyDescent="0.25">
      <c r="B37" s="295" t="s">
        <v>501</v>
      </c>
    </row>
    <row r="38" spans="2:2" x14ac:dyDescent="0.25">
      <c r="B38" s="294"/>
    </row>
    <row r="39" spans="2:2" x14ac:dyDescent="0.25">
      <c r="B39" s="294" t="s">
        <v>502</v>
      </c>
    </row>
    <row r="40" spans="2:2" x14ac:dyDescent="0.25">
      <c r="B40" s="294"/>
    </row>
    <row r="41" spans="2:2" ht="24" x14ac:dyDescent="0.25">
      <c r="B41" s="295" t="s">
        <v>503</v>
      </c>
    </row>
    <row r="42" spans="2:2" x14ac:dyDescent="0.25">
      <c r="B42" s="294"/>
    </row>
    <row r="43" spans="2:2" ht="35.25" x14ac:dyDescent="0.25">
      <c r="B43" s="295" t="s">
        <v>504</v>
      </c>
    </row>
  </sheetData>
  <sheetProtection password="C3ED"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R47"/>
  <sheetViews>
    <sheetView showGridLines="0" showRowColHeaders="0" zoomScaleNormal="100" workbookViewId="0"/>
  </sheetViews>
  <sheetFormatPr defaultRowHeight="15" x14ac:dyDescent="0.25"/>
  <cols>
    <col min="1" max="1" width="4" style="233" customWidth="1"/>
    <col min="2" max="4" width="9.140625" style="233"/>
    <col min="5" max="5" width="5.5703125" style="233" customWidth="1"/>
    <col min="6" max="6" width="3.85546875" style="233" customWidth="1"/>
    <col min="7" max="7" width="9.140625" style="233" customWidth="1"/>
    <col min="8" max="14" width="9.140625" style="233"/>
    <col min="15" max="15" width="8.140625" style="233" customWidth="1"/>
    <col min="16" max="16" width="6" style="233" customWidth="1"/>
    <col min="17" max="17" width="4.5703125" style="233" customWidth="1"/>
    <col min="18" max="21" width="9.140625" style="233"/>
    <col min="22" max="22" width="9.140625" style="233" customWidth="1"/>
    <col min="23" max="16384" width="9.140625" style="233"/>
  </cols>
  <sheetData>
    <row r="9" spans="2:17" x14ac:dyDescent="0.25">
      <c r="B9" s="323" t="s">
        <v>1</v>
      </c>
      <c r="C9" s="324"/>
      <c r="D9" s="324"/>
      <c r="E9" s="324"/>
      <c r="F9" s="324"/>
      <c r="G9" s="324"/>
      <c r="H9" s="324"/>
      <c r="I9" s="324"/>
      <c r="J9" s="324"/>
      <c r="K9" s="324"/>
      <c r="L9" s="324"/>
      <c r="M9" s="324"/>
      <c r="N9" s="324"/>
      <c r="Q9" s="325"/>
    </row>
    <row r="10" spans="2:17" x14ac:dyDescent="0.25">
      <c r="B10" s="324"/>
      <c r="C10" s="324"/>
      <c r="D10" s="324"/>
      <c r="E10" s="324"/>
      <c r="F10" s="324"/>
      <c r="G10" s="324"/>
      <c r="H10" s="324"/>
      <c r="I10" s="324"/>
      <c r="J10" s="324"/>
      <c r="K10" s="324"/>
      <c r="L10" s="324"/>
      <c r="M10" s="324"/>
    </row>
    <row r="11" spans="2:17" s="326" customFormat="1" ht="12.75" x14ac:dyDescent="0.2"/>
    <row r="12" spans="2:17" s="326" customFormat="1" ht="12.75" x14ac:dyDescent="0.2">
      <c r="B12" s="327" t="s">
        <v>2</v>
      </c>
      <c r="C12" s="327"/>
    </row>
    <row r="13" spans="2:17" s="326" customFormat="1" ht="12.75" x14ac:dyDescent="0.2">
      <c r="B13" s="326" t="s">
        <v>3</v>
      </c>
    </row>
    <row r="14" spans="2:17" s="326" customFormat="1" ht="12.75" x14ac:dyDescent="0.2">
      <c r="B14" s="326" t="s">
        <v>4</v>
      </c>
    </row>
    <row r="15" spans="2:17" s="326" customFormat="1" ht="12.75" x14ac:dyDescent="0.2">
      <c r="B15" s="326" t="s">
        <v>5</v>
      </c>
    </row>
    <row r="16" spans="2:17" s="326" customFormat="1" ht="12.75" x14ac:dyDescent="0.2">
      <c r="B16" s="326" t="s">
        <v>6</v>
      </c>
      <c r="D16" s="327"/>
      <c r="E16" s="327"/>
      <c r="F16" s="327"/>
      <c r="G16" s="327"/>
      <c r="H16" s="327"/>
      <c r="I16" s="327"/>
      <c r="J16" s="327"/>
      <c r="K16" s="327"/>
      <c r="L16" s="327"/>
    </row>
    <row r="17" spans="2:18" s="327" customFormat="1" ht="12.75" x14ac:dyDescent="0.2">
      <c r="B17" s="326"/>
      <c r="C17" s="326"/>
      <c r="M17" s="326"/>
    </row>
    <row r="18" spans="2:18" s="327" customFormat="1" ht="12.75" x14ac:dyDescent="0.2">
      <c r="B18" s="327" t="s">
        <v>7</v>
      </c>
    </row>
    <row r="19" spans="2:18" s="327" customFormat="1" ht="13.5" customHeight="1" x14ac:dyDescent="0.2">
      <c r="B19" s="328">
        <v>1</v>
      </c>
      <c r="C19" s="346" t="s">
        <v>262</v>
      </c>
      <c r="D19" s="346"/>
      <c r="E19" s="346"/>
      <c r="F19" s="346"/>
      <c r="G19" s="346"/>
      <c r="H19" s="346"/>
      <c r="I19" s="346"/>
      <c r="J19" s="346"/>
      <c r="K19" s="346"/>
      <c r="L19" s="346"/>
      <c r="M19" s="346"/>
      <c r="N19" s="346"/>
      <c r="O19" s="346"/>
      <c r="P19" s="232"/>
    </row>
    <row r="20" spans="2:18" s="326" customFormat="1" ht="25.5" customHeight="1" x14ac:dyDescent="0.2">
      <c r="B20" s="329">
        <v>2</v>
      </c>
      <c r="C20" s="346" t="s">
        <v>263</v>
      </c>
      <c r="D20" s="346"/>
      <c r="E20" s="346"/>
      <c r="F20" s="346"/>
      <c r="G20" s="346"/>
      <c r="H20" s="346"/>
      <c r="I20" s="346"/>
      <c r="J20" s="346"/>
      <c r="K20" s="346"/>
      <c r="L20" s="346"/>
      <c r="M20" s="346"/>
      <c r="N20" s="346"/>
      <c r="O20" s="346"/>
      <c r="P20" s="232"/>
    </row>
    <row r="21" spans="2:18" s="326" customFormat="1" ht="27" customHeight="1" x14ac:dyDescent="0.2">
      <c r="B21" s="328">
        <v>3</v>
      </c>
      <c r="C21" s="346" t="s">
        <v>264</v>
      </c>
      <c r="D21" s="346"/>
      <c r="E21" s="346"/>
      <c r="F21" s="346"/>
      <c r="G21" s="346"/>
      <c r="H21" s="346"/>
      <c r="I21" s="346"/>
      <c r="J21" s="346"/>
      <c r="K21" s="346"/>
      <c r="L21" s="346"/>
      <c r="M21" s="346"/>
      <c r="N21" s="346"/>
      <c r="O21" s="346"/>
      <c r="P21" s="232"/>
    </row>
    <row r="22" spans="2:18" s="326" customFormat="1" ht="27" customHeight="1" x14ac:dyDescent="0.2">
      <c r="B22" s="328">
        <v>4</v>
      </c>
      <c r="C22" s="346" t="s">
        <v>265</v>
      </c>
      <c r="D22" s="346"/>
      <c r="E22" s="346"/>
      <c r="F22" s="346"/>
      <c r="G22" s="346"/>
      <c r="H22" s="346"/>
      <c r="I22" s="346"/>
      <c r="J22" s="346"/>
      <c r="K22" s="346"/>
      <c r="L22" s="346"/>
      <c r="M22" s="346"/>
      <c r="N22" s="346"/>
      <c r="O22" s="346"/>
      <c r="P22" s="232"/>
    </row>
    <row r="23" spans="2:18" s="326" customFormat="1" ht="30.75" customHeight="1" x14ac:dyDescent="0.2">
      <c r="B23" s="328">
        <v>5</v>
      </c>
      <c r="C23" s="346" t="s">
        <v>266</v>
      </c>
      <c r="D23" s="346"/>
      <c r="E23" s="346"/>
      <c r="F23" s="346"/>
      <c r="G23" s="346"/>
      <c r="H23" s="346"/>
      <c r="I23" s="346"/>
      <c r="J23" s="346"/>
      <c r="K23" s="346"/>
      <c r="L23" s="346"/>
      <c r="M23" s="346"/>
      <c r="N23" s="346"/>
      <c r="O23" s="346"/>
      <c r="P23" s="232"/>
    </row>
    <row r="24" spans="2:18" s="326" customFormat="1" ht="20.25" customHeight="1" x14ac:dyDescent="0.2">
      <c r="B24" s="330" t="s">
        <v>0</v>
      </c>
      <c r="K24" s="330" t="s">
        <v>8</v>
      </c>
      <c r="N24" s="330" t="s">
        <v>9</v>
      </c>
      <c r="O24" s="327"/>
      <c r="P24" s="232"/>
      <c r="R24" s="330" t="s">
        <v>267</v>
      </c>
    </row>
    <row r="25" spans="2:18" s="327" customFormat="1" ht="12.75" x14ac:dyDescent="0.2">
      <c r="B25" s="331"/>
      <c r="C25" s="326"/>
      <c r="D25" s="326"/>
      <c r="E25" s="326"/>
      <c r="F25" s="326"/>
      <c r="G25" s="326"/>
      <c r="H25" s="326"/>
      <c r="I25" s="326"/>
      <c r="J25" s="326"/>
      <c r="K25" s="326"/>
      <c r="L25" s="326"/>
      <c r="N25" s="326"/>
      <c r="O25" s="326"/>
    </row>
    <row r="26" spans="2:18" s="326" customFormat="1" ht="12.75" x14ac:dyDescent="0.2"/>
    <row r="27" spans="2:18" s="326" customFormat="1" ht="12.75" x14ac:dyDescent="0.2"/>
    <row r="28" spans="2:18" s="326" customFormat="1" ht="12.75" x14ac:dyDescent="0.2"/>
    <row r="29" spans="2:18" s="326" customFormat="1" ht="12.75" x14ac:dyDescent="0.2"/>
    <row r="30" spans="2:18" s="326" customFormat="1" ht="12.75" x14ac:dyDescent="0.2">
      <c r="H30" s="327"/>
      <c r="K30" s="327"/>
      <c r="N30" s="327"/>
    </row>
    <row r="31" spans="2:18" s="326" customFormat="1" ht="12.75" x14ac:dyDescent="0.2"/>
    <row r="32" spans="2:18" s="326" customFormat="1" ht="12.75" x14ac:dyDescent="0.2"/>
    <row r="33" spans="1:15" s="326" customFormat="1" ht="12.75" x14ac:dyDescent="0.2"/>
    <row r="34" spans="1:15" s="326" customFormat="1" ht="12.75" customHeight="1" x14ac:dyDescent="0.2"/>
    <row r="35" spans="1:15" s="326" customFormat="1" ht="12.75" x14ac:dyDescent="0.2">
      <c r="B35" s="327"/>
      <c r="C35" s="327"/>
      <c r="D35" s="327"/>
      <c r="E35" s="327"/>
      <c r="F35" s="327"/>
      <c r="G35" s="327"/>
      <c r="H35" s="327"/>
      <c r="I35" s="327"/>
      <c r="J35" s="327"/>
      <c r="K35" s="327"/>
      <c r="L35" s="327"/>
      <c r="M35" s="327"/>
      <c r="N35" s="327"/>
      <c r="O35" s="327"/>
    </row>
    <row r="36" spans="1:15" s="327" customFormat="1" ht="12.75" x14ac:dyDescent="0.2">
      <c r="B36" s="326"/>
      <c r="C36" s="326"/>
      <c r="D36" s="326"/>
      <c r="E36" s="326"/>
      <c r="F36" s="326"/>
      <c r="G36" s="326"/>
      <c r="H36" s="326"/>
      <c r="I36" s="326"/>
      <c r="J36" s="326"/>
      <c r="K36" s="326"/>
      <c r="L36" s="326"/>
      <c r="M36" s="326"/>
      <c r="N36" s="326"/>
      <c r="O36" s="326"/>
    </row>
    <row r="37" spans="1:15" s="326" customFormat="1" ht="12.75" x14ac:dyDescent="0.2">
      <c r="A37" s="331"/>
    </row>
    <row r="38" spans="1:15" s="326" customFormat="1" ht="12.75" x14ac:dyDescent="0.2">
      <c r="A38" s="332"/>
    </row>
    <row r="39" spans="1:15" s="326" customFormat="1" ht="12.75" x14ac:dyDescent="0.2">
      <c r="A39" s="331"/>
    </row>
    <row r="40" spans="1:15" s="326" customFormat="1" ht="12.75" x14ac:dyDescent="0.2">
      <c r="A40" s="331"/>
    </row>
    <row r="41" spans="1:15" s="326" customFormat="1" ht="12.75" x14ac:dyDescent="0.2">
      <c r="A41" s="331"/>
    </row>
    <row r="42" spans="1:15" s="326" customFormat="1" ht="12.75" x14ac:dyDescent="0.2">
      <c r="A42" s="331"/>
    </row>
    <row r="43" spans="1:15" s="326" customFormat="1" ht="12.75" x14ac:dyDescent="0.2">
      <c r="A43" s="331"/>
    </row>
    <row r="44" spans="1:15" s="326" customFormat="1" ht="12.75" x14ac:dyDescent="0.2">
      <c r="A44" s="331"/>
    </row>
    <row r="45" spans="1:15" s="326" customFormat="1" ht="12.75" x14ac:dyDescent="0.2">
      <c r="A45" s="331"/>
    </row>
    <row r="46" spans="1:15" s="326" customFormat="1" ht="12.75" x14ac:dyDescent="0.2">
      <c r="A46" s="331"/>
    </row>
    <row r="47" spans="1:15" s="326" customFormat="1" x14ac:dyDescent="0.25">
      <c r="B47" s="233"/>
      <c r="C47" s="233"/>
      <c r="D47" s="233"/>
      <c r="E47" s="233"/>
      <c r="F47" s="233"/>
      <c r="G47" s="233"/>
      <c r="H47" s="233"/>
      <c r="I47" s="233"/>
      <c r="J47" s="233"/>
      <c r="K47" s="233"/>
      <c r="L47" s="233"/>
      <c r="M47" s="233"/>
      <c r="N47" s="233"/>
      <c r="O47" s="233"/>
    </row>
  </sheetData>
  <sheetProtection password="C3ED" sheet="1" scenarios="1"/>
  <mergeCells count="5">
    <mergeCell ref="C20:O20"/>
    <mergeCell ref="C19:O19"/>
    <mergeCell ref="C22:O22"/>
    <mergeCell ref="C23:O23"/>
    <mergeCell ref="C21:O21"/>
  </mergeCells>
  <pageMargins left="0.70866141732283472" right="0.70866141732283472" top="0.74803149606299213" bottom="0.74803149606299213"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51"/>
  <sheetViews>
    <sheetView showGridLines="0" topLeftCell="K1" zoomScale="85" zoomScaleNormal="85" workbookViewId="0">
      <selection activeCell="O15" sqref="O15"/>
    </sheetView>
  </sheetViews>
  <sheetFormatPr defaultRowHeight="11.25" x14ac:dyDescent="0.15"/>
  <cols>
    <col min="1" max="1" width="2.140625" style="79" customWidth="1"/>
    <col min="2" max="2" width="16.140625" style="79" customWidth="1"/>
    <col min="3" max="3" width="20" style="79" customWidth="1"/>
    <col min="4" max="4" width="30.85546875" style="79" customWidth="1"/>
    <col min="5" max="5" width="2.140625" style="79" customWidth="1"/>
    <col min="6" max="6" width="7.5703125" style="79" customWidth="1"/>
    <col min="7" max="7" width="8.42578125" style="79" customWidth="1"/>
    <col min="8" max="8" width="30.7109375" style="79" customWidth="1"/>
    <col min="9" max="9" width="2.140625" style="79" customWidth="1"/>
    <col min="10" max="10" width="14.85546875" style="79" customWidth="1"/>
    <col min="11" max="11" width="41.42578125" style="79" customWidth="1"/>
    <col min="12" max="12" width="2.140625" style="79" customWidth="1"/>
    <col min="13" max="13" width="4" style="79" customWidth="1"/>
    <col min="14" max="14" width="56.85546875" style="79" customWidth="1"/>
    <col min="15" max="18" width="9.140625" style="79"/>
    <col min="19" max="19" width="13" style="161" customWidth="1"/>
    <col min="20" max="20" width="9.140625" style="162"/>
    <col min="21" max="21" width="9.140625" style="79"/>
    <col min="22" max="22" width="13.140625" style="82" customWidth="1"/>
    <col min="23" max="23" width="11.28515625" style="79" customWidth="1"/>
    <col min="24" max="24" width="13.28515625" style="82" customWidth="1"/>
    <col min="25" max="25" width="12" style="79" bestFit="1" customWidth="1"/>
    <col min="26" max="29" width="9.140625" style="79"/>
    <col min="30" max="30" width="9" style="79" bestFit="1" customWidth="1"/>
    <col min="31" max="31" width="12.28515625" style="79" bestFit="1" customWidth="1"/>
    <col min="32" max="32" width="11.28515625" style="79" bestFit="1" customWidth="1"/>
    <col min="33" max="16384" width="9.140625" style="79"/>
  </cols>
  <sheetData>
    <row r="1" spans="2:27" ht="6.75" customHeight="1" thickBot="1" x14ac:dyDescent="0.3">
      <c r="O1" s="80"/>
      <c r="P1" s="80"/>
      <c r="Q1" s="80"/>
      <c r="R1" s="80"/>
      <c r="S1" s="80"/>
      <c r="T1" s="80"/>
      <c r="U1" s="80"/>
      <c r="V1" s="81"/>
    </row>
    <row r="2" spans="2:27" x14ac:dyDescent="0.15">
      <c r="B2" s="83" t="s">
        <v>96</v>
      </c>
      <c r="C2" s="84"/>
      <c r="D2" s="85"/>
      <c r="F2" s="86" t="s">
        <v>97</v>
      </c>
      <c r="G2" s="87"/>
      <c r="H2" s="88"/>
      <c r="I2" s="89"/>
      <c r="J2" s="90" t="s">
        <v>98</v>
      </c>
      <c r="K2" s="91"/>
      <c r="M2" s="92" t="s">
        <v>99</v>
      </c>
      <c r="N2" s="93"/>
      <c r="O2" s="93"/>
      <c r="P2" s="93"/>
      <c r="Q2" s="93"/>
      <c r="R2" s="93"/>
      <c r="S2" s="94"/>
      <c r="T2" s="95"/>
      <c r="U2" s="93"/>
      <c r="V2" s="96"/>
      <c r="W2" s="93"/>
      <c r="X2" s="97"/>
    </row>
    <row r="3" spans="2:27" x14ac:dyDescent="0.15">
      <c r="B3" s="98"/>
      <c r="C3" s="89"/>
      <c r="D3" s="99"/>
      <c r="F3" s="100" t="s">
        <v>100</v>
      </c>
      <c r="G3" s="101"/>
      <c r="H3" s="102"/>
      <c r="I3" s="89"/>
      <c r="J3" s="103" t="s">
        <v>101</v>
      </c>
      <c r="K3" s="104"/>
      <c r="M3" s="105"/>
      <c r="N3" s="106"/>
      <c r="O3" s="107" t="s">
        <v>102</v>
      </c>
      <c r="P3" s="107" t="s">
        <v>103</v>
      </c>
      <c r="Q3" s="107" t="s">
        <v>104</v>
      </c>
      <c r="R3" s="107" t="s">
        <v>105</v>
      </c>
      <c r="S3" s="108" t="s">
        <v>106</v>
      </c>
      <c r="T3" s="109" t="s">
        <v>107</v>
      </c>
      <c r="U3" s="110" t="s">
        <v>108</v>
      </c>
      <c r="V3" s="111" t="s">
        <v>109</v>
      </c>
      <c r="W3" s="112" t="s">
        <v>110</v>
      </c>
      <c r="X3" s="113" t="s">
        <v>111</v>
      </c>
      <c r="Y3" s="114"/>
    </row>
    <row r="4" spans="2:27" s="114" customFormat="1" x14ac:dyDescent="0.15">
      <c r="B4" s="98" t="s">
        <v>112</v>
      </c>
      <c r="C4" s="89"/>
      <c r="D4" s="99"/>
      <c r="F4" s="115">
        <v>1</v>
      </c>
      <c r="G4" s="116" t="e">
        <f>INDEX(H13:H35,MATCH(F4,F13:F35,0))</f>
        <v>#N/A</v>
      </c>
      <c r="H4" s="99"/>
      <c r="I4" s="89"/>
      <c r="J4" s="117" t="s">
        <v>113</v>
      </c>
      <c r="K4" s="118"/>
      <c r="M4" s="119">
        <v>1</v>
      </c>
      <c r="N4" s="120" t="s">
        <v>114</v>
      </c>
      <c r="O4" s="121" t="str">
        <f>IF($F$4=1,"-",INDEX('Table Interactive Data'!C6:C35,MATCH(Controls!$G$4,'Table Interactive Data'!$B$6:$B$35,0)))</f>
        <v>-</v>
      </c>
      <c r="P4" s="122" t="str">
        <f>IF($F$4=1,"-",INDEX('Table Interactive Data'!D6:D35,MATCH(Controls!$G$4,'Table Interactive Data'!$B$6:$B$35,0)))</f>
        <v>-</v>
      </c>
      <c r="Q4" s="121" t="str">
        <f>IF($F$4=1,"-",INDEX('Table Interactive Data'!E6:E35,MATCH(Controls!$G$4,'Table Interactive Data'!$B$6:$B$35,0)))</f>
        <v>-</v>
      </c>
      <c r="R4" s="121" t="str">
        <f>IF($F$4=1,"-",INDEX('Table Interactive Data'!F6:F35,MATCH(Controls!$G$4,'Table Interactive Data'!$B$6:$B$35,0)))</f>
        <v>-</v>
      </c>
      <c r="S4" s="123" t="str">
        <f>IF($F$4=1,"-",INDEX('Table Interactive Data'!G6:G35,MATCH(Controls!$G$4,'Table Interactive Data'!$B$6:$B$35,0)))</f>
        <v>-</v>
      </c>
      <c r="T4" s="124" t="str">
        <f>IF($F$4=1,"-",INDEX('Table Interactive Data'!H6:H35,MATCH(Controls!$G$4,'Table Interactive Data'!$B$6:$B$35,0)))</f>
        <v>-</v>
      </c>
      <c r="U4" s="125" t="str">
        <f>IF($F$4=1,"-",INDEX('Table Interactive Data'!I6:I35,MATCH(Controls!$G$4,'Table Interactive Data'!$B$6:$B$35,0)))</f>
        <v>-</v>
      </c>
      <c r="V4" s="126" t="str">
        <f>IF($F$4=1,"-",INDEX('Table Interactive Data'!J6:J35,MATCH(Controls!$G$4,'Table Interactive Data'!B6:B35,0)))</f>
        <v>-</v>
      </c>
      <c r="W4" s="127">
        <f>MIN('Table Interactive Data'!C6:C35)</f>
        <v>0</v>
      </c>
      <c r="X4" s="128">
        <f>MAX('Table Interactive Data'!C6:C35)</f>
        <v>0</v>
      </c>
      <c r="Y4" s="79"/>
    </row>
    <row r="5" spans="2:27" ht="15" customHeight="1" thickBot="1" x14ac:dyDescent="0.2">
      <c r="B5" s="98" t="s">
        <v>115</v>
      </c>
      <c r="C5" s="89"/>
      <c r="D5" s="99"/>
      <c r="F5" s="129"/>
      <c r="G5" s="130"/>
      <c r="H5" s="99"/>
      <c r="I5" s="89"/>
      <c r="J5" s="131"/>
      <c r="K5" s="132"/>
      <c r="M5" s="133">
        <v>2</v>
      </c>
      <c r="N5" s="134" t="s">
        <v>116</v>
      </c>
      <c r="O5" s="135" t="str">
        <f>IF($F$4=1,"-",INDEX('Table Interactive Data'!C37:C66,MATCH(Controls!$G$4,'Table Interactive Data'!$B$37:$B$66,0)))</f>
        <v>-</v>
      </c>
      <c r="P5" s="136" t="str">
        <f>IF($F$4=1,"-",INDEX('Table Interactive Data'!D37:D66,MATCH(Controls!$G$4,'Table Interactive Data'!$B$37:$B$66,0)))</f>
        <v>-</v>
      </c>
      <c r="Q5" s="135" t="str">
        <f>IF($F$4=1,"-",INDEX('Table Interactive Data'!E37:E66,MATCH(Controls!$G$4,'Table Interactive Data'!$B$37:$B$66,0)))</f>
        <v>-</v>
      </c>
      <c r="R5" s="135" t="str">
        <f>IF($F$4=1,"-",INDEX('Table Interactive Data'!F37:F66,MATCH(Controls!$G$4,'Table Interactive Data'!$B$37:$B$66,0)))</f>
        <v>-</v>
      </c>
      <c r="S5" s="137" t="str">
        <f>IF($F$4=1,"-",INDEX('Table Interactive Data'!G37:G66,MATCH(Controls!$G$4,'Table Interactive Data'!$B$37:$B$66,0)))</f>
        <v>-</v>
      </c>
      <c r="T5" s="138" t="str">
        <f>IF($F$4=1,"-",INDEX('Table Interactive Data'!H37:H66,MATCH(Controls!$G$4,'Table Interactive Data'!$B$37:$B$66,0)))</f>
        <v>-</v>
      </c>
      <c r="U5" s="139" t="str">
        <f>IF($F$4=1,"-",INDEX('Table Interactive Data'!I37:I66,MATCH(Controls!$G$4,'Table Interactive Data'!$B$37:$B$66,0)))</f>
        <v>-</v>
      </c>
      <c r="V5" s="135" t="str">
        <f>IF($F$4=1,"-",INDEX('Table Interactive Data'!J37:J66,MATCH(Controls!$G$4,'Table Interactive Data'!B37:B66,0)))</f>
        <v>-</v>
      </c>
      <c r="W5" s="140">
        <f>MIN('Table Interactive Data'!C37:C66)</f>
        <v>5</v>
      </c>
      <c r="X5" s="141">
        <f>MAX('Table Interactive Data'!C37:C66)</f>
        <v>2095</v>
      </c>
    </row>
    <row r="6" spans="2:27" ht="15" customHeight="1" x14ac:dyDescent="0.15">
      <c r="B6" s="98" t="s">
        <v>215</v>
      </c>
      <c r="C6" s="89"/>
      <c r="D6" s="99"/>
      <c r="F6" s="100" t="s">
        <v>117</v>
      </c>
      <c r="G6" s="142"/>
      <c r="H6" s="102"/>
      <c r="I6" s="89"/>
      <c r="M6" s="119">
        <v>3</v>
      </c>
      <c r="N6" s="120" t="s">
        <v>118</v>
      </c>
      <c r="O6" s="121" t="str">
        <f>IF($F$4=1,"-",INDEX('Table Interactive Data'!C68:C97,MATCH(Controls!$G$4,'Table Interactive Data'!$B$68:$B$97,0)))</f>
        <v>-</v>
      </c>
      <c r="P6" s="122" t="str">
        <f>IF($F$4=1,"-",INDEX('Table Interactive Data'!D68:D97,MATCH(Controls!$G$4,'Table Interactive Data'!$B$68:$B$97,0)))</f>
        <v>-</v>
      </c>
      <c r="Q6" s="121" t="str">
        <f>IF($F$4=1,"-",INDEX('Table Interactive Data'!E68:E97,MATCH(Controls!$G$4,'Table Interactive Data'!$B$68:$B$97,0)))</f>
        <v>-</v>
      </c>
      <c r="R6" s="121" t="str">
        <f>IF($F$4=1,"-",INDEX('Table Interactive Data'!F68:F97,MATCH(Controls!$G$4,'Table Interactive Data'!$B$68:$B$97,0)))</f>
        <v>-</v>
      </c>
      <c r="S6" s="123" t="str">
        <f>IF($F$4=1,"-",INDEX('Table Interactive Data'!G68:G97,MATCH(Controls!$G$4,'Table Interactive Data'!$B$68:$B$97,0)))</f>
        <v>-</v>
      </c>
      <c r="T6" s="123" t="str">
        <f>IF($F$4=1,"-",INDEX('Table Interactive Data'!H68:H97,MATCH(Controls!$G$4,'Table Interactive Data'!$B$68:$B$97,0)))</f>
        <v>-</v>
      </c>
      <c r="U6" s="143" t="str">
        <f>IF($F$4=1,"-",INDEX('Table Interactive Data'!I68:I97,MATCH(Controls!$G$4,'Table Interactive Data'!$B$68:$B$97,0)))</f>
        <v>-</v>
      </c>
      <c r="V6" s="126" t="str">
        <f>IF($F$4=1,"-",INDEX('Table Interactive Data'!J68:J97,MATCH(Controls!$G$4,'Table Interactive Data'!B68:B97,0)))</f>
        <v>-</v>
      </c>
      <c r="W6" s="127">
        <f>MIN('Table Interactive Data'!C68:C97)</f>
        <v>111</v>
      </c>
      <c r="X6" s="128">
        <f>MAX('Table Interactive Data'!C68:C97)</f>
        <v>7739</v>
      </c>
    </row>
    <row r="7" spans="2:27" ht="15" customHeight="1" x14ac:dyDescent="0.15">
      <c r="B7" s="129" t="s">
        <v>119</v>
      </c>
      <c r="C7" s="89"/>
      <c r="D7" s="99"/>
      <c r="F7" s="144" t="e">
        <f>INDEX(G13:G35,MATCH(G4,H13:H35,0))</f>
        <v>#N/A</v>
      </c>
      <c r="G7" s="130" t="e">
        <f>IF(F7=0,"N/A",IF(F7=1,"Betsi Cadwaladr UHB",IF(F7=2,"Powys tHB",IF(F7=3,"Hywel Dda UHB",IF(F7=4,"Abertawe Bro Morgannwg UHB",IF(F7=5,"Cardiff and Vale UHB",IF(F7=6,"Cwm Taf UHB",IF(F7=7,"Aneurin Bevan UHB","Error"))))))))</f>
        <v>#N/A</v>
      </c>
      <c r="H7" s="99"/>
      <c r="I7" s="89"/>
      <c r="M7" s="133">
        <v>4</v>
      </c>
      <c r="N7" s="134" t="s">
        <v>120</v>
      </c>
      <c r="O7" s="135" t="str">
        <f>IF($F$4=1,"-",INDEX('Table Interactive Data'!C99:C128,MATCH(Controls!$G$4,'Table Interactive Data'!$B$99:$B$128,0)))</f>
        <v>-</v>
      </c>
      <c r="P7" s="136" t="str">
        <f>IF($F$4=1,"-",INDEX('Table Interactive Data'!D99:D128,MATCH(Controls!$G$4,'Table Interactive Data'!$B$99:$B$128,0)))</f>
        <v>-</v>
      </c>
      <c r="Q7" s="136" t="str">
        <f>IF($F$4=1,"-",INDEX('Table Interactive Data'!E99:E128,MATCH(Controls!$G$4,'Table Interactive Data'!$B$99:$B$128,0)))</f>
        <v>-</v>
      </c>
      <c r="R7" s="135" t="str">
        <f>IF($F$4=1,"-",INDEX('Table Interactive Data'!F99:F128,MATCH(Controls!$G$4,'Table Interactive Data'!$B$99:$B$128,0)))</f>
        <v>-</v>
      </c>
      <c r="S7" s="137" t="str">
        <f>IF($F$4=1,"-",INDEX('Table Interactive Data'!G99:G128,MATCH(Controls!$G$4,'Table Interactive Data'!$B$99:$B$128,0)))</f>
        <v>-</v>
      </c>
      <c r="T7" s="138" t="str">
        <f>IF($F$4=1,"-",INDEX('Table Interactive Data'!H99:H128,MATCH(Controls!$G$4,'Table Interactive Data'!$B$99:$B$128,0)))</f>
        <v>-</v>
      </c>
      <c r="U7" s="139" t="str">
        <f>IF($F$4=1,"-",INDEX('Table Interactive Data'!I99:I128,MATCH(Controls!$G$4,'Table Interactive Data'!$B$99:$B$128,0)))</f>
        <v>-</v>
      </c>
      <c r="V7" s="145" t="str">
        <f>IF($F$4=1,"-",INDEX('Table Interactive Data'!J99:J128,MATCH(Controls!$G$4,'Table Interactive Data'!B99:B128,0)))</f>
        <v>-</v>
      </c>
      <c r="W7" s="140">
        <f>MIN('Table Interactive Data'!C99:C128)</f>
        <v>175</v>
      </c>
      <c r="X7" s="141">
        <f>MAX('Table Interactive Data'!C99:C128)</f>
        <v>8605</v>
      </c>
    </row>
    <row r="8" spans="2:27" ht="15" customHeight="1" thickBot="1" x14ac:dyDescent="0.2">
      <c r="B8" s="98"/>
      <c r="C8" s="89"/>
      <c r="D8" s="99"/>
      <c r="F8" s="146"/>
      <c r="G8" s="147"/>
      <c r="H8" s="132"/>
      <c r="I8" s="89"/>
      <c r="M8" s="119">
        <v>5</v>
      </c>
      <c r="N8" s="120" t="s">
        <v>121</v>
      </c>
      <c r="O8" s="121" t="str">
        <f>IF($F$4=1,"-",INDEX('Table Interactive Data'!C130:C159,MATCH(Controls!$G$4,'Table Interactive Data'!$B$130:$B$159,0)))</f>
        <v>-</v>
      </c>
      <c r="P8" s="122" t="str">
        <f>IF($F$4=1,"-",INDEX('Table Interactive Data'!D130:D159,MATCH(Controls!$G$4,'Table Interactive Data'!$B$130:$B$159,0)))</f>
        <v>-</v>
      </c>
      <c r="Q8" s="122" t="str">
        <f>IF($F$4=1,"-",INDEX('Table Interactive Data'!E130:E159,MATCH(Controls!$G$4,'Table Interactive Data'!$B$130:$B$159,0)))</f>
        <v>-</v>
      </c>
      <c r="R8" s="121" t="str">
        <f>IF($F$4=1,"-",INDEX('Table Interactive Data'!F130:F159,MATCH(Controls!$G$4,'Table Interactive Data'!$B$130:$B$159,0)))</f>
        <v>-</v>
      </c>
      <c r="S8" s="123" t="str">
        <f>IF($F$4=1,"-",INDEX('Table Interactive Data'!G130:G159,MATCH(Controls!$G$4,'Table Interactive Data'!$B$130:$B$159,0)))</f>
        <v>-</v>
      </c>
      <c r="T8" s="124" t="str">
        <f>IF($F$4=1,"-",INDEX('Table Interactive Data'!H130:H159,MATCH(Controls!$G$4,'Table Interactive Data'!$B$130:$B$159,0)))</f>
        <v>-</v>
      </c>
      <c r="U8" s="125" t="str">
        <f>IF($F$4=1,"-",INDEX('Table Interactive Data'!I130:I159,MATCH(Controls!$G$4,'Table Interactive Data'!$B$130:$B$159,0)))</f>
        <v>-</v>
      </c>
      <c r="V8" s="126" t="str">
        <f>IF($F$4=1,"-",INDEX('Table Interactive Data'!J130:J159,MATCH(Controls!$G$4,'Table Interactive Data'!B130:B159,0)))</f>
        <v>-</v>
      </c>
      <c r="W8" s="127">
        <f>MIN('Table Interactive Data'!C130:C159)</f>
        <v>24</v>
      </c>
      <c r="X8" s="128">
        <f>MAX('Table Interactive Data'!C130:C159)</f>
        <v>1371</v>
      </c>
    </row>
    <row r="9" spans="2:27" ht="15" customHeight="1" thickBot="1" x14ac:dyDescent="0.2">
      <c r="B9" s="98" t="s">
        <v>122</v>
      </c>
      <c r="C9" s="89"/>
      <c r="D9" s="99"/>
      <c r="I9" s="89"/>
      <c r="M9" s="133">
        <v>6</v>
      </c>
      <c r="N9" s="134" t="s">
        <v>123</v>
      </c>
      <c r="O9" s="135" t="str">
        <f>IF($F$4=1,"-",INDEX('Table Interactive Data'!C161:C190,MATCH(Controls!$G$4,'Table Interactive Data'!$B$161:$B$190,0)))</f>
        <v>-</v>
      </c>
      <c r="P9" s="136" t="str">
        <f>IF($F$4=1,"-",INDEX('Table Interactive Data'!D161:D190,MATCH(Controls!$G$4,'Table Interactive Data'!$B$161:$B$190,0)))</f>
        <v>-</v>
      </c>
      <c r="Q9" s="136" t="str">
        <f>IF($F$4=1,"-",INDEX('Table Interactive Data'!E161:E190,MATCH(Controls!$G$4,'Table Interactive Data'!$B$161:$B$190,0)))</f>
        <v>-</v>
      </c>
      <c r="R9" s="135" t="str">
        <f>IF($F$4=1,"-",INDEX('Table Interactive Data'!F161:F190,MATCH(Controls!$G$4,'Table Interactive Data'!$B$161:$B$190,0)))</f>
        <v>-</v>
      </c>
      <c r="S9" s="137" t="str">
        <f>IF($F$4=1,"-",INDEX('Table Interactive Data'!G161:G190,MATCH(Controls!$G$4,'Table Interactive Data'!$B$161:$B$190,0)))</f>
        <v>-</v>
      </c>
      <c r="T9" s="138" t="str">
        <f>IF($F$4=1,"-",INDEX('Table Interactive Data'!H161:H190,MATCH(Controls!$G$4,'Table Interactive Data'!$B$161:$B$190,0)))</f>
        <v>-</v>
      </c>
      <c r="U9" s="139" t="str">
        <f>IF($F$4=1,"-",INDEX('Table Interactive Data'!I161:I190,MATCH(Controls!$G$4,'Table Interactive Data'!$B$161:$B$190,0)))</f>
        <v>-</v>
      </c>
      <c r="V9" s="135" t="str">
        <f>IF($F$4=1,"-",INDEX('Table Interactive Data'!J161:J190,MATCH(Controls!$G$4,'Table Interactive Data'!B161:B190,0)))</f>
        <v>-</v>
      </c>
      <c r="W9" s="140">
        <f>MIN('Table Interactive Data'!C161:C190)</f>
        <v>23</v>
      </c>
      <c r="X9" s="141">
        <f>MAX('Table Interactive Data'!C161:C190)</f>
        <v>1525</v>
      </c>
      <c r="AA9" s="135"/>
    </row>
    <row r="10" spans="2:27" ht="15" customHeight="1" x14ac:dyDescent="0.15">
      <c r="B10" s="98" t="s">
        <v>124</v>
      </c>
      <c r="C10" s="89"/>
      <c r="D10" s="99"/>
      <c r="F10" s="86" t="s">
        <v>125</v>
      </c>
      <c r="G10" s="148"/>
      <c r="H10" s="88"/>
      <c r="I10" s="89"/>
      <c r="L10" s="149"/>
      <c r="M10" s="119">
        <v>7</v>
      </c>
      <c r="N10" s="150" t="s">
        <v>126</v>
      </c>
      <c r="O10" s="121" t="str">
        <f>IF($F$4=1,"-",INDEX('Table Interactive Data'!C192:C221,MATCH(Controls!$G$4,'Table Interactive Data'!$B$192:$B$221,0)))</f>
        <v>-</v>
      </c>
      <c r="P10" s="122" t="str">
        <f>IF($F$4=1,"-",INDEX('Table Interactive Data'!D192:D221,MATCH(Controls!$G$4,'Table Interactive Data'!$B$192:$B$221,0)))</f>
        <v>-</v>
      </c>
      <c r="Q10" s="121" t="str">
        <f>IF($F$4=1,"-",INDEX('Table Interactive Data'!E192:E221,MATCH(Controls!$G$4,'Table Interactive Data'!$B$192:$B$221,0)))</f>
        <v>-</v>
      </c>
      <c r="R10" s="121" t="str">
        <f>IF($F$4=1,"-",INDEX('Table Interactive Data'!F192:F221,MATCH(Controls!$G$4,'Table Interactive Data'!$B$192:$B$221,0)))</f>
        <v>-</v>
      </c>
      <c r="S10" s="123" t="str">
        <f>IF($F$4=1,"-",INDEX('Table Interactive Data'!G192:G221,MATCH(Controls!$G$4,'Table Interactive Data'!$B$192:$B$221,0)))</f>
        <v>-</v>
      </c>
      <c r="T10" s="123" t="str">
        <f>IF($F$4=1,"-",INDEX('Table Interactive Data'!H192:H221,MATCH(Controls!$G$4,'Table Interactive Data'!$B$192:$B$221,0)))</f>
        <v>-</v>
      </c>
      <c r="U10" s="151" t="str">
        <f>IF($F$4=1,"-",INDEX('Table Interactive Data'!I192:I221,MATCH(Controls!$G$4,'Table Interactive Data'!$B$192:$B$221,0)))</f>
        <v>-</v>
      </c>
      <c r="V10" s="126" t="str">
        <f>IF($F$4=1,"-",INDEX('Table Interactive Data'!J192:J221,MATCH(Controls!$G$4,'Table Interactive Data'!B192:B221,0)))</f>
        <v>-</v>
      </c>
      <c r="W10" s="127">
        <f>MIN('Table Interactive Data'!C192:C221)</f>
        <v>563</v>
      </c>
      <c r="X10" s="128">
        <f>MAX('Table Interactive Data'!C192:C221)</f>
        <v>30297</v>
      </c>
    </row>
    <row r="11" spans="2:27" ht="15" customHeight="1" x14ac:dyDescent="0.15">
      <c r="B11" s="98"/>
      <c r="C11" s="89"/>
      <c r="D11" s="99"/>
      <c r="F11" s="100" t="s">
        <v>127</v>
      </c>
      <c r="G11" s="101" t="s">
        <v>128</v>
      </c>
      <c r="H11" s="152" t="s">
        <v>129</v>
      </c>
      <c r="I11" s="89"/>
      <c r="L11" s="149"/>
      <c r="M11" s="133">
        <v>8</v>
      </c>
      <c r="N11" s="153" t="s">
        <v>130</v>
      </c>
      <c r="O11" s="135" t="str">
        <f>IF($F$4=1,"-",INDEX('Table Interactive Data'!C223:C252,MATCH(Controls!$G$4,'Table Interactive Data'!$B$223:$B$252,0)))</f>
        <v>-</v>
      </c>
      <c r="P11" s="136" t="str">
        <f>IF($F$4=1,"-",INDEX('Table Interactive Data'!D223:D252,MATCH(Controls!$G$4,'Table Interactive Data'!$B$223:$B$252,0)))</f>
        <v>-</v>
      </c>
      <c r="Q11" s="136" t="str">
        <f>IF($F$4=1,"-",INDEX('Table Interactive Data'!E223:E252,MATCH(Controls!$G$4,'Table Interactive Data'!$B$223:$B$252,0)))</f>
        <v>-</v>
      </c>
      <c r="R11" s="136" t="str">
        <f>IF($F$4=1,"-",INDEX('Table Interactive Data'!F223:F252,MATCH(Controls!$G$4,'Table Interactive Data'!$B$223:$B$252,0)))</f>
        <v>-</v>
      </c>
      <c r="S11" s="137" t="str">
        <f>IF($F$4=1,"-",INDEX('Table Interactive Data'!G223:G252,MATCH(Controls!$G$4,'Table Interactive Data'!$B$223:$B$252,0)))</f>
        <v>-</v>
      </c>
      <c r="T11" s="138" t="str">
        <f>IF($F$4=1,"-",INDEX('Table Interactive Data'!H223:H252,MATCH(Controls!$G$4,'Table Interactive Data'!$B$223:$B$252,0)))</f>
        <v>-</v>
      </c>
      <c r="U11" s="139" t="str">
        <f>IF($F$4=1,"-",INDEX('Table Interactive Data'!I223:I252,MATCH(Controls!$G$4,'Table Interactive Data'!$B$223:$B$252,0)))</f>
        <v>-</v>
      </c>
      <c r="V11" s="145" t="str">
        <f>IF($F$4=1,"-",INDEX('Table Interactive Data'!J223:J252,MATCH(Controls!$G$4,'Table Interactive Data'!B223:B252,0)))</f>
        <v>-</v>
      </c>
      <c r="W11" s="140">
        <f>MIN('Table Interactive Data'!C223:C252)</f>
        <v>108</v>
      </c>
      <c r="X11" s="141">
        <f>MAX('Table Interactive Data'!C223:C252)</f>
        <v>7716</v>
      </c>
    </row>
    <row r="12" spans="2:27" ht="15" customHeight="1" x14ac:dyDescent="0.15">
      <c r="B12" s="98" t="s">
        <v>131</v>
      </c>
      <c r="C12" s="89"/>
      <c r="D12" s="99"/>
      <c r="F12" s="105"/>
      <c r="G12" s="106"/>
      <c r="H12" s="118"/>
      <c r="I12" s="89"/>
      <c r="L12" s="149"/>
      <c r="M12" s="119">
        <v>9</v>
      </c>
      <c r="N12" s="154" t="s">
        <v>132</v>
      </c>
      <c r="O12" s="121" t="str">
        <f>IF($F$4=1,"-",INDEX('Table Interactive Data'!C254:C283,MATCH(Controls!$G$4,'Table Interactive Data'!$B$254:$B$283,0)))</f>
        <v>-</v>
      </c>
      <c r="P12" s="122" t="str">
        <f>IF($F$4=1,"-",INDEX('Table Interactive Data'!D254:D283,MATCH(Controls!$G$4,'Table Interactive Data'!$B$254:$B$283,0)))</f>
        <v>-</v>
      </c>
      <c r="Q12" s="121" t="str">
        <f>IF($F$4=1,"-",INDEX('Table Interactive Data'!E254:E283,MATCH(Controls!$G$4,'Table Interactive Data'!$B$254:$B$283,0)))</f>
        <v>-</v>
      </c>
      <c r="R12" s="121" t="str">
        <f>IF($F$4=1,"-",INDEX('Table Interactive Data'!F254:F283,MATCH(Controls!$G$4,'Table Interactive Data'!$B$254:$B$283,0)))</f>
        <v>-</v>
      </c>
      <c r="S12" s="123" t="str">
        <f>IF($F$4=1,"-",INDEX('Table Interactive Data'!G254:G283,MATCH(Controls!$G$4,'Table Interactive Data'!$B$254:$B$283,0)))</f>
        <v>-</v>
      </c>
      <c r="T12" s="123" t="str">
        <f>IF($F$4=1,"-",INDEX('Table Interactive Data'!H254:H283,MATCH(Controls!$G$4,'Table Interactive Data'!$B$254:$B$283,0)))</f>
        <v>-</v>
      </c>
      <c r="U12" s="151" t="str">
        <f>IF($F$4=1,"-",INDEX('Table Interactive Data'!I254:I283,MATCH(Controls!$G$4,'Table Interactive Data'!$B$254:$B$283,0)))</f>
        <v>-</v>
      </c>
      <c r="V12" s="121" t="str">
        <f>IF($F$4=1,"-",INDEX('Table Interactive Data'!J254:J283,MATCH(Controls!$G$4,'Table Interactive Data'!B254:B283,0)))</f>
        <v>-</v>
      </c>
      <c r="W12" s="127">
        <f>MIN('Table Interactive Data'!C254:C283)</f>
        <v>68</v>
      </c>
      <c r="X12" s="128">
        <f>MAX('Table Interactive Data'!C254:C283)</f>
        <v>3025</v>
      </c>
    </row>
    <row r="13" spans="2:27" ht="15" customHeight="1" x14ac:dyDescent="0.15">
      <c r="B13" s="98" t="s">
        <v>133</v>
      </c>
      <c r="C13" s="89"/>
      <c r="D13" s="99"/>
      <c r="F13" s="105">
        <v>0</v>
      </c>
      <c r="G13" s="106">
        <v>0</v>
      </c>
      <c r="H13" s="99" t="s">
        <v>134</v>
      </c>
      <c r="I13" s="89"/>
      <c r="L13" s="149"/>
      <c r="M13" s="133">
        <v>10</v>
      </c>
      <c r="N13" s="134" t="s">
        <v>135</v>
      </c>
      <c r="O13" s="135" t="str">
        <f>IF($F$4=1,"-",INDEX('Table Interactive Data'!C285:C314,MATCH(Controls!$G$4,'Table Interactive Data'!$B$285:$B$314,0)))</f>
        <v>-</v>
      </c>
      <c r="P13" s="136" t="str">
        <f>IF($F$4=1,"-",INDEX('Table Interactive Data'!D285:D314,MATCH(Controls!$G$4,'Table Interactive Data'!$B$285:$B$314,0)))</f>
        <v>-</v>
      </c>
      <c r="Q13" s="136" t="str">
        <f>IF($F$4=1,"-",INDEX('Table Interactive Data'!E285:E314,MATCH(Controls!$G$4,'Table Interactive Data'!$B$285:$B$314,0)))</f>
        <v>-</v>
      </c>
      <c r="R13" s="136" t="str">
        <f>IF($F$4=1,"-",INDEX('Table Interactive Data'!F285:F314,MATCH(Controls!$G$4,'Table Interactive Data'!$B$285:$B$314,0)))</f>
        <v>-</v>
      </c>
      <c r="S13" s="137" t="str">
        <f>IF($F$4=1,"-",INDEX('Table Interactive Data'!G285:G314,MATCH(Controls!$G$4,'Table Interactive Data'!$B$285:$B$314,0)))</f>
        <v>-</v>
      </c>
      <c r="T13" s="138" t="str">
        <f>IF($F$4=1,"-",INDEX('Table Interactive Data'!H285:H314,MATCH(Controls!$G$4,'Table Interactive Data'!$B$285:$B$314,0)))</f>
        <v>-</v>
      </c>
      <c r="U13" s="139" t="str">
        <f>IF($F$4=1,"-",INDEX('Table Interactive Data'!I285:I314,MATCH(Controls!$G$4,'Table Interactive Data'!$B$285:$B$314,0)))</f>
        <v>-</v>
      </c>
      <c r="V13" s="135" t="str">
        <f>IF($F$4=1,"-",INDEX('Table Interactive Data'!J285:J314,MATCH(Controls!$G$4,'Table Interactive Data'!B285:B314,0)))</f>
        <v>-</v>
      </c>
      <c r="W13" s="140">
        <f>MIN('Table Interactive Data'!C285:C314)</f>
        <v>1.6</v>
      </c>
      <c r="X13" s="141">
        <f>MAX('Table Interactive Data'!C285:C314)</f>
        <v>140.6</v>
      </c>
    </row>
    <row r="14" spans="2:27" ht="15" customHeight="1" x14ac:dyDescent="0.15">
      <c r="B14" s="98"/>
      <c r="C14" s="89"/>
      <c r="D14" s="99"/>
      <c r="F14" s="105">
        <v>2</v>
      </c>
      <c r="G14" s="106">
        <v>1</v>
      </c>
      <c r="H14" s="99" t="s">
        <v>136</v>
      </c>
      <c r="I14" s="89"/>
      <c r="L14" s="149"/>
      <c r="M14" s="119">
        <v>11</v>
      </c>
      <c r="N14" s="150" t="s">
        <v>137</v>
      </c>
      <c r="O14" s="121" t="str">
        <f>IF($F$4=1,"-",INDEX('Table Interactive Data'!C316:C345,MATCH(Controls!$G$4,'Table Interactive Data'!$B$316:$B$345,0)))</f>
        <v>-</v>
      </c>
      <c r="P14" s="122" t="str">
        <f>IF($F$4=1,"-",INDEX('Table Interactive Data'!D316:D345,MATCH(Controls!$G$4,'Table Interactive Data'!$B$316:$B$345,0)))</f>
        <v>-</v>
      </c>
      <c r="Q14" s="121" t="str">
        <f>IF($F$4=1,"-",INDEX('Table Interactive Data'!E316:E345,MATCH(Controls!$G$4,'Table Interactive Data'!$B$316:$B$345,0)))</f>
        <v>-</v>
      </c>
      <c r="R14" s="121" t="str">
        <f>IF($F$4=1,"-",INDEX('Table Interactive Data'!F316:F345,MATCH(Controls!$G$4,'Table Interactive Data'!$B$316:$B$345,0)))</f>
        <v>-</v>
      </c>
      <c r="S14" s="123" t="str">
        <f>IF($F$4=1,"-",INDEX('Table Interactive Data'!G316:G345,MATCH(Controls!$G$4,'Table Interactive Data'!$B$316:$B$345,0)))</f>
        <v>-</v>
      </c>
      <c r="T14" s="124" t="str">
        <f>IF($F$4=1,"-",INDEX('Table Interactive Data'!H316:H345,MATCH(Controls!$G$4,'Table Interactive Data'!$B$316:$B$345,0)))</f>
        <v>-</v>
      </c>
      <c r="U14" s="125" t="str">
        <f>IF($F$4=1,"-",INDEX('Table Interactive Data'!I316:I345,MATCH(Controls!$G$4,'Table Interactive Data'!$B$316:$B$345,0)))</f>
        <v>-</v>
      </c>
      <c r="V14" s="121" t="str">
        <f>IF($F$4=1,"-",INDEX('Table Interactive Data'!J316:J345,MATCH(Controls!$G$4,'Table Interactive Data'!B316:B345,0)))</f>
        <v>-</v>
      </c>
      <c r="W14" s="127">
        <f>MIN('Table Interactive Data'!C316:C345)</f>
        <v>9</v>
      </c>
      <c r="X14" s="128">
        <f>MAX('Table Interactive Data'!C316:C345)</f>
        <v>566</v>
      </c>
    </row>
    <row r="15" spans="2:27" ht="15" customHeight="1" x14ac:dyDescent="0.15">
      <c r="B15" s="98" t="s">
        <v>138</v>
      </c>
      <c r="C15" s="89"/>
      <c r="D15" s="99"/>
      <c r="F15" s="105">
        <v>3</v>
      </c>
      <c r="G15" s="106">
        <v>1</v>
      </c>
      <c r="H15" s="99" t="s">
        <v>139</v>
      </c>
      <c r="I15" s="89"/>
      <c r="L15" s="149"/>
      <c r="M15" s="133">
        <v>12</v>
      </c>
      <c r="N15" s="155" t="s">
        <v>140</v>
      </c>
      <c r="O15" s="135" t="str">
        <f>IF($F$4=1,"-",INDEX('Table Interactive Data'!C347:C376,MATCH(Controls!$G$4,'Table Interactive Data'!$B$347:$B$376,0)))</f>
        <v>-</v>
      </c>
      <c r="P15" s="136" t="str">
        <f>IF($F$4=1,"-",INDEX('Table Interactive Data'!D347:D376,MATCH(Controls!$G$4,'Table Interactive Data'!$B$347:$B$376,0)))</f>
        <v>-</v>
      </c>
      <c r="Q15" s="135" t="str">
        <f>IF($F$4=1,"-",INDEX('Table Interactive Data'!E347:E376,MATCH(Controls!$G$4,'Table Interactive Data'!$B$347:$B$376,0)))</f>
        <v>-</v>
      </c>
      <c r="R15" s="135" t="str">
        <f>IF($F$4=1,"-",INDEX('Table Interactive Data'!F347:F376,MATCH(Controls!$G$4,'Table Interactive Data'!$B$347:$B$376,0)))</f>
        <v>-</v>
      </c>
      <c r="S15" s="137" t="str">
        <f>IF($F$4=1,"-",INDEX('Table Interactive Data'!G347:G376,MATCH(Controls!$G$4,'Table Interactive Data'!$B$347:$B$376,0)))</f>
        <v>-</v>
      </c>
      <c r="T15" s="138" t="str">
        <f>IF($F$4=1,"-",INDEX('Table Interactive Data'!H347:H376,MATCH(Controls!$G$4,'Table Interactive Data'!$B$347:$B$376,0)))</f>
        <v>-</v>
      </c>
      <c r="U15" s="139" t="str">
        <f>IF($F$4=1,"-",INDEX('Table Interactive Data'!I347:I376,MATCH(Controls!$G$4,'Table Interactive Data'!$B$347:$B$376,0)))</f>
        <v>-</v>
      </c>
      <c r="V15" s="145" t="str">
        <f>IF($F$4=1,"-",INDEX('Table Interactive Data'!J347:J376,MATCH(Controls!$G$4,'Table Interactive Data'!B347:B376,0)))</f>
        <v>-</v>
      </c>
      <c r="W15" s="140">
        <f>MIN('Table Interactive Data'!C347:C376)</f>
        <v>25</v>
      </c>
      <c r="X15" s="141">
        <f>MAX('Table Interactive Data'!C347:C376)</f>
        <v>1218.9099999999999</v>
      </c>
    </row>
    <row r="16" spans="2:27" ht="15" customHeight="1" thickBot="1" x14ac:dyDescent="0.2">
      <c r="B16" s="98" t="s">
        <v>141</v>
      </c>
      <c r="C16" s="89"/>
      <c r="D16" s="99"/>
      <c r="F16" s="105">
        <v>4</v>
      </c>
      <c r="G16" s="106">
        <v>1</v>
      </c>
      <c r="H16" s="99" t="s">
        <v>142</v>
      </c>
      <c r="I16" s="89"/>
      <c r="L16" s="149"/>
      <c r="M16" s="131"/>
      <c r="N16" s="156"/>
      <c r="O16" s="156"/>
      <c r="P16" s="156"/>
      <c r="Q16" s="156"/>
      <c r="R16" s="156"/>
      <c r="S16" s="157"/>
      <c r="T16" s="158"/>
      <c r="U16" s="156"/>
      <c r="V16" s="159"/>
      <c r="W16" s="156"/>
      <c r="X16" s="160"/>
    </row>
    <row r="17" spans="2:28" ht="15" customHeight="1" thickBot="1" x14ac:dyDescent="0.2">
      <c r="B17" s="98" t="s">
        <v>143</v>
      </c>
      <c r="C17" s="89"/>
      <c r="D17" s="99"/>
      <c r="F17" s="105">
        <v>5</v>
      </c>
      <c r="G17" s="106">
        <v>1</v>
      </c>
      <c r="H17" s="99" t="s">
        <v>144</v>
      </c>
      <c r="I17" s="89"/>
      <c r="L17" s="149"/>
    </row>
    <row r="18" spans="2:28" ht="15" customHeight="1" x14ac:dyDescent="0.15">
      <c r="B18" s="98" t="s">
        <v>145</v>
      </c>
      <c r="C18" s="89"/>
      <c r="D18" s="99"/>
      <c r="F18" s="105">
        <v>6</v>
      </c>
      <c r="G18" s="106">
        <v>1</v>
      </c>
      <c r="H18" s="99" t="s">
        <v>146</v>
      </c>
      <c r="I18" s="89"/>
      <c r="L18" s="149"/>
      <c r="M18" s="92" t="s">
        <v>147</v>
      </c>
      <c r="N18" s="163"/>
      <c r="O18" s="164"/>
      <c r="P18" s="165"/>
      <c r="Q18" s="165"/>
      <c r="R18" s="165"/>
      <c r="S18" s="165"/>
      <c r="T18" s="165"/>
      <c r="U18" s="93"/>
      <c r="V18" s="93"/>
      <c r="W18" s="94"/>
      <c r="X18" s="93"/>
      <c r="Y18" s="166"/>
    </row>
    <row r="19" spans="2:28" ht="15" customHeight="1" x14ac:dyDescent="0.15">
      <c r="B19" s="129" t="s">
        <v>148</v>
      </c>
      <c r="C19" s="89"/>
      <c r="D19" s="99"/>
      <c r="F19" s="105">
        <v>7</v>
      </c>
      <c r="G19" s="106">
        <v>1</v>
      </c>
      <c r="H19" s="99" t="s">
        <v>149</v>
      </c>
      <c r="I19" s="89"/>
      <c r="L19" s="149"/>
      <c r="M19" s="98"/>
      <c r="N19" s="89"/>
      <c r="O19" s="89"/>
      <c r="P19" s="89"/>
      <c r="Q19" s="89"/>
      <c r="R19" s="89"/>
      <c r="S19" s="89"/>
      <c r="T19" s="89"/>
      <c r="U19" s="89"/>
      <c r="V19" s="89"/>
      <c r="W19" s="145"/>
      <c r="X19" s="89"/>
      <c r="Y19" s="99"/>
      <c r="AA19" s="347"/>
      <c r="AB19" s="347"/>
    </row>
    <row r="20" spans="2:28" ht="15" customHeight="1" x14ac:dyDescent="0.15">
      <c r="B20" s="98"/>
      <c r="C20" s="89"/>
      <c r="D20" s="99"/>
      <c r="F20" s="105">
        <v>8</v>
      </c>
      <c r="G20" s="106">
        <v>2</v>
      </c>
      <c r="H20" s="99" t="s">
        <v>150</v>
      </c>
      <c r="I20" s="89"/>
      <c r="L20" s="149"/>
      <c r="M20" s="105"/>
      <c r="N20" s="106"/>
      <c r="O20" s="106"/>
      <c r="P20" s="107" t="s">
        <v>151</v>
      </c>
      <c r="Q20" s="107" t="s">
        <v>152</v>
      </c>
      <c r="R20" s="107" t="s">
        <v>153</v>
      </c>
      <c r="S20" s="107" t="s">
        <v>154</v>
      </c>
      <c r="T20" s="107" t="s">
        <v>155</v>
      </c>
      <c r="U20" s="107" t="s">
        <v>156</v>
      </c>
      <c r="V20" s="107" t="s">
        <v>157</v>
      </c>
      <c r="W20" s="107" t="s">
        <v>158</v>
      </c>
      <c r="X20" s="107" t="s">
        <v>159</v>
      </c>
      <c r="Y20" s="118" t="s">
        <v>160</v>
      </c>
      <c r="AA20" s="161"/>
      <c r="AB20" s="161"/>
    </row>
    <row r="21" spans="2:28" ht="15" customHeight="1" x14ac:dyDescent="0.15">
      <c r="B21" s="98" t="s">
        <v>161</v>
      </c>
      <c r="C21" s="89"/>
      <c r="D21" s="99"/>
      <c r="F21" s="105">
        <v>9</v>
      </c>
      <c r="G21" s="106">
        <v>3</v>
      </c>
      <c r="H21" s="99" t="s">
        <v>162</v>
      </c>
      <c r="I21" s="89"/>
      <c r="L21" s="149"/>
      <c r="M21" s="119">
        <v>1</v>
      </c>
      <c r="N21" s="120" t="s">
        <v>114</v>
      </c>
      <c r="O21" s="120" t="s">
        <v>163</v>
      </c>
      <c r="P21" s="122">
        <f>IF($F$4=1,-100,INDEX('Chart Interactive Data'!C6:C35,MATCH(Controls!$G$4,'Chart Interactive Data'!$B$6:$B$35,0)))</f>
        <v>-100</v>
      </c>
      <c r="Q21" s="122">
        <f>IF($F$4=1,-100,INDEX('Chart Interactive Data'!D6:D35,MATCH(Controls!$G$4,'Chart Interactive Data'!$B$6:$B$35,0)))</f>
        <v>-100</v>
      </c>
      <c r="R21" s="122">
        <f>IF($F$4=1,-100,INDEX('Chart Interactive Data'!E6:E35,MATCH(Controls!$G$4,'Chart Interactive Data'!$B$6:$B$35,0)))</f>
        <v>-100</v>
      </c>
      <c r="S21" s="122">
        <f>IF($F$4=1,-100,INDEX('Chart Interactive Data'!F6:F35,MATCH(Controls!$G$4,'Chart Interactive Data'!$B$6:$B$35,0)))</f>
        <v>-100</v>
      </c>
      <c r="T21" s="122">
        <f>IF($F$4=1,-100,INDEX('Chart Interactive Data'!G6:G35,MATCH(Controls!$G$4,'Chart Interactive Data'!$B$6:$B$35,0)))</f>
        <v>-100</v>
      </c>
      <c r="U21" s="122">
        <f>IF($F$4=1,-100,INDEX('Chart Interactive Data'!H6:H35,MATCH(Controls!$G$4,'Chart Interactive Data'!$B$6:$B$35,0)))</f>
        <v>-100</v>
      </c>
      <c r="V21" s="122">
        <f>IF($F$4=1,-100,INDEX('Chart Interactive Data'!I6:I35,MATCH(Controls!$G$4,'Chart Interactive Data'!$B$6:$B$35,0)))</f>
        <v>-100</v>
      </c>
      <c r="W21" s="122">
        <f>IF($F$4=1,-100,INDEX('Chart Interactive Data'!J6:J35,MATCH(Controls!$G$4,'Chart Interactive Data'!$B$6:$B$35,0)))</f>
        <v>-100</v>
      </c>
      <c r="X21" s="122">
        <f>IF($F$4=1,-100,INDEX('Chart Interactive Data'!K6:K35,MATCH(Controls!$G$4,'Chart Interactive Data'!$B$6:$B$35,0)))</f>
        <v>-100</v>
      </c>
      <c r="Y21" s="174">
        <f>IF($F$4=1,-100,INDEX('Chart Interactive Data'!L6:L35,MATCH(Controls!$G$4,'Chart Interactive Data'!$B$6:$B$35,0)))</f>
        <v>-100</v>
      </c>
      <c r="AA21" s="161"/>
      <c r="AB21" s="161"/>
    </row>
    <row r="22" spans="2:28" ht="15" customHeight="1" x14ac:dyDescent="0.15">
      <c r="B22" s="98" t="s">
        <v>164</v>
      </c>
      <c r="C22" s="89"/>
      <c r="D22" s="99"/>
      <c r="F22" s="105">
        <v>10</v>
      </c>
      <c r="G22" s="106">
        <v>3</v>
      </c>
      <c r="H22" s="99" t="s">
        <v>165</v>
      </c>
      <c r="I22" s="89"/>
      <c r="L22" s="167"/>
      <c r="M22" s="168"/>
      <c r="N22" s="169"/>
      <c r="O22" s="169" t="s">
        <v>108</v>
      </c>
      <c r="P22" s="122">
        <f>IF($F$4=1,-100,INDEX('Chart Interactive Data'!C6:C35,MATCH(Controls!$O$22,'Chart Interactive Data'!$B$6:$B$35,0)))</f>
        <v>-100</v>
      </c>
      <c r="Q22" s="122">
        <f>IF($F$4=1,-100,INDEX('Chart Interactive Data'!D6:D35,MATCH(Controls!$O$22,'Chart Interactive Data'!$B$6:$B$35,0)))</f>
        <v>-100</v>
      </c>
      <c r="R22" s="122">
        <f>IF($F$4=1,-100,INDEX('Chart Interactive Data'!E6:E35,MATCH(Controls!$O$22,'Chart Interactive Data'!$B$6:$B$35,0)))</f>
        <v>-100</v>
      </c>
      <c r="S22" s="122">
        <f>IF($F$4=1,-100,INDEX('Chart Interactive Data'!F6:F35,MATCH(Controls!$O$22,'Chart Interactive Data'!$B$6:$B$35,0)))</f>
        <v>-100</v>
      </c>
      <c r="T22" s="122">
        <f>IF($F$4=1,-100,INDEX('Chart Interactive Data'!G6:G35,MATCH(Controls!$O$22,'Chart Interactive Data'!$B$6:$B$35,0)))</f>
        <v>-100</v>
      </c>
      <c r="U22" s="122">
        <f>IF($F$4=1,-100,INDEX('Chart Interactive Data'!H6:H35,MATCH(Controls!$O$22,'Chart Interactive Data'!$B$6:$B$35,0)))</f>
        <v>-100</v>
      </c>
      <c r="V22" s="122">
        <f>IF($F$4=1,-100,INDEX('Chart Interactive Data'!I6:I35,MATCH(Controls!$O$22,'Chart Interactive Data'!$B$6:$B$35,0)))</f>
        <v>-100</v>
      </c>
      <c r="W22" s="122">
        <f>IF($F$4=1,-100,INDEX('Chart Interactive Data'!J6:J35,MATCH(Controls!$O$22,'Chart Interactive Data'!$B$6:$B$35,0)))</f>
        <v>-100</v>
      </c>
      <c r="X22" s="122">
        <f>IF($F$4=1,-100,INDEX('Chart Interactive Data'!K6:K35,MATCH(Controls!$O$22,'Chart Interactive Data'!$B$6:$B$35,0)))</f>
        <v>-100</v>
      </c>
      <c r="Y22" s="174">
        <f>IF($F$4=1,-100,INDEX('Chart Interactive Data'!L6:L35,MATCH(Controls!$O$22,'Chart Interactive Data'!$B$6:$B$35,0)))</f>
        <v>-100</v>
      </c>
      <c r="Z22" s="135"/>
    </row>
    <row r="23" spans="2:28" ht="15" customHeight="1" x14ac:dyDescent="0.15">
      <c r="B23" s="98" t="s">
        <v>166</v>
      </c>
      <c r="C23" s="89"/>
      <c r="D23" s="99"/>
      <c r="F23" s="105">
        <v>11</v>
      </c>
      <c r="G23" s="106">
        <v>3</v>
      </c>
      <c r="H23" s="99" t="s">
        <v>167</v>
      </c>
      <c r="I23" s="89"/>
      <c r="L23" s="167"/>
      <c r="M23" s="170">
        <v>2</v>
      </c>
      <c r="N23" s="134" t="s">
        <v>116</v>
      </c>
      <c r="O23" s="134" t="s">
        <v>163</v>
      </c>
      <c r="P23" s="136">
        <f>IF($F$4=1,-100,INDEX('Chart Interactive Data'!C37:C66,MATCH(Controls!$G$4,'Chart Interactive Data'!$B$37:$B$66,0)))</f>
        <v>-100</v>
      </c>
      <c r="Q23" s="136">
        <f>IF($F$4=1,-100,INDEX('Chart Interactive Data'!D37:D66,MATCH(Controls!$G$4,'Chart Interactive Data'!$B$37:$B$66,0)))</f>
        <v>-100</v>
      </c>
      <c r="R23" s="136">
        <f>IF($F$4=1,-100,INDEX('Chart Interactive Data'!E37:E66,MATCH(Controls!$G$4,'Chart Interactive Data'!$B$37:$B$66,0)))</f>
        <v>-100</v>
      </c>
      <c r="S23" s="136">
        <f>IF($F$4=1,-100,INDEX('Chart Interactive Data'!F37:F66,MATCH(Controls!$G$4,'Chart Interactive Data'!$B$37:$B$66,0)))</f>
        <v>-100</v>
      </c>
      <c r="T23" s="136">
        <f>IF($F$4=1,-100,INDEX('Chart Interactive Data'!G37:G66,MATCH(Controls!$G$4,'Chart Interactive Data'!$B$37:$B$66,0)))</f>
        <v>-100</v>
      </c>
      <c r="U23" s="136">
        <f>IF($F$4=1,-100,INDEX('Chart Interactive Data'!H37:H66,MATCH(Controls!$G$4,'Chart Interactive Data'!$B$37:$B$66,0)))</f>
        <v>-100</v>
      </c>
      <c r="V23" s="136">
        <f>IF($F$4=1,-100,INDEX('Chart Interactive Data'!I37:I66,MATCH(Controls!$G$4,'Chart Interactive Data'!$B$37:$B$66,0)))</f>
        <v>-100</v>
      </c>
      <c r="W23" s="136">
        <f>IF($F$4=1,-100,INDEX('Chart Interactive Data'!J37:J66,MATCH(Controls!$G$4,'Chart Interactive Data'!$B$37:$B$66,0)))</f>
        <v>-100</v>
      </c>
      <c r="X23" s="136">
        <f>IF($F$4=1,-100,INDEX('Chart Interactive Data'!K37:K66,MATCH(Controls!$G$4,'Chart Interactive Data'!$B$37:$B$66,0)))</f>
        <v>-100</v>
      </c>
      <c r="Y23" s="171">
        <f>IF($F$4=1,-100,INDEX('Chart Interactive Data'!L37:L66,MATCH(Controls!$G$4,'Chart Interactive Data'!$B$37:$B$66,0)))</f>
        <v>-100</v>
      </c>
      <c r="AA23" s="185"/>
    </row>
    <row r="24" spans="2:28" ht="15" customHeight="1" x14ac:dyDescent="0.15">
      <c r="B24" s="129" t="s">
        <v>168</v>
      </c>
      <c r="C24" s="89"/>
      <c r="D24" s="99"/>
      <c r="F24" s="105">
        <v>12</v>
      </c>
      <c r="G24" s="106">
        <v>4</v>
      </c>
      <c r="H24" s="99" t="s">
        <v>169</v>
      </c>
      <c r="I24" s="89"/>
      <c r="M24" s="172"/>
      <c r="N24" s="134"/>
      <c r="O24" s="134" t="s">
        <v>108</v>
      </c>
      <c r="P24" s="136">
        <f>IF($F$4=1,-100,INDEX('Chart Interactive Data'!C37:C66,MATCH(Controls!$O$22,'Chart Interactive Data'!$B$37:$B$66,0)))</f>
        <v>-100</v>
      </c>
      <c r="Q24" s="136">
        <f>IF($F$4=1,-100,INDEX('Chart Interactive Data'!D37:D66,MATCH(Controls!$O$22,'Chart Interactive Data'!$B$37:$B$66,0)))</f>
        <v>-100</v>
      </c>
      <c r="R24" s="136">
        <f>IF($F$4=1,-100,INDEX('Chart Interactive Data'!E37:E66,MATCH(Controls!$O$22,'Chart Interactive Data'!$B$37:$B$66,0)))</f>
        <v>-100</v>
      </c>
      <c r="S24" s="136">
        <f>IF($F$4=1,-100,INDEX('Chart Interactive Data'!F37:F66,MATCH(Controls!$O$22,'Chart Interactive Data'!$B$37:$B$66,0)))</f>
        <v>-100</v>
      </c>
      <c r="T24" s="136">
        <f>IF($F$4=1,-100,INDEX('Chart Interactive Data'!G37:G66,MATCH(Controls!$O$22,'Chart Interactive Data'!$B$37:$B$66,0)))</f>
        <v>-100</v>
      </c>
      <c r="U24" s="136">
        <f>IF($F$4=1,-100,INDEX('Chart Interactive Data'!H37:H66,MATCH(Controls!$O$22,'Chart Interactive Data'!$B$37:$B$66,0)))</f>
        <v>-100</v>
      </c>
      <c r="V24" s="136">
        <f>IF($F$4=1,-100,INDEX('Chart Interactive Data'!I37:I66,MATCH(Controls!$O$22,'Chart Interactive Data'!$B$37:$B$66,0)))</f>
        <v>-100</v>
      </c>
      <c r="W24" s="136">
        <f>IF($F$4=1,-100,INDEX('Chart Interactive Data'!J37:J66,MATCH(Controls!$O$22,'Chart Interactive Data'!$B$37:$B$66,0)))</f>
        <v>-100</v>
      </c>
      <c r="X24" s="136">
        <f>IF($F$4=1,-100,INDEX('Chart Interactive Data'!K37:K66,MATCH(Controls!$O$22,'Chart Interactive Data'!$B$37:$B$66,0)))</f>
        <v>-100</v>
      </c>
      <c r="Y24" s="171">
        <f>IF($F$4=1,-100,INDEX('Chart Interactive Data'!L37:L66,MATCH(Controls!$O$22,'Chart Interactive Data'!$B$37:$B$66,0)))</f>
        <v>-100</v>
      </c>
    </row>
    <row r="25" spans="2:28" ht="15" customHeight="1" x14ac:dyDescent="0.15">
      <c r="B25" s="98"/>
      <c r="C25" s="89"/>
      <c r="D25" s="99"/>
      <c r="F25" s="105">
        <v>13</v>
      </c>
      <c r="G25" s="106">
        <v>4</v>
      </c>
      <c r="H25" s="99" t="s">
        <v>170</v>
      </c>
      <c r="I25" s="89"/>
      <c r="M25" s="173">
        <v>3</v>
      </c>
      <c r="N25" s="169" t="s">
        <v>118</v>
      </c>
      <c r="O25" s="169" t="s">
        <v>163</v>
      </c>
      <c r="P25" s="122">
        <f>IF($F$4=1,-100,INDEX('Chart Interactive Data'!C68:C97,MATCH(Controls!$G$4,'Chart Interactive Data'!$B$68:$B$97,0)))</f>
        <v>-100</v>
      </c>
      <c r="Q25" s="122">
        <f>IF($F$4=1,-100,INDEX('Chart Interactive Data'!D68:D97,MATCH(Controls!$G$4,'Chart Interactive Data'!$B$68:$B$97,0)))</f>
        <v>-100</v>
      </c>
      <c r="R25" s="122">
        <f>IF($F$4=1,-100,INDEX('Chart Interactive Data'!E68:E97,MATCH(Controls!$G$4,'Chart Interactive Data'!$B$68:$B$97,0)))</f>
        <v>-100</v>
      </c>
      <c r="S25" s="122">
        <f>IF($F$4=1,-100,INDEX('Chart Interactive Data'!F68:F97,MATCH(Controls!$G$4,'Chart Interactive Data'!$B$68:$B$97,0)))</f>
        <v>-100</v>
      </c>
      <c r="T25" s="122">
        <f>IF($F$4=1,-100,INDEX('Chart Interactive Data'!G68:G97,MATCH(Controls!$G$4,'Chart Interactive Data'!$B$68:$B$97,0)))</f>
        <v>-100</v>
      </c>
      <c r="U25" s="122">
        <f>IF($F$4=1,-100,INDEX('Chart Interactive Data'!H68:H97,MATCH(Controls!$G$4,'Chart Interactive Data'!$B$68:$B$97,0)))</f>
        <v>-100</v>
      </c>
      <c r="V25" s="122">
        <f>IF($F$4=1,-100,INDEX('Chart Interactive Data'!I68:I97,MATCH(Controls!$G$4,'Chart Interactive Data'!$B$68:$B$97,0)))</f>
        <v>-100</v>
      </c>
      <c r="W25" s="121">
        <f>IF($F$4=1,-100,INDEX('Chart Interactive Data'!J68:J97,MATCH(Controls!$G$4,'Chart Interactive Data'!$B$68:$B$97,0)))</f>
        <v>-100</v>
      </c>
      <c r="X25" s="121">
        <f>IF($F$4=1,-100,INDEX('Chart Interactive Data'!K68:K97,MATCH(Controls!$G$4,'Chart Interactive Data'!$B$68:$B$97,0)))</f>
        <v>-100</v>
      </c>
      <c r="Y25" s="194">
        <f>IF($F$4=1,-100,INDEX('Chart Interactive Data'!L68:L97,MATCH(Controls!$G$4,'Chart Interactive Data'!$B$68:$B$97,0)))</f>
        <v>-100</v>
      </c>
    </row>
    <row r="26" spans="2:28" ht="15" customHeight="1" x14ac:dyDescent="0.15">
      <c r="B26" s="129" t="s">
        <v>171</v>
      </c>
      <c r="C26" s="89"/>
      <c r="D26" s="99"/>
      <c r="F26" s="105">
        <v>14</v>
      </c>
      <c r="G26" s="106">
        <v>4</v>
      </c>
      <c r="H26" s="99" t="s">
        <v>172</v>
      </c>
      <c r="I26" s="89"/>
      <c r="M26" s="168"/>
      <c r="N26" s="169"/>
      <c r="O26" s="169" t="s">
        <v>108</v>
      </c>
      <c r="P26" s="122">
        <f>IF($F$4=1,-100,INDEX('Chart Interactive Data'!C68:C97,MATCH(Controls!$O$22,'Chart Interactive Data'!$B$68:$B$97,0)))</f>
        <v>-100</v>
      </c>
      <c r="Q26" s="122">
        <f>IF($F$4=1,-100,INDEX('Chart Interactive Data'!D68:D97,MATCH(Controls!$O$22,'Chart Interactive Data'!$B$68:$B$97,0)))</f>
        <v>-100</v>
      </c>
      <c r="R26" s="122">
        <f>IF($F$4=1,-100,INDEX('Chart Interactive Data'!E68:E97,MATCH(Controls!$O$22,'Chart Interactive Data'!$B$68:$B$97,0)))</f>
        <v>-100</v>
      </c>
      <c r="S26" s="122">
        <f>IF($F$4=1,-100,INDEX('Chart Interactive Data'!F68:F97,MATCH(Controls!$O$22,'Chart Interactive Data'!$B$68:$B$97,0)))</f>
        <v>-100</v>
      </c>
      <c r="T26" s="122">
        <f>IF($F$4=1,-100,INDEX('Chart Interactive Data'!G68:G97,MATCH(Controls!$O$22,'Chart Interactive Data'!$B$68:$B$97,0)))</f>
        <v>-100</v>
      </c>
      <c r="U26" s="122">
        <f>IF($F$4=1,-100,INDEX('Chart Interactive Data'!H68:H97,MATCH(Controls!$O$22,'Chart Interactive Data'!$B$68:$B$97,0)))</f>
        <v>-100</v>
      </c>
      <c r="V26" s="122">
        <f>IF($F$4=1,-100,INDEX('Chart Interactive Data'!I68:I97,MATCH(Controls!$O$22,'Chart Interactive Data'!$B$68:$B$97,0)))</f>
        <v>-100</v>
      </c>
      <c r="W26" s="121">
        <f>IF($F$4=1,-100,INDEX('Chart Interactive Data'!J68:J97,MATCH(Controls!$O$22,'Chart Interactive Data'!$B$68:$B$97,0)))</f>
        <v>-100</v>
      </c>
      <c r="X26" s="121">
        <f>IF($F$4=1,-100,INDEX('Chart Interactive Data'!K68:K97,MATCH(Controls!$O$22,'Chart Interactive Data'!$B$68:$B$97,0)))</f>
        <v>-100</v>
      </c>
      <c r="Y26" s="194">
        <f>IF($F$4=1,-100,INDEX('Chart Interactive Data'!L68:L97,MATCH(Controls!$O$22,'Chart Interactive Data'!$B$68:$B$97,0)))</f>
        <v>-100</v>
      </c>
    </row>
    <row r="27" spans="2:28" ht="15" customHeight="1" x14ac:dyDescent="0.15">
      <c r="B27" s="129" t="s">
        <v>173</v>
      </c>
      <c r="C27" s="89"/>
      <c r="D27" s="99"/>
      <c r="F27" s="105">
        <v>15</v>
      </c>
      <c r="G27" s="106">
        <v>5</v>
      </c>
      <c r="H27" s="99" t="s">
        <v>174</v>
      </c>
      <c r="I27" s="89"/>
      <c r="M27" s="133">
        <v>4</v>
      </c>
      <c r="N27" s="134" t="s">
        <v>120</v>
      </c>
      <c r="O27" s="134" t="s">
        <v>163</v>
      </c>
      <c r="P27" s="136">
        <f>IF($F$4=1,-100,INDEX('Chart Interactive Data'!C99:C128,MATCH(Controls!$G$4,'Chart Interactive Data'!$B$99:$B$128,0)))</f>
        <v>-100</v>
      </c>
      <c r="Q27" s="136">
        <f>IF($F$4=1,-100,INDEX('Chart Interactive Data'!D99:D128,MATCH(Controls!$G$4,'Chart Interactive Data'!$B$99:$B$128,0)))</f>
        <v>-100</v>
      </c>
      <c r="R27" s="136">
        <f>IF($F$4=1,-100,INDEX('Chart Interactive Data'!E99:E128,MATCH(Controls!$G$4,'Chart Interactive Data'!$B$99:$B$128,0)))</f>
        <v>-100</v>
      </c>
      <c r="S27" s="136">
        <f>IF($F$4=1,-100,INDEX('Chart Interactive Data'!F99:F128,MATCH(Controls!$G$4,'Chart Interactive Data'!$B$99:$B$128,0)))</f>
        <v>-100</v>
      </c>
      <c r="T27" s="136">
        <f>IF($F$4=1,-100,INDEX('Chart Interactive Data'!G99:G128,MATCH(Controls!$G$4,'Chart Interactive Data'!$B$99:$B$128,0)))</f>
        <v>-100</v>
      </c>
      <c r="U27" s="136">
        <f>IF($F$4=1,-100,INDEX('Chart Interactive Data'!H99:H128,MATCH(Controls!$G$4,'Chart Interactive Data'!$B$99:$B$128,0)))</f>
        <v>-100</v>
      </c>
      <c r="V27" s="136">
        <f>IF($F$4=1,-100,INDEX('Chart Interactive Data'!I99:I128,MATCH(Controls!$G$4,'Chart Interactive Data'!$B$99:$B$128,0)))</f>
        <v>-100</v>
      </c>
      <c r="W27" s="136">
        <f>IF($F$4=1,-100,INDEX('Chart Interactive Data'!J99:J128,MATCH(Controls!$G$4,'Chart Interactive Data'!$B$99:$B$128,0)))</f>
        <v>-100</v>
      </c>
      <c r="X27" s="136">
        <f>IF($F$4=1,-100,INDEX('Chart Interactive Data'!K99:K128,MATCH(Controls!$G$4,'Chart Interactive Data'!$B$99:$B$128,0)))</f>
        <v>-100</v>
      </c>
      <c r="Y27" s="171">
        <f>IF($F$4=1,-100,INDEX('Chart Interactive Data'!L99:L128,MATCH(Controls!$G$4,'Chart Interactive Data'!$B$99:$B$128,0)))</f>
        <v>-100</v>
      </c>
    </row>
    <row r="28" spans="2:28" ht="15" customHeight="1" x14ac:dyDescent="0.15">
      <c r="B28" s="129" t="s">
        <v>175</v>
      </c>
      <c r="C28" s="89"/>
      <c r="D28" s="99"/>
      <c r="F28" s="105">
        <v>16</v>
      </c>
      <c r="G28" s="106">
        <v>5</v>
      </c>
      <c r="H28" s="99" t="s">
        <v>176</v>
      </c>
      <c r="I28" s="89"/>
      <c r="M28" s="175"/>
      <c r="N28" s="134"/>
      <c r="O28" s="134" t="s">
        <v>108</v>
      </c>
      <c r="P28" s="136">
        <f>IF($F$4=1,-100,INDEX('Chart Interactive Data'!C99:C128,MATCH(Controls!$O$22,'Chart Interactive Data'!$B$99:$B$128,0)))</f>
        <v>-100</v>
      </c>
      <c r="Q28" s="136">
        <f>IF($F$4=1,-100,INDEX('Chart Interactive Data'!D99:D128,MATCH(Controls!$O$22,'Chart Interactive Data'!$B$99:$B$128,0)))</f>
        <v>-100</v>
      </c>
      <c r="R28" s="136">
        <f>IF($F$4=1,-100,INDEX('Chart Interactive Data'!E99:E128,MATCH(Controls!$O$22,'Chart Interactive Data'!$B$99:$B$128,0)))</f>
        <v>-100</v>
      </c>
      <c r="S28" s="136">
        <f>IF($F$4=1,-100,INDEX('Chart Interactive Data'!F99:F128,MATCH(Controls!$O$22,'Chart Interactive Data'!$B$99:$B$128,0)))</f>
        <v>-100</v>
      </c>
      <c r="T28" s="136">
        <f>IF($F$4=1,-100,INDEX('Chart Interactive Data'!G99:G128,MATCH(Controls!$O$22,'Chart Interactive Data'!$B$99:$B$128,0)))</f>
        <v>-100</v>
      </c>
      <c r="U28" s="136">
        <f>IF($F$4=1,-100,INDEX('Chart Interactive Data'!H99:H128,MATCH(Controls!$O$22,'Chart Interactive Data'!$B$99:$B$128,0)))</f>
        <v>-100</v>
      </c>
      <c r="V28" s="136">
        <f>IF($F$4=1,-100,INDEX('Chart Interactive Data'!I99:I128,MATCH(Controls!$O$22,'Chart Interactive Data'!$B$99:$B$128,0)))</f>
        <v>-100</v>
      </c>
      <c r="W28" s="136">
        <f>IF($F$4=1,-100,INDEX('Chart Interactive Data'!J99:J128,MATCH(Controls!$O$22,'Chart Interactive Data'!$B$99:$B$128,0)))</f>
        <v>-100</v>
      </c>
      <c r="X28" s="136">
        <f>IF($F$4=1,-100,INDEX('Chart Interactive Data'!K99:K128,MATCH(Controls!$O$22,'Chart Interactive Data'!$B$99:$B$128,0)))</f>
        <v>-100</v>
      </c>
      <c r="Y28" s="171">
        <f>IF($F$4=1,-100,INDEX('Chart Interactive Data'!L99:L128,MATCH(Controls!$O$22,'Chart Interactive Data'!$B$99:$B$128,0)))</f>
        <v>-100</v>
      </c>
    </row>
    <row r="29" spans="2:28" ht="15" customHeight="1" x14ac:dyDescent="0.15">
      <c r="B29" s="98"/>
      <c r="C29" s="89"/>
      <c r="D29" s="99"/>
      <c r="F29" s="105">
        <v>17</v>
      </c>
      <c r="G29" s="106">
        <v>6</v>
      </c>
      <c r="H29" s="99" t="s">
        <v>177</v>
      </c>
      <c r="I29" s="89"/>
      <c r="M29" s="173">
        <v>5</v>
      </c>
      <c r="N29" s="169" t="s">
        <v>121</v>
      </c>
      <c r="O29" s="169" t="s">
        <v>163</v>
      </c>
      <c r="P29" s="122">
        <f>IF($F$4=1,-100,INDEX('Chart Interactive Data'!C130:C159,MATCH(Controls!$G$4,'Chart Interactive Data'!$B$130:$B$159,0)))</f>
        <v>-100</v>
      </c>
      <c r="Q29" s="122">
        <f>IF($F$4=1,-100,INDEX('Chart Interactive Data'!D130:D159,MATCH(Controls!$G$4,'Chart Interactive Data'!$B$130:$B$159,0)))</f>
        <v>-100</v>
      </c>
      <c r="R29" s="122">
        <f>IF($F$4=1,-100,INDEX('Chart Interactive Data'!E130:E159,MATCH(Controls!$G$4,'Chart Interactive Data'!$B$130:$B$159,0)))</f>
        <v>-100</v>
      </c>
      <c r="S29" s="122">
        <f>IF($F$4=1,-100,INDEX('Chart Interactive Data'!F130:F159,MATCH(Controls!$G$4,'Chart Interactive Data'!$B$130:$B$159,0)))</f>
        <v>-100</v>
      </c>
      <c r="T29" s="122">
        <f>IF($F$4=1,-100,INDEX('Chart Interactive Data'!G130:G159,MATCH(Controls!$G$4,'Chart Interactive Data'!$B$130:$B$159,0)))</f>
        <v>-100</v>
      </c>
      <c r="U29" s="122">
        <f>IF($F$4=1,-100,INDEX('Chart Interactive Data'!H130:H159,MATCH(Controls!$G$4,'Chart Interactive Data'!$B$130:$B$159,0)))</f>
        <v>-100</v>
      </c>
      <c r="V29" s="122">
        <f>IF($F$4=1,-100,INDEX('Chart Interactive Data'!I130:I159,MATCH(Controls!$G$4,'Chart Interactive Data'!$B$130:$B$159,0)))</f>
        <v>-100</v>
      </c>
      <c r="W29" s="122">
        <f>IF($F$4=1,-100,INDEX('Chart Interactive Data'!J130:J159,MATCH(Controls!$G$4,'Chart Interactive Data'!$B$130:$B$159,0)))</f>
        <v>-100</v>
      </c>
      <c r="X29" s="122">
        <f>IF($F$4=1,-100,INDEX('Chart Interactive Data'!K130:K159,MATCH(Controls!$G$4,'Chart Interactive Data'!$B$130:$B$159,0)))</f>
        <v>-100</v>
      </c>
      <c r="Y29" s="174">
        <f>IF($F$4=1,-100,INDEX('Chart Interactive Data'!L130:L159,MATCH(Controls!$G$4,'Chart Interactive Data'!$B$130:$B$159,0)))</f>
        <v>-100</v>
      </c>
    </row>
    <row r="30" spans="2:28" ht="15" customHeight="1" x14ac:dyDescent="0.15">
      <c r="B30" s="98" t="s">
        <v>178</v>
      </c>
      <c r="C30" s="89"/>
      <c r="D30" s="99"/>
      <c r="F30" s="105">
        <v>18</v>
      </c>
      <c r="G30" s="106">
        <v>6</v>
      </c>
      <c r="H30" s="99" t="s">
        <v>179</v>
      </c>
      <c r="I30" s="89"/>
      <c r="M30" s="168"/>
      <c r="N30" s="169"/>
      <c r="O30" s="169" t="s">
        <v>108</v>
      </c>
      <c r="P30" s="122">
        <f>IF($F$4=1,-100,INDEX('Chart Interactive Data'!C130:C159,MATCH(Controls!$O$22,'Chart Interactive Data'!$B$130:$B$159,0)))</f>
        <v>-100</v>
      </c>
      <c r="Q30" s="122">
        <f>IF($F$4=1,-100,INDEX('Chart Interactive Data'!D130:D159,MATCH(Controls!$O$22,'Chart Interactive Data'!$B$130:$B$159,0)))</f>
        <v>-100</v>
      </c>
      <c r="R30" s="122">
        <f>IF($F$4=1,-100,INDEX('Chart Interactive Data'!E130:E159,MATCH(Controls!$O$22,'Chart Interactive Data'!$B$130:$B$159,0)))</f>
        <v>-100</v>
      </c>
      <c r="S30" s="122">
        <f>IF($F$4=1,-100,INDEX('Chart Interactive Data'!F130:F159,MATCH(Controls!$O$22,'Chart Interactive Data'!$B$130:$B$159,0)))</f>
        <v>-100</v>
      </c>
      <c r="T30" s="122">
        <f>IF($F$4=1,-100,INDEX('Chart Interactive Data'!G130:G159,MATCH(Controls!$O$22,'Chart Interactive Data'!$B$130:$B$159,0)))</f>
        <v>-100</v>
      </c>
      <c r="U30" s="122">
        <f>IF($F$4=1,-100,INDEX('Chart Interactive Data'!H130:H159,MATCH(Controls!$O$22,'Chart Interactive Data'!$B$130:$B$159,0)))</f>
        <v>-100</v>
      </c>
      <c r="V30" s="122">
        <f>IF($F$4=1,-100,INDEX('Chart Interactive Data'!I130:I159,MATCH(Controls!$O$22,'Chart Interactive Data'!$B$130:$B$159,0)))</f>
        <v>-100</v>
      </c>
      <c r="W30" s="122">
        <f>IF($F$4=1,-100,INDEX('Chart Interactive Data'!J130:J159,MATCH(Controls!$O$22,'Chart Interactive Data'!$B$130:$B$159,0)))</f>
        <v>-100</v>
      </c>
      <c r="X30" s="122">
        <f>IF($F$4=1,-100,INDEX('Chart Interactive Data'!K130:K159,MATCH(Controls!$O$22,'Chart Interactive Data'!$B$130:$B$159,0)))</f>
        <v>-100</v>
      </c>
      <c r="Y30" s="174">
        <f>IF($F$4=1,-100,INDEX('Chart Interactive Data'!L130:L159,MATCH(Controls!$O$22,'Chart Interactive Data'!$B$130:$B$159,0)))</f>
        <v>-100</v>
      </c>
    </row>
    <row r="31" spans="2:28" ht="15" customHeight="1" x14ac:dyDescent="0.15">
      <c r="B31" s="98" t="s">
        <v>180</v>
      </c>
      <c r="C31" s="89"/>
      <c r="D31" s="99"/>
      <c r="F31" s="105">
        <v>19</v>
      </c>
      <c r="G31" s="106">
        <v>7</v>
      </c>
      <c r="H31" s="99" t="s">
        <v>181</v>
      </c>
      <c r="I31" s="89"/>
      <c r="M31" s="170">
        <v>6</v>
      </c>
      <c r="N31" s="134" t="s">
        <v>123</v>
      </c>
      <c r="O31" s="134" t="s">
        <v>163</v>
      </c>
      <c r="P31" s="136">
        <f>IF($F$4=1,-100,INDEX('Chart Interactive Data'!C161:C190,MATCH(Controls!$G$4,'Chart Interactive Data'!$B$161:$B$190,0)))</f>
        <v>-100</v>
      </c>
      <c r="Q31" s="136">
        <f>IF($F$4=1,-100,INDEX('Chart Interactive Data'!D161:D190,MATCH(Controls!$G$4,'Chart Interactive Data'!$B$161:$B$190,0)))</f>
        <v>-100</v>
      </c>
      <c r="R31" s="136">
        <f>IF($F$4=1,-100,INDEX('Chart Interactive Data'!E161:E190,MATCH(Controls!$G$4,'Chart Interactive Data'!$B$161:$B$190,0)))</f>
        <v>-100</v>
      </c>
      <c r="S31" s="136">
        <f>IF($F$4=1,-100,INDEX('Chart Interactive Data'!F161:F190,MATCH(Controls!$G$4,'Chart Interactive Data'!$B$161:$B$190,0)))</f>
        <v>-100</v>
      </c>
      <c r="T31" s="136">
        <f>IF($F$4=1,-100,INDEX('Chart Interactive Data'!G161:G190,MATCH(Controls!$G$4,'Chart Interactive Data'!$B$161:$B$190,0)))</f>
        <v>-100</v>
      </c>
      <c r="U31" s="136">
        <f>IF($F$4=1,-100,INDEX('Chart Interactive Data'!H161:H190,MATCH(Controls!$G$4,'Chart Interactive Data'!$B$161:$B$190,0)))</f>
        <v>-100</v>
      </c>
      <c r="V31" s="136">
        <f>IF($F$4=1,-100,INDEX('Chart Interactive Data'!I161:I190,MATCH(Controls!$G$4,'Chart Interactive Data'!$B$161:$B$190,0)))</f>
        <v>-100</v>
      </c>
      <c r="W31" s="136">
        <f>IF($F$4=1,-100,INDEX('Chart Interactive Data'!J161:J190,MATCH(Controls!$G$4,'Chart Interactive Data'!$B$161:$B$190,0)))</f>
        <v>-100</v>
      </c>
      <c r="X31" s="136">
        <f>IF($F$4=1,-100,INDEX('Chart Interactive Data'!K161:K190,MATCH(Controls!$G$4,'Chart Interactive Data'!$B$161:$B$190,0)))</f>
        <v>-100</v>
      </c>
      <c r="Y31" s="171">
        <f>IF($F$4=1,-100,INDEX('Chart Interactive Data'!L161:L190,MATCH(Controls!$G$4,'Chart Interactive Data'!$B$161:$B$190,0)))</f>
        <v>-100</v>
      </c>
    </row>
    <row r="32" spans="2:28" ht="15" customHeight="1" x14ac:dyDescent="0.15">
      <c r="B32" s="98" t="s">
        <v>182</v>
      </c>
      <c r="C32" s="89"/>
      <c r="D32" s="99"/>
      <c r="F32" s="105">
        <v>20</v>
      </c>
      <c r="G32" s="106">
        <v>7</v>
      </c>
      <c r="H32" s="99" t="s">
        <v>183</v>
      </c>
      <c r="I32" s="89"/>
      <c r="M32" s="172"/>
      <c r="N32" s="134"/>
      <c r="O32" s="134" t="s">
        <v>108</v>
      </c>
      <c r="P32" s="136">
        <f>IF($F$4=1,-100,INDEX('Chart Interactive Data'!C161:C190,MATCH(Controls!$O$22,'Chart Interactive Data'!$B$161:$B$190,0)))</f>
        <v>-100</v>
      </c>
      <c r="Q32" s="136">
        <f>IF($F$4=1,-100,INDEX('Chart Interactive Data'!D161:D190,MATCH(Controls!$O$22,'Chart Interactive Data'!$B$161:$B$190,0)))</f>
        <v>-100</v>
      </c>
      <c r="R32" s="136">
        <f>IF($F$4=1,-100,INDEX('Chart Interactive Data'!E161:E190,MATCH(Controls!$O$22,'Chart Interactive Data'!$B$161:$B$190,0)))</f>
        <v>-100</v>
      </c>
      <c r="S32" s="136">
        <f>IF($F$4=1,-100,INDEX('Chart Interactive Data'!F161:F190,MATCH(Controls!$O$22,'Chart Interactive Data'!$B$161:$B$190,0)))</f>
        <v>-100</v>
      </c>
      <c r="T32" s="136">
        <f>IF($F$4=1,-100,INDEX('Chart Interactive Data'!G161:G190,MATCH(Controls!$O$22,'Chart Interactive Data'!$B$161:$B$190,0)))</f>
        <v>-100</v>
      </c>
      <c r="U32" s="136">
        <f>IF($F$4=1,-100,INDEX('Chart Interactive Data'!H161:H190,MATCH(Controls!$O$22,'Chart Interactive Data'!$B$161:$B$190,0)))</f>
        <v>-100</v>
      </c>
      <c r="V32" s="136">
        <f>IF($F$4=1,-100,INDEX('Chart Interactive Data'!I161:I190,MATCH(Controls!$O$22,'Chart Interactive Data'!$B$161:$B$190,0)))</f>
        <v>-100</v>
      </c>
      <c r="W32" s="136">
        <f>IF($F$4=1,-100,INDEX('Chart Interactive Data'!J161:J190,MATCH(Controls!$O$22,'Chart Interactive Data'!$B$161:$B$190,0)))</f>
        <v>-100</v>
      </c>
      <c r="X32" s="136">
        <f>IF($F$4=1,-100,INDEX('Chart Interactive Data'!K161:K190,MATCH(Controls!$O$22,'Chart Interactive Data'!$B$161:$B$190,0)))</f>
        <v>-100</v>
      </c>
      <c r="Y32" s="171">
        <f>IF($F$4=1,-100,INDEX('Chart Interactive Data'!L161:L190,MATCH(Controls!$O$22,'Chart Interactive Data'!$B$161:$B$190,0)))</f>
        <v>-100</v>
      </c>
    </row>
    <row r="33" spans="2:25" ht="15" customHeight="1" x14ac:dyDescent="0.15">
      <c r="B33" s="98" t="s">
        <v>184</v>
      </c>
      <c r="C33" s="89"/>
      <c r="D33" s="99"/>
      <c r="F33" s="105">
        <v>21</v>
      </c>
      <c r="G33" s="106">
        <v>7</v>
      </c>
      <c r="H33" s="99" t="s">
        <v>185</v>
      </c>
      <c r="I33" s="89"/>
      <c r="M33" s="173">
        <v>7</v>
      </c>
      <c r="N33" s="169" t="s">
        <v>126</v>
      </c>
      <c r="O33" s="169" t="s">
        <v>163</v>
      </c>
      <c r="P33" s="122">
        <f>IF($F$4=1,-100,INDEX('Chart Interactive Data'!C192:C221,MATCH(Controls!$G$4,'Chart Interactive Data'!$B$192:$B$221,0)))</f>
        <v>-100</v>
      </c>
      <c r="Q33" s="122">
        <f>IF($F$4=1,-100,INDEX('Chart Interactive Data'!D192:D221,MATCH(Controls!$G$4,'Chart Interactive Data'!$B$192:$B$221,0)))</f>
        <v>-100</v>
      </c>
      <c r="R33" s="122">
        <f>IF($F$4=1,-100,INDEX('Chart Interactive Data'!E192:E221,MATCH(Controls!$G$4,'Chart Interactive Data'!$B$192:$B$221,0)))</f>
        <v>-100</v>
      </c>
      <c r="S33" s="122">
        <f>IF($F$4=1,-100,INDEX('Chart Interactive Data'!F192:F221,MATCH(Controls!$G$4,'Chart Interactive Data'!$B$192:$B$221,0)))</f>
        <v>-100</v>
      </c>
      <c r="T33" s="122">
        <f>IF($F$4=1,-100,INDEX('Chart Interactive Data'!G192:G221,MATCH(Controls!$G$4,'Chart Interactive Data'!$B$192:$B$221,0)))</f>
        <v>-100</v>
      </c>
      <c r="U33" s="122">
        <f>IF($F$4=1,-100,INDEX('Chart Interactive Data'!H192:H221,MATCH(Controls!$G$4,'Chart Interactive Data'!$B$192:$B$221,0)))</f>
        <v>-100</v>
      </c>
      <c r="V33" s="122">
        <f>IF($F$4=1,-100,INDEX('Chart Interactive Data'!I192:I221,MATCH(Controls!$G$4,'Chart Interactive Data'!$B$192:$B$221,0)))</f>
        <v>-100</v>
      </c>
      <c r="W33" s="122">
        <f>IF($F$4=1,-100,INDEX('Chart Interactive Data'!J192:J221,MATCH(Controls!$G$4,'Chart Interactive Data'!$B$192:$B$221,0)))</f>
        <v>-100</v>
      </c>
      <c r="X33" s="122">
        <f>IF($F$4=1,-100,INDEX('Chart Interactive Data'!K192:K221,MATCH(Controls!$G$4,'Chart Interactive Data'!$B$192:$B$221,0)))</f>
        <v>-100</v>
      </c>
      <c r="Y33" s="174">
        <f>IF($F$4=1,-100,INDEX('Chart Interactive Data'!L192:L221,MATCH(Controls!$G$4,'Chart Interactive Data'!$B$192:$B$221,0)))</f>
        <v>-100</v>
      </c>
    </row>
    <row r="34" spans="2:25" ht="15" customHeight="1" x14ac:dyDescent="0.15">
      <c r="B34" s="98" t="s">
        <v>186</v>
      </c>
      <c r="C34" s="89"/>
      <c r="D34" s="99"/>
      <c r="F34" s="105">
        <v>22</v>
      </c>
      <c r="G34" s="106">
        <v>7</v>
      </c>
      <c r="H34" s="99" t="s">
        <v>187</v>
      </c>
      <c r="I34" s="89"/>
      <c r="M34" s="168"/>
      <c r="N34" s="169"/>
      <c r="O34" s="169" t="s">
        <v>108</v>
      </c>
      <c r="P34" s="122">
        <f>IF($F$4=1,-100,INDEX('Chart Interactive Data'!C192:C221,MATCH(Controls!$O$22,'Chart Interactive Data'!$B$192:$B$221,0)))</f>
        <v>-100</v>
      </c>
      <c r="Q34" s="122">
        <f>IF($F$4=1,-100,INDEX('Chart Interactive Data'!D192:D221,MATCH(Controls!$O$22,'Chart Interactive Data'!$B$192:$B$221,0)))</f>
        <v>-100</v>
      </c>
      <c r="R34" s="122">
        <f>IF($F$4=1,-100,INDEX('Chart Interactive Data'!E192:E221,MATCH(Controls!$O$22,'Chart Interactive Data'!$B$192:$B$221,0)))</f>
        <v>-100</v>
      </c>
      <c r="S34" s="122">
        <f>IF($F$4=1,-100,INDEX('Chart Interactive Data'!F192:F221,MATCH(Controls!$O$22,'Chart Interactive Data'!$B$192:$B$221,0)))</f>
        <v>-100</v>
      </c>
      <c r="T34" s="122">
        <f>IF($F$4=1,-100,INDEX('Chart Interactive Data'!G192:G221,MATCH(Controls!$O$22,'Chart Interactive Data'!$B$192:$B$221,0)))</f>
        <v>-100</v>
      </c>
      <c r="U34" s="122">
        <f>IF($F$4=1,-100,INDEX('Chart Interactive Data'!H192:H221,MATCH(Controls!$O$22,'Chart Interactive Data'!$B$192:$B$221,0)))</f>
        <v>-100</v>
      </c>
      <c r="V34" s="122">
        <f>IF($F$4=1,-100,INDEX('Chart Interactive Data'!I192:I221,MATCH(Controls!$O$22,'Chart Interactive Data'!$B$192:$B$221,0)))</f>
        <v>-100</v>
      </c>
      <c r="W34" s="122">
        <f>IF($F$4=1,-100,INDEX('Chart Interactive Data'!J192:J221,MATCH(Controls!$O$22,'Chart Interactive Data'!$B$192:$B$221,0)))</f>
        <v>-100</v>
      </c>
      <c r="X34" s="122">
        <f>IF($F$4=1,-100,INDEX('Chart Interactive Data'!K192:K221,MATCH(Controls!$O$22,'Chart Interactive Data'!$B$192:$B$221,0)))</f>
        <v>-100</v>
      </c>
      <c r="Y34" s="174">
        <f>IF($F$4=1,-100,INDEX('Chart Interactive Data'!L192:L221,MATCH(Controls!$O$22,'Chart Interactive Data'!$B$192:$B$221,0)))</f>
        <v>-100</v>
      </c>
    </row>
    <row r="35" spans="2:25" ht="15" customHeight="1" x14ac:dyDescent="0.15">
      <c r="B35" s="98" t="s">
        <v>188</v>
      </c>
      <c r="C35" s="89"/>
      <c r="D35" s="99"/>
      <c r="F35" s="105">
        <v>23</v>
      </c>
      <c r="G35" s="106">
        <v>7</v>
      </c>
      <c r="H35" s="176" t="s">
        <v>189</v>
      </c>
      <c r="I35" s="177"/>
      <c r="M35" s="170">
        <v>8</v>
      </c>
      <c r="N35" s="134" t="s">
        <v>130</v>
      </c>
      <c r="O35" s="134" t="s">
        <v>163</v>
      </c>
      <c r="P35" s="136">
        <f>IF($F$4=1,-100,INDEX('Chart Interactive Data'!C223:C252,MATCH(Controls!$G$4,'Chart Interactive Data'!$B$223:$B$252,0)))</f>
        <v>-100</v>
      </c>
      <c r="Q35" s="136">
        <f>IF($F$4=1,-100,INDEX('Chart Interactive Data'!D223:D252,MATCH(Controls!$G$4,'Chart Interactive Data'!$B$223:$B$252,0)))</f>
        <v>-100</v>
      </c>
      <c r="R35" s="136">
        <f>IF($F$4=1,-100,INDEX('Chart Interactive Data'!E223:E252,MATCH(Controls!$G$4,'Chart Interactive Data'!$B$223:$B$252,0)))</f>
        <v>-100</v>
      </c>
      <c r="S35" s="136">
        <f>IF($F$4=1,-100,INDEX('Chart Interactive Data'!F223:F252,MATCH(Controls!$G$4,'Chart Interactive Data'!$B$223:$B$252,0)))</f>
        <v>-100</v>
      </c>
      <c r="T35" s="136">
        <f>IF($F$4=1,-100,INDEX('Chart Interactive Data'!G223:G252,MATCH(Controls!$G$4,'Chart Interactive Data'!$B$223:$B$252,0)))</f>
        <v>-100</v>
      </c>
      <c r="U35" s="136">
        <f>IF($F$4=1,-100,INDEX('Chart Interactive Data'!H223:H252,MATCH(Controls!$G$4,'Chart Interactive Data'!$B$223:$B$252,0)))</f>
        <v>-100</v>
      </c>
      <c r="V35" s="136">
        <f>IF($F$4=1,-100,INDEX('Chart Interactive Data'!I223:I252,MATCH(Controls!$G$4,'Chart Interactive Data'!$B$223:$B$252,0)))</f>
        <v>-100</v>
      </c>
      <c r="W35" s="136">
        <f>IF($F$4=1,-100,INDEX('Chart Interactive Data'!J223:J252,MATCH(Controls!$G$4,'Chart Interactive Data'!$B$223:$B$252,0)))</f>
        <v>-100</v>
      </c>
      <c r="X35" s="136">
        <f>IF($F$4=1,-100,INDEX('Chart Interactive Data'!K223:K252,MATCH(Controls!$G$4,'Chart Interactive Data'!$B$223:$B$252,0)))</f>
        <v>-100</v>
      </c>
      <c r="Y35" s="171">
        <f>IF($F$4=1,-100,INDEX('Chart Interactive Data'!L223:L252,MATCH(Controls!$G$4,'Chart Interactive Data'!$B$223:$B$252,0)))</f>
        <v>-100</v>
      </c>
    </row>
    <row r="36" spans="2:25" ht="15" customHeight="1" thickBot="1" x14ac:dyDescent="0.2">
      <c r="B36" s="131"/>
      <c r="C36" s="156"/>
      <c r="D36" s="132"/>
      <c r="F36" s="131"/>
      <c r="G36" s="156"/>
      <c r="H36" s="132"/>
      <c r="I36" s="89"/>
      <c r="M36" s="178"/>
      <c r="N36" s="134"/>
      <c r="O36" s="134" t="s">
        <v>108</v>
      </c>
      <c r="P36" s="136">
        <f>IF($F$4=1,-100,INDEX('Chart Interactive Data'!C223:C252,MATCH(Controls!$O$22,'Chart Interactive Data'!$B$223:$B$252,0)))</f>
        <v>-100</v>
      </c>
      <c r="Q36" s="136">
        <f>IF($F$4=1,-100,INDEX('Chart Interactive Data'!D223:D252,MATCH(Controls!$O$22,'Chart Interactive Data'!$B$223:$B$252,0)))</f>
        <v>-100</v>
      </c>
      <c r="R36" s="136">
        <f>IF($F$4=1,-100,INDEX('Chart Interactive Data'!E223:E252,MATCH(Controls!$O$22,'Chart Interactive Data'!$B$223:$B$252,0)))</f>
        <v>-100</v>
      </c>
      <c r="S36" s="136">
        <f>IF($F$4=1,-100,INDEX('Chart Interactive Data'!F223:F252,MATCH(Controls!$O$22,'Chart Interactive Data'!$B$223:$B$252,0)))</f>
        <v>-100</v>
      </c>
      <c r="T36" s="136">
        <f>IF($F$4=1,-100,INDEX('Chart Interactive Data'!G223:G252,MATCH(Controls!$O$22,'Chart Interactive Data'!$B$223:$B$252,0)))</f>
        <v>-100</v>
      </c>
      <c r="U36" s="136">
        <f>IF($F$4=1,-100,INDEX('Chart Interactive Data'!H223:H252,MATCH(Controls!$O$22,'Chart Interactive Data'!$B$223:$B$252,0)))</f>
        <v>-100</v>
      </c>
      <c r="V36" s="136">
        <f>IF($F$4=1,-100,INDEX('Chart Interactive Data'!I223:I252,MATCH(Controls!$O$22,'Chart Interactive Data'!$B$223:$B$252,0)))</f>
        <v>-100</v>
      </c>
      <c r="W36" s="136">
        <f>IF($F$4=1,-100,INDEX('Chart Interactive Data'!J223:J252,MATCH(Controls!$O$22,'Chart Interactive Data'!$B$223:$B$252,0)))</f>
        <v>-100</v>
      </c>
      <c r="X36" s="136">
        <f>IF($F$4=1,-100,INDEX('Chart Interactive Data'!K223:K252,MATCH(Controls!$O$22,'Chart Interactive Data'!$B$223:$B$252,0)))</f>
        <v>-100</v>
      </c>
      <c r="Y36" s="171">
        <f>IF($F$4=1,-100,INDEX('Chart Interactive Data'!L223:L252,MATCH(Controls!$O$22,'Chart Interactive Data'!$B$223:$B$252,0)))</f>
        <v>-100</v>
      </c>
    </row>
    <row r="37" spans="2:25" ht="15" customHeight="1" x14ac:dyDescent="0.15">
      <c r="B37" s="89"/>
      <c r="C37" s="89"/>
      <c r="D37" s="89"/>
      <c r="M37" s="173">
        <v>9</v>
      </c>
      <c r="N37" s="169" t="s">
        <v>132</v>
      </c>
      <c r="O37" s="169" t="s">
        <v>163</v>
      </c>
      <c r="P37" s="121">
        <f>IF($F$4=1,-100,INDEX('Chart Interactive Data'!C254:C283,MATCH(Controls!$G$4,'Chart Interactive Data'!$B$254:$B$283,0)))</f>
        <v>-100</v>
      </c>
      <c r="Q37" s="121">
        <f>IF($F$4=1,-100,INDEX('Chart Interactive Data'!D254:D283,MATCH(Controls!$G$4,'Chart Interactive Data'!$B$254:$B$283,0)))</f>
        <v>-100</v>
      </c>
      <c r="R37" s="121">
        <f>IF($F$4=1,-100,INDEX('Chart Interactive Data'!E254:E283,MATCH(Controls!$G$4,'Chart Interactive Data'!$B$254:$B$283,0)))</f>
        <v>-100</v>
      </c>
      <c r="S37" s="121">
        <f>IF($F$4=1,-100,INDEX('Chart Interactive Data'!F254:F283,MATCH(Controls!$G$4,'Chart Interactive Data'!$B$254:$B$283,0)))</f>
        <v>-100</v>
      </c>
      <c r="T37" s="121">
        <f>IF($F$4=1,-100,INDEX('Chart Interactive Data'!G254:G283,MATCH(Controls!$G$4,'Chart Interactive Data'!$B$254:$B$283,0)))</f>
        <v>-100</v>
      </c>
      <c r="U37" s="121">
        <f>IF($F$4=1,-100,INDEX('Chart Interactive Data'!H254:H283,MATCH(Controls!$G$4,'Chart Interactive Data'!$B$254:$B$283,0)))</f>
        <v>-100</v>
      </c>
      <c r="V37" s="121">
        <f>IF($F$4=1,-100,INDEX('Chart Interactive Data'!I254:I283,MATCH(Controls!$G$4,'Chart Interactive Data'!$B$254:$B$283,0)))</f>
        <v>-100</v>
      </c>
      <c r="W37" s="121">
        <f>IF($F$4=1,-100,INDEX('Chart Interactive Data'!J254:J283,MATCH(Controls!$G$4,'Chart Interactive Data'!$B$254:$B$283,0)))</f>
        <v>-100</v>
      </c>
      <c r="X37" s="121">
        <f>IF($F$4=1,-100,INDEX('Chart Interactive Data'!K254:K283,MATCH(Controls!$G$4,'Chart Interactive Data'!$B$254:$B$283,0)))</f>
        <v>-100</v>
      </c>
      <c r="Y37" s="194">
        <f>IF($F$4=1,-100,INDEX('Chart Interactive Data'!L254:L283,MATCH(Controls!$G$4,'Chart Interactive Data'!$B$254:$B$283,0)))</f>
        <v>-100</v>
      </c>
    </row>
    <row r="38" spans="2:25" ht="15" customHeight="1" x14ac:dyDescent="0.15">
      <c r="B38" s="89"/>
      <c r="C38" s="89"/>
      <c r="M38" s="179"/>
      <c r="N38" s="169"/>
      <c r="O38" s="169" t="s">
        <v>108</v>
      </c>
      <c r="P38" s="121">
        <f>IF($F$4=1,-100,INDEX('Chart Interactive Data'!C254:C283,MATCH(Controls!$O$22,'Chart Interactive Data'!$B$254:$B$283,0)))</f>
        <v>-100</v>
      </c>
      <c r="Q38" s="121">
        <f>IF($F$4=1,-100,INDEX('Chart Interactive Data'!D254:D283,MATCH(Controls!$O$22,'Chart Interactive Data'!$B$254:$B$283,0)))</f>
        <v>-100</v>
      </c>
      <c r="R38" s="121">
        <f>IF($F$4=1,-100,INDEX('Chart Interactive Data'!E254:E283,MATCH(Controls!$O$22,'Chart Interactive Data'!$B$254:$B$283,0)))</f>
        <v>-100</v>
      </c>
      <c r="S38" s="121">
        <f>IF($F$4=1,-100,INDEX('Chart Interactive Data'!F254:F283,MATCH(Controls!$O$22,'Chart Interactive Data'!$B$254:$B$283,0)))</f>
        <v>-100</v>
      </c>
      <c r="T38" s="121">
        <f>IF($F$4=1,-100,INDEX('Chart Interactive Data'!G254:G283,MATCH(Controls!$O$22,'Chart Interactive Data'!$B$254:$B$283,0)))</f>
        <v>-100</v>
      </c>
      <c r="U38" s="121">
        <f>IF($F$4=1,-100,INDEX('Chart Interactive Data'!H254:H283,MATCH(Controls!$O$22,'Chart Interactive Data'!$B$254:$B$283,0)))</f>
        <v>-100</v>
      </c>
      <c r="V38" s="121">
        <f>IF($F$4=1,-100,INDEX('Chart Interactive Data'!I254:I283,MATCH(Controls!$O$22,'Chart Interactive Data'!$B$254:$B$283,0)))</f>
        <v>-100</v>
      </c>
      <c r="W38" s="121">
        <f>IF($F$4=1,-100,INDEX('Chart Interactive Data'!J254:J283,MATCH(Controls!$O$22,'Chart Interactive Data'!$B$254:$B$283,0)))</f>
        <v>-100</v>
      </c>
      <c r="X38" s="121">
        <f>IF($F$4=1,-100,INDEX('Chart Interactive Data'!K254:K283,MATCH(Controls!$O$22,'Chart Interactive Data'!$B$254:$B$283,0)))</f>
        <v>-100</v>
      </c>
      <c r="Y38" s="194">
        <f>IF($F$4=1,-100,INDEX('Chart Interactive Data'!L254:L283,MATCH(Controls!$O$22,'Chart Interactive Data'!$B$254:$B$283,0)))</f>
        <v>-100</v>
      </c>
    </row>
    <row r="39" spans="2:25" ht="15" customHeight="1" x14ac:dyDescent="0.15">
      <c r="B39" s="89"/>
      <c r="C39" s="89"/>
      <c r="D39" s="89"/>
      <c r="M39" s="170">
        <v>10</v>
      </c>
      <c r="N39" s="134" t="s">
        <v>135</v>
      </c>
      <c r="O39" s="134" t="s">
        <v>163</v>
      </c>
      <c r="P39" s="136">
        <f>IF($F$4=1,-100,INDEX('Chart Interactive Data'!C285:C314,MATCH(Controls!$G$4,'Chart Interactive Data'!$B$285:$B$314,0)))</f>
        <v>-100</v>
      </c>
      <c r="Q39" s="136">
        <f>IF($F$4=1,-100,INDEX('Chart Interactive Data'!D285:D314,MATCH(Controls!$G$4,'Chart Interactive Data'!$B$285:$B$314,0)))</f>
        <v>-100</v>
      </c>
      <c r="R39" s="136">
        <f>IF($F$4=1,-100,INDEX('Chart Interactive Data'!E285:E314,MATCH(Controls!$G$4,'Chart Interactive Data'!$B$285:$B$314,0)))</f>
        <v>-100</v>
      </c>
      <c r="S39" s="136">
        <f>IF($F$4=1,-100,INDEX('Chart Interactive Data'!F285:F314,MATCH(Controls!$G$4,'Chart Interactive Data'!$B$285:$B$314,0)))</f>
        <v>-100</v>
      </c>
      <c r="T39" s="136">
        <f>IF($F$4=1,-100,INDEX('Chart Interactive Data'!G285:G314,MATCH(Controls!$G$4,'Chart Interactive Data'!$B$285:$B$314,0)))</f>
        <v>-100</v>
      </c>
      <c r="U39" s="136">
        <f>IF($F$4=1,-100,INDEX('Chart Interactive Data'!H285:H314,MATCH(Controls!$G$4,'Chart Interactive Data'!$B$285:$B$314,0)))</f>
        <v>-100</v>
      </c>
      <c r="V39" s="136">
        <f>IF($F$4=1,-100,INDEX('Chart Interactive Data'!I285:I314,MATCH(Controls!$G$4,'Chart Interactive Data'!$B$285:$B$314,0)))</f>
        <v>-100</v>
      </c>
      <c r="W39" s="136">
        <f>IF($F$4=1,-100,INDEX('Chart Interactive Data'!J285:J314,MATCH(Controls!$G$4,'Chart Interactive Data'!$B$285:$B$314,0)))</f>
        <v>-100</v>
      </c>
      <c r="X39" s="136">
        <f>IF($F$4=1,-100,INDEX('Chart Interactive Data'!K285:K314,MATCH(Controls!$G$4,'Chart Interactive Data'!$B$285:$B$314,0)))</f>
        <v>-100</v>
      </c>
      <c r="Y39" s="171">
        <f>IF($F$4=1,-100,INDEX('Chart Interactive Data'!L285:L314,MATCH(Controls!$G$4,'Chart Interactive Data'!$B$285:$B$314,0)))</f>
        <v>-100</v>
      </c>
    </row>
    <row r="40" spans="2:25" ht="15" customHeight="1" x14ac:dyDescent="0.15">
      <c r="B40" s="89"/>
      <c r="C40" s="89"/>
      <c r="D40" s="89"/>
      <c r="M40" s="178"/>
      <c r="N40" s="134"/>
      <c r="O40" s="134" t="s">
        <v>108</v>
      </c>
      <c r="P40" s="136">
        <f>IF($F$4=1,-100,INDEX('Chart Interactive Data'!C285:C314,MATCH(Controls!$O$22,'Chart Interactive Data'!$B$285:$B$314,0)))</f>
        <v>-100</v>
      </c>
      <c r="Q40" s="136">
        <f>IF($F$4=1,-100,INDEX('Chart Interactive Data'!D285:D314,MATCH(Controls!$O$22,'Chart Interactive Data'!$B$285:$B$314,0)))</f>
        <v>-100</v>
      </c>
      <c r="R40" s="136">
        <f>IF($F$4=1,-100,INDEX('Chart Interactive Data'!E285:E314,MATCH(Controls!$O$22,'Chart Interactive Data'!$B$285:$B$314,0)))</f>
        <v>-100</v>
      </c>
      <c r="S40" s="136">
        <f>IF($F$4=1,-100,INDEX('Chart Interactive Data'!F285:F314,MATCH(Controls!$O$22,'Chart Interactive Data'!$B$285:$B$314,0)))</f>
        <v>-100</v>
      </c>
      <c r="T40" s="136">
        <f>IF($F$4=1,-100,INDEX('Chart Interactive Data'!G285:G314,MATCH(Controls!$O$22,'Chart Interactive Data'!$B$285:$B$314,0)))</f>
        <v>-100</v>
      </c>
      <c r="U40" s="136">
        <f>IF($F$4=1,-100,INDEX('Chart Interactive Data'!H285:H314,MATCH(Controls!$O$22,'Chart Interactive Data'!$B$285:$B$314,0)))</f>
        <v>-100</v>
      </c>
      <c r="V40" s="136">
        <f>IF($F$4=1,-100,INDEX('Chart Interactive Data'!I285:I314,MATCH(Controls!$O$22,'Chart Interactive Data'!$B$285:$B$314,0)))</f>
        <v>-100</v>
      </c>
      <c r="W40" s="136">
        <f>IF($F$4=1,-100,INDEX('Chart Interactive Data'!J285:J314,MATCH(Controls!$O$22,'Chart Interactive Data'!$B$285:$B$314,0)))</f>
        <v>-100</v>
      </c>
      <c r="X40" s="136">
        <f>IF($F$4=1,-100,INDEX('Chart Interactive Data'!K285:K314,MATCH(Controls!$O$22,'Chart Interactive Data'!$B$285:$B$314,0)))</f>
        <v>-100</v>
      </c>
      <c r="Y40" s="171">
        <f>IF($F$4=1,-100,INDEX('Chart Interactive Data'!L285:L314,MATCH(Controls!$O$22,'Chart Interactive Data'!$B$285:$B$314,0)))</f>
        <v>-100</v>
      </c>
    </row>
    <row r="41" spans="2:25" ht="15" customHeight="1" x14ac:dyDescent="0.15">
      <c r="B41" s="89"/>
      <c r="C41" s="89"/>
      <c r="D41" s="89"/>
      <c r="M41" s="173">
        <v>11</v>
      </c>
      <c r="N41" s="169" t="s">
        <v>137</v>
      </c>
      <c r="O41" s="169" t="s">
        <v>163</v>
      </c>
      <c r="P41" s="122">
        <f>IF($F$4=1,-100,INDEX('Chart Interactive Data'!C316:C345,MATCH(Controls!$G$4,'Chart Interactive Data'!$B$316:$B$345,0)))</f>
        <v>-100</v>
      </c>
      <c r="Q41" s="122">
        <f>IF($F$4=1,-100,INDEX('Chart Interactive Data'!D316:D345,MATCH(Controls!$G$4,'Chart Interactive Data'!$B$316:$B$345,0)))</f>
        <v>-100</v>
      </c>
      <c r="R41" s="122">
        <f>IF($F$4=1,-100,INDEX('Chart Interactive Data'!E316:E345,MATCH(Controls!$G$4,'Chart Interactive Data'!$B$316:$B$345,0)))</f>
        <v>-100</v>
      </c>
      <c r="S41" s="122">
        <f>IF($F$4=1,-100,INDEX('Chart Interactive Data'!F316:F345,MATCH(Controls!$G$4,'Chart Interactive Data'!$B$316:$B$345,0)))</f>
        <v>-100</v>
      </c>
      <c r="T41" s="122">
        <f>IF($F$4=1,-100,INDEX('Chart Interactive Data'!G316:G345,MATCH(Controls!$G$4,'Chart Interactive Data'!$B$316:$B$345,0)))</f>
        <v>-100</v>
      </c>
      <c r="U41" s="122">
        <f>IF($F$4=1,-100,INDEX('Chart Interactive Data'!H316:H345,MATCH(Controls!$G$4,'Chart Interactive Data'!$B$316:$B$345,0)))</f>
        <v>-100</v>
      </c>
      <c r="V41" s="122">
        <f>IF($F$4=1,-100,INDEX('Chart Interactive Data'!I316:I345,MATCH(Controls!$G$4,'Chart Interactive Data'!$B$316:$B$345,0)))</f>
        <v>-100</v>
      </c>
      <c r="W41" s="122">
        <f>IF($F$4=1,-100,INDEX('Chart Interactive Data'!J316:J345,MATCH(Controls!$G$4,'Chart Interactive Data'!$B$316:$B$345,0)))</f>
        <v>-100</v>
      </c>
      <c r="X41" s="122">
        <f>IF($F$4=1,-100,INDEX('Chart Interactive Data'!K316:K345,MATCH(Controls!$G$4,'Chart Interactive Data'!$B$316:$B$345,0)))</f>
        <v>-100</v>
      </c>
      <c r="Y41" s="174">
        <f>IF($F$4=1,-100,INDEX('Chart Interactive Data'!L316:L345,MATCH(Controls!$G$4,'Chart Interactive Data'!$B$316:$B$345,0)))</f>
        <v>-100</v>
      </c>
    </row>
    <row r="42" spans="2:25" ht="15" customHeight="1" x14ac:dyDescent="0.15">
      <c r="B42" s="89"/>
      <c r="C42" s="89"/>
      <c r="D42" s="89"/>
      <c r="M42" s="168"/>
      <c r="N42" s="169"/>
      <c r="O42" s="169" t="s">
        <v>108</v>
      </c>
      <c r="P42" s="122">
        <f>IF($F$4=1,-100,INDEX('Chart Interactive Data'!C316:C345,MATCH(Controls!$O$22,'Chart Interactive Data'!$B$316:$B$345,0)))</f>
        <v>-100</v>
      </c>
      <c r="Q42" s="122">
        <f>IF($F$4=1,-100,INDEX('Chart Interactive Data'!D316:D345,MATCH(Controls!$O$22,'Chart Interactive Data'!$B$316:$B$345,0)))</f>
        <v>-100</v>
      </c>
      <c r="R42" s="122">
        <f>IF($F$4=1,-100,INDEX('Chart Interactive Data'!E316:E345,MATCH(Controls!$O$22,'Chart Interactive Data'!$B$316:$B$345,0)))</f>
        <v>-100</v>
      </c>
      <c r="S42" s="122">
        <f>IF($F$4=1,-100,INDEX('Chart Interactive Data'!F316:F345,MATCH(Controls!$O$22,'Chart Interactive Data'!$B$316:$B$345,0)))</f>
        <v>-100</v>
      </c>
      <c r="T42" s="122">
        <f>IF($F$4=1,-100,INDEX('Chart Interactive Data'!G316:G345,MATCH(Controls!$O$22,'Chart Interactive Data'!$B$316:$B$345,0)))</f>
        <v>-100</v>
      </c>
      <c r="U42" s="122">
        <f>IF($F$4=1,-100,INDEX('Chart Interactive Data'!H316:H345,MATCH(Controls!$O$22,'Chart Interactive Data'!$B$316:$B$345,0)))</f>
        <v>-100</v>
      </c>
      <c r="V42" s="122">
        <f>IF($F$4=1,-100,INDEX('Chart Interactive Data'!I316:I345,MATCH(Controls!$O$22,'Chart Interactive Data'!$B$316:$B$345,0)))</f>
        <v>-100</v>
      </c>
      <c r="W42" s="122">
        <f>IF($F$4=1,-100,INDEX('Chart Interactive Data'!J316:J345,MATCH(Controls!$O$22,'Chart Interactive Data'!$B$316:$B$345,0)))</f>
        <v>-100</v>
      </c>
      <c r="X42" s="122">
        <f>IF($F$4=1,-100,INDEX('Chart Interactive Data'!K316:K345,MATCH(Controls!$O$22,'Chart Interactive Data'!$B$316:$B$345,0)))</f>
        <v>-100</v>
      </c>
      <c r="Y42" s="174">
        <f>IF($F$4=1,-100,INDEX('Chart Interactive Data'!L316:L345,MATCH(Controls!$O$22,'Chart Interactive Data'!$B$316:$B$345,0)))</f>
        <v>-100</v>
      </c>
    </row>
    <row r="43" spans="2:25" ht="15" customHeight="1" x14ac:dyDescent="0.15">
      <c r="B43" s="89"/>
      <c r="C43" s="89"/>
      <c r="D43" s="89"/>
      <c r="M43" s="170">
        <v>12</v>
      </c>
      <c r="N43" s="134" t="s">
        <v>140</v>
      </c>
      <c r="O43" s="134" t="s">
        <v>163</v>
      </c>
      <c r="P43" s="192">
        <f>IF($F$4=1,-100,INDEX('Chart Interactive Data'!C347:C376,MATCH(Controls!$G$4,'Chart Interactive Data'!$B$347:$B$376,0)))</f>
        <v>-100</v>
      </c>
      <c r="Q43" s="192">
        <f>IF($F$4=1,-100,INDEX('Chart Interactive Data'!D347:D376,MATCH(Controls!$G$4,'Chart Interactive Data'!$B$347:$B$376,0)))</f>
        <v>-100</v>
      </c>
      <c r="R43" s="192">
        <f>IF($F$4=1,-100,INDEX('Chart Interactive Data'!E347:E376,MATCH(Controls!$G$4,'Chart Interactive Data'!$B$347:$B$376,0)))</f>
        <v>-100</v>
      </c>
      <c r="S43" s="192">
        <f>IF($F$4=1,-100,INDEX('Chart Interactive Data'!F347:F376,MATCH(Controls!$G$4,'Chart Interactive Data'!$B$347:$B$376,0)))</f>
        <v>-100</v>
      </c>
      <c r="T43" s="192">
        <f>IF($F$4=1,-100,INDEX('Chart Interactive Data'!G347:G376,MATCH(Controls!$G$4,'Chart Interactive Data'!$B$347:$B$376,0)))</f>
        <v>-100</v>
      </c>
      <c r="U43" s="192">
        <f>IF($F$4=1,-100,INDEX('Chart Interactive Data'!H347:H376,MATCH(Controls!$G$4,'Chart Interactive Data'!$B$347:$B$376,0)))</f>
        <v>-100</v>
      </c>
      <c r="V43" s="192">
        <f>IF($F$4=1,-100,INDEX('Chart Interactive Data'!I347:I376,MATCH(Controls!$G$4,'Chart Interactive Data'!$B$347:$B$376,0)))</f>
        <v>-100</v>
      </c>
      <c r="W43" s="192">
        <f>IF($F$4=1,-100,INDEX('Chart Interactive Data'!J347:J376,MATCH(Controls!$G$4,'Chart Interactive Data'!$B$347:$B$376,0)))</f>
        <v>-100</v>
      </c>
      <c r="X43" s="192">
        <f>IF($F$4=1,-100,INDEX('Chart Interactive Data'!K347:K376,MATCH(Controls!$G$4,'Chart Interactive Data'!$B$347:$B$376,0)))</f>
        <v>-100</v>
      </c>
      <c r="Y43" s="193">
        <f>IF($F$4=1,-100,INDEX('Chart Interactive Data'!L347:L376,MATCH(Controls!$G$4,'Chart Interactive Data'!$B$347:$B$376,0)))</f>
        <v>-100</v>
      </c>
    </row>
    <row r="44" spans="2:25" ht="15" customHeight="1" x14ac:dyDescent="0.15">
      <c r="B44" s="89"/>
      <c r="C44" s="89"/>
      <c r="D44" s="89"/>
      <c r="M44" s="172"/>
      <c r="N44" s="134"/>
      <c r="O44" s="134" t="s">
        <v>108</v>
      </c>
      <c r="P44" s="192">
        <f>IF($F$4=1,-100,INDEX('Chart Interactive Data'!C347:C376,MATCH(Controls!$O$22,'Chart Interactive Data'!$B$347:$B$376,0)))</f>
        <v>-100</v>
      </c>
      <c r="Q44" s="192">
        <f>IF($F$4=1,-100,INDEX('Chart Interactive Data'!D347:D376,MATCH(Controls!$O$22,'Chart Interactive Data'!$B$347:$B$376,0)))</f>
        <v>-100</v>
      </c>
      <c r="R44" s="192">
        <f>IF($F$4=1,-100,INDEX('Chart Interactive Data'!E347:E376,MATCH(Controls!$O$22,'Chart Interactive Data'!$B$347:$B$376,0)))</f>
        <v>-100</v>
      </c>
      <c r="S44" s="192">
        <f>IF($F$4=1,-100,INDEX('Chart Interactive Data'!F347:F376,MATCH(Controls!$O$22,'Chart Interactive Data'!$B$347:$B$376,0)))</f>
        <v>-100</v>
      </c>
      <c r="T44" s="192">
        <f>IF($F$4=1,-100,INDEX('Chart Interactive Data'!G347:G376,MATCH(Controls!$O$22,'Chart Interactive Data'!$B$347:$B$376,0)))</f>
        <v>-100</v>
      </c>
      <c r="U44" s="192">
        <f>IF($F$4=1,-100,INDEX('Chart Interactive Data'!H347:H376,MATCH(Controls!$O$22,'Chart Interactive Data'!$B$347:$B$376,0)))</f>
        <v>-100</v>
      </c>
      <c r="V44" s="192">
        <f>IF($F$4=1,-100,INDEX('Chart Interactive Data'!I347:I376,MATCH(Controls!$O$22,'Chart Interactive Data'!$B$347:$B$376,0)))</f>
        <v>-100</v>
      </c>
      <c r="W44" s="192">
        <f>IF($F$4=1,-100,INDEX('Chart Interactive Data'!J347:J376,MATCH(Controls!$O$22,'Chart Interactive Data'!$B$347:$B$376,0)))</f>
        <v>-100</v>
      </c>
      <c r="X44" s="192">
        <f>IF($F$4=1,-100,INDEX('Chart Interactive Data'!K347:K376,MATCH(Controls!$O$22,'Chart Interactive Data'!$B$347:$B$376,0)))</f>
        <v>-100</v>
      </c>
      <c r="Y44" s="193">
        <f>IF($F$4=1,-100,INDEX('Chart Interactive Data'!L347:L376,MATCH(Controls!$O$22,'Chart Interactive Data'!$B$347:$B$376,0)))</f>
        <v>-100</v>
      </c>
    </row>
    <row r="45" spans="2:25" ht="15" customHeight="1" thickBot="1" x14ac:dyDescent="0.2">
      <c r="B45" s="89"/>
      <c r="C45" s="89"/>
      <c r="D45" s="89"/>
      <c r="M45" s="131"/>
      <c r="N45" s="156"/>
      <c r="O45" s="156"/>
      <c r="P45" s="157"/>
      <c r="Q45" s="158"/>
      <c r="R45" s="156"/>
      <c r="S45" s="159"/>
      <c r="T45" s="156"/>
      <c r="U45" s="159"/>
      <c r="V45" s="156"/>
      <c r="W45" s="156"/>
      <c r="X45" s="156"/>
      <c r="Y45" s="132"/>
    </row>
    <row r="46" spans="2:25" ht="15" customHeight="1" x14ac:dyDescent="0.15">
      <c r="B46" s="89"/>
      <c r="C46" s="89"/>
      <c r="D46" s="89"/>
    </row>
    <row r="47" spans="2:25" ht="15" customHeight="1" x14ac:dyDescent="0.15">
      <c r="B47" s="89"/>
      <c r="C47" s="89"/>
      <c r="D47" s="89"/>
      <c r="P47" s="180"/>
      <c r="Q47" s="180"/>
      <c r="R47" s="180"/>
      <c r="S47" s="180"/>
      <c r="T47" s="180"/>
      <c r="U47" s="180"/>
      <c r="V47" s="180"/>
      <c r="W47" s="180"/>
      <c r="X47" s="180"/>
    </row>
    <row r="48" spans="2:25" ht="15" customHeight="1" x14ac:dyDescent="0.15">
      <c r="B48" s="89"/>
      <c r="C48" s="89"/>
      <c r="D48" s="89"/>
    </row>
    <row r="49" spans="2:4" x14ac:dyDescent="0.15">
      <c r="B49" s="89"/>
      <c r="C49" s="89"/>
      <c r="D49" s="89"/>
    </row>
    <row r="50" spans="2:4" x14ac:dyDescent="0.15">
      <c r="B50" s="89"/>
      <c r="C50" s="89"/>
      <c r="D50" s="89"/>
    </row>
    <row r="51" spans="2:4" x14ac:dyDescent="0.15">
      <c r="B51" s="89"/>
      <c r="C51" s="89"/>
      <c r="D51" s="89"/>
    </row>
  </sheetData>
  <mergeCells count="1">
    <mergeCell ref="AA19:AB19"/>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6"/>
  <sheetViews>
    <sheetView workbookViewId="0">
      <pane ySplit="4" topLeftCell="A5" activePane="bottomLeft" state="frozen"/>
      <selection activeCell="O15" sqref="O15"/>
      <selection pane="bottomLeft" activeCell="O15" sqref="O15"/>
    </sheetView>
  </sheetViews>
  <sheetFormatPr defaultRowHeight="11.25" x14ac:dyDescent="0.15"/>
  <cols>
    <col min="1" max="1" width="21.42578125" style="79" bestFit="1" customWidth="1"/>
    <col min="2" max="2" width="32" style="79" customWidth="1"/>
    <col min="3" max="3" width="8.140625" style="79" bestFit="1" customWidth="1"/>
    <col min="4" max="11" width="7.7109375" style="79" bestFit="1" customWidth="1"/>
    <col min="12" max="12" width="11.5703125" style="79" bestFit="1" customWidth="1"/>
    <col min="13" max="16384" width="9.140625" style="79"/>
  </cols>
  <sheetData>
    <row r="1" spans="1:14" x14ac:dyDescent="0.15">
      <c r="B1" s="114" t="s">
        <v>238</v>
      </c>
    </row>
    <row r="2" spans="1:14" x14ac:dyDescent="0.15">
      <c r="B2" s="181" t="s">
        <v>214</v>
      </c>
      <c r="C2" s="181"/>
      <c r="D2" s="181"/>
      <c r="E2" s="181"/>
      <c r="F2" s="190"/>
      <c r="G2" s="190"/>
      <c r="H2" s="190"/>
      <c r="I2" s="190"/>
      <c r="J2" s="190"/>
      <c r="K2" s="190"/>
      <c r="L2" s="187"/>
    </row>
    <row r="4" spans="1:14" ht="12.75" x14ac:dyDescent="0.2">
      <c r="A4" s="114" t="s">
        <v>191</v>
      </c>
      <c r="B4" s="80" t="s">
        <v>192</v>
      </c>
      <c r="C4" s="80" t="s">
        <v>151</v>
      </c>
      <c r="D4" s="80" t="s">
        <v>152</v>
      </c>
      <c r="E4" s="80" t="s">
        <v>153</v>
      </c>
      <c r="F4" s="80" t="s">
        <v>154</v>
      </c>
      <c r="G4" s="80" t="s">
        <v>155</v>
      </c>
      <c r="H4" s="80" t="s">
        <v>156</v>
      </c>
      <c r="I4" s="80" t="s">
        <v>157</v>
      </c>
      <c r="J4" s="80" t="s">
        <v>158</v>
      </c>
      <c r="K4" s="80" t="s">
        <v>159</v>
      </c>
      <c r="L4" s="80" t="s">
        <v>160</v>
      </c>
    </row>
    <row r="5" spans="1:14" ht="15" x14ac:dyDescent="0.25">
      <c r="A5" s="114"/>
      <c r="B5" s="80"/>
      <c r="C5" s="80"/>
      <c r="D5" s="80"/>
      <c r="E5" s="80"/>
      <c r="F5" s="80"/>
      <c r="G5" s="81"/>
    </row>
    <row r="6" spans="1:14" ht="15" x14ac:dyDescent="0.25">
      <c r="A6" s="182" t="s">
        <v>195</v>
      </c>
      <c r="B6" s="183" t="str">
        <f>'Child Pov Chart data'!A3</f>
        <v>Isle of Anglesey</v>
      </c>
      <c r="C6" s="183" t="str">
        <f>'Child Pov Chart data'!B3</f>
        <v>-</v>
      </c>
      <c r="D6" s="183" t="str">
        <f>'Child Pov Chart data'!C3</f>
        <v>-</v>
      </c>
      <c r="E6" s="183" t="str">
        <f>'Child Pov Chart data'!D3</f>
        <v>-</v>
      </c>
      <c r="F6" s="183" t="str">
        <f>'Child Pov Chart data'!E3</f>
        <v>-</v>
      </c>
      <c r="G6" s="183" t="str">
        <f>'Child Pov Chart data'!F3</f>
        <v>-</v>
      </c>
      <c r="H6" s="183" t="str">
        <f>'Child Pov Chart data'!G3</f>
        <v>-</v>
      </c>
      <c r="I6" s="183" t="str">
        <f>'Child Pov Chart data'!H3</f>
        <v>-</v>
      </c>
      <c r="J6" s="183" t="str">
        <f>'Child Pov Chart data'!I3</f>
        <v>-</v>
      </c>
      <c r="K6" s="183" t="str">
        <f>'Child Pov Chart data'!J3</f>
        <v>-</v>
      </c>
      <c r="L6" s="183" t="str">
        <f>'Child Pov Chart data'!K3</f>
        <v>-</v>
      </c>
      <c r="N6" s="185">
        <f>MAX(C6:L35)</f>
        <v>0</v>
      </c>
    </row>
    <row r="7" spans="1:14" ht="15" x14ac:dyDescent="0.25">
      <c r="A7" s="182" t="s">
        <v>195</v>
      </c>
      <c r="B7" s="183" t="str">
        <f>'Child Pov Chart data'!A4</f>
        <v>Gwynedd</v>
      </c>
      <c r="C7" s="183" t="str">
        <f>'Child Pov Chart data'!B4</f>
        <v>-</v>
      </c>
      <c r="D7" s="183" t="str">
        <f>'Child Pov Chart data'!C4</f>
        <v>-</v>
      </c>
      <c r="E7" s="183" t="str">
        <f>'Child Pov Chart data'!D4</f>
        <v>-</v>
      </c>
      <c r="F7" s="183" t="str">
        <f>'Child Pov Chart data'!E4</f>
        <v>-</v>
      </c>
      <c r="G7" s="183" t="str">
        <f>'Child Pov Chart data'!F4</f>
        <v>-</v>
      </c>
      <c r="H7" s="183" t="str">
        <f>'Child Pov Chart data'!G4</f>
        <v>-</v>
      </c>
      <c r="I7" s="183" t="str">
        <f>'Child Pov Chart data'!H4</f>
        <v>-</v>
      </c>
      <c r="J7" s="183" t="str">
        <f>'Child Pov Chart data'!I4</f>
        <v>-</v>
      </c>
      <c r="K7" s="183" t="str">
        <f>'Child Pov Chart data'!J4</f>
        <v>-</v>
      </c>
      <c r="L7" s="183" t="str">
        <f>'Child Pov Chart data'!K4</f>
        <v>-</v>
      </c>
    </row>
    <row r="8" spans="1:14" ht="15" x14ac:dyDescent="0.25">
      <c r="A8" s="182" t="s">
        <v>195</v>
      </c>
      <c r="B8" s="183" t="str">
        <f>'Child Pov Chart data'!A5</f>
        <v>Conwy</v>
      </c>
      <c r="C8" s="183" t="str">
        <f>'Child Pov Chart data'!B5</f>
        <v>-</v>
      </c>
      <c r="D8" s="183" t="str">
        <f>'Child Pov Chart data'!C5</f>
        <v>-</v>
      </c>
      <c r="E8" s="183" t="str">
        <f>'Child Pov Chart data'!D5</f>
        <v>-</v>
      </c>
      <c r="F8" s="183" t="str">
        <f>'Child Pov Chart data'!E5</f>
        <v>-</v>
      </c>
      <c r="G8" s="183" t="str">
        <f>'Child Pov Chart data'!F5</f>
        <v>-</v>
      </c>
      <c r="H8" s="183" t="str">
        <f>'Child Pov Chart data'!G5</f>
        <v>-</v>
      </c>
      <c r="I8" s="183" t="str">
        <f>'Child Pov Chart data'!H5</f>
        <v>-</v>
      </c>
      <c r="J8" s="183" t="str">
        <f>'Child Pov Chart data'!I5</f>
        <v>-</v>
      </c>
      <c r="K8" s="183" t="str">
        <f>'Child Pov Chart data'!J5</f>
        <v>-</v>
      </c>
      <c r="L8" s="183" t="str">
        <f>'Child Pov Chart data'!K5</f>
        <v>-</v>
      </c>
    </row>
    <row r="9" spans="1:14" ht="15" x14ac:dyDescent="0.25">
      <c r="A9" s="182" t="s">
        <v>195</v>
      </c>
      <c r="B9" s="183" t="str">
        <f>'Child Pov Chart data'!A6</f>
        <v>Denbighshire</v>
      </c>
      <c r="C9" s="183" t="str">
        <f>'Child Pov Chart data'!B6</f>
        <v>-</v>
      </c>
      <c r="D9" s="183" t="str">
        <f>'Child Pov Chart data'!C6</f>
        <v>-</v>
      </c>
      <c r="E9" s="183" t="str">
        <f>'Child Pov Chart data'!D6</f>
        <v>-</v>
      </c>
      <c r="F9" s="183" t="str">
        <f>'Child Pov Chart data'!E6</f>
        <v>-</v>
      </c>
      <c r="G9" s="183" t="str">
        <f>'Child Pov Chart data'!F6</f>
        <v>-</v>
      </c>
      <c r="H9" s="183" t="str">
        <f>'Child Pov Chart data'!G6</f>
        <v>-</v>
      </c>
      <c r="I9" s="183" t="str">
        <f>'Child Pov Chart data'!H6</f>
        <v>-</v>
      </c>
      <c r="J9" s="183" t="str">
        <f>'Child Pov Chart data'!I6</f>
        <v>-</v>
      </c>
      <c r="K9" s="183" t="str">
        <f>'Child Pov Chart data'!J6</f>
        <v>-</v>
      </c>
      <c r="L9" s="183" t="str">
        <f>'Child Pov Chart data'!K6</f>
        <v>-</v>
      </c>
      <c r="N9" s="80"/>
    </row>
    <row r="10" spans="1:14" ht="15" x14ac:dyDescent="0.25">
      <c r="A10" s="182" t="s">
        <v>195</v>
      </c>
      <c r="B10" s="183" t="str">
        <f>'Child Pov Chart data'!A7</f>
        <v>Flintshire</v>
      </c>
      <c r="C10" s="183" t="str">
        <f>'Child Pov Chart data'!B7</f>
        <v>-</v>
      </c>
      <c r="D10" s="183" t="str">
        <f>'Child Pov Chart data'!C7</f>
        <v>-</v>
      </c>
      <c r="E10" s="183" t="str">
        <f>'Child Pov Chart data'!D7</f>
        <v>-</v>
      </c>
      <c r="F10" s="183" t="str">
        <f>'Child Pov Chart data'!E7</f>
        <v>-</v>
      </c>
      <c r="G10" s="183" t="str">
        <f>'Child Pov Chart data'!F7</f>
        <v>-</v>
      </c>
      <c r="H10" s="183" t="str">
        <f>'Child Pov Chart data'!G7</f>
        <v>-</v>
      </c>
      <c r="I10" s="183" t="str">
        <f>'Child Pov Chart data'!H7</f>
        <v>-</v>
      </c>
      <c r="J10" s="183" t="str">
        <f>'Child Pov Chart data'!I7</f>
        <v>-</v>
      </c>
      <c r="K10" s="183" t="str">
        <f>'Child Pov Chart data'!J7</f>
        <v>-</v>
      </c>
      <c r="L10" s="183" t="str">
        <f>'Child Pov Chart data'!K7</f>
        <v>-</v>
      </c>
      <c r="N10" s="80"/>
    </row>
    <row r="11" spans="1:14" ht="15" x14ac:dyDescent="0.25">
      <c r="A11" s="182" t="s">
        <v>195</v>
      </c>
      <c r="B11" s="183" t="str">
        <f>'Child Pov Chart data'!A8</f>
        <v>Wrexham</v>
      </c>
      <c r="C11" s="183" t="str">
        <f>'Child Pov Chart data'!B8</f>
        <v>-</v>
      </c>
      <c r="D11" s="183" t="str">
        <f>'Child Pov Chart data'!C8</f>
        <v>-</v>
      </c>
      <c r="E11" s="183" t="str">
        <f>'Child Pov Chart data'!D8</f>
        <v>-</v>
      </c>
      <c r="F11" s="183" t="str">
        <f>'Child Pov Chart data'!E8</f>
        <v>-</v>
      </c>
      <c r="G11" s="183" t="str">
        <f>'Child Pov Chart data'!F8</f>
        <v>-</v>
      </c>
      <c r="H11" s="183" t="str">
        <f>'Child Pov Chart data'!G8</f>
        <v>-</v>
      </c>
      <c r="I11" s="183" t="str">
        <f>'Child Pov Chart data'!H8</f>
        <v>-</v>
      </c>
      <c r="J11" s="183" t="str">
        <f>'Child Pov Chart data'!I8</f>
        <v>-</v>
      </c>
      <c r="K11" s="183" t="str">
        <f>'Child Pov Chart data'!J8</f>
        <v>-</v>
      </c>
      <c r="L11" s="183" t="str">
        <f>'Child Pov Chart data'!K8</f>
        <v>-</v>
      </c>
      <c r="N11" s="80"/>
    </row>
    <row r="12" spans="1:14" ht="15" x14ac:dyDescent="0.25">
      <c r="A12" s="182" t="s">
        <v>195</v>
      </c>
      <c r="B12" s="183" t="str">
        <f>'Child Pov Chart data'!A9</f>
        <v>Powys</v>
      </c>
      <c r="C12" s="183" t="str">
        <f>'Child Pov Chart data'!B9</f>
        <v>-</v>
      </c>
      <c r="D12" s="183" t="str">
        <f>'Child Pov Chart data'!C9</f>
        <v>-</v>
      </c>
      <c r="E12" s="183" t="str">
        <f>'Child Pov Chart data'!D9</f>
        <v>-</v>
      </c>
      <c r="F12" s="183" t="str">
        <f>'Child Pov Chart data'!E9</f>
        <v>-</v>
      </c>
      <c r="G12" s="183" t="str">
        <f>'Child Pov Chart data'!F9</f>
        <v>-</v>
      </c>
      <c r="H12" s="183" t="str">
        <f>'Child Pov Chart data'!G9</f>
        <v>-</v>
      </c>
      <c r="I12" s="183" t="str">
        <f>'Child Pov Chart data'!H9</f>
        <v>-</v>
      </c>
      <c r="J12" s="183" t="str">
        <f>'Child Pov Chart data'!I9</f>
        <v>-</v>
      </c>
      <c r="K12" s="183" t="str">
        <f>'Child Pov Chart data'!J9</f>
        <v>-</v>
      </c>
      <c r="L12" s="183" t="str">
        <f>'Child Pov Chart data'!K9</f>
        <v>-</v>
      </c>
      <c r="N12" s="80"/>
    </row>
    <row r="13" spans="1:14" ht="15" x14ac:dyDescent="0.25">
      <c r="A13" s="182" t="s">
        <v>195</v>
      </c>
      <c r="B13" s="183" t="str">
        <f>'Child Pov Chart data'!A10</f>
        <v>Ceredigion</v>
      </c>
      <c r="C13" s="183" t="str">
        <f>'Child Pov Chart data'!B10</f>
        <v>-</v>
      </c>
      <c r="D13" s="183" t="str">
        <f>'Child Pov Chart data'!C10</f>
        <v>-</v>
      </c>
      <c r="E13" s="183" t="str">
        <f>'Child Pov Chart data'!D10</f>
        <v>-</v>
      </c>
      <c r="F13" s="183" t="str">
        <f>'Child Pov Chart data'!E10</f>
        <v>-</v>
      </c>
      <c r="G13" s="183" t="str">
        <f>'Child Pov Chart data'!F10</f>
        <v>-</v>
      </c>
      <c r="H13" s="183" t="str">
        <f>'Child Pov Chart data'!G10</f>
        <v>-</v>
      </c>
      <c r="I13" s="183" t="str">
        <f>'Child Pov Chart data'!H10</f>
        <v>-</v>
      </c>
      <c r="J13" s="183" t="str">
        <f>'Child Pov Chart data'!I10</f>
        <v>-</v>
      </c>
      <c r="K13" s="183" t="str">
        <f>'Child Pov Chart data'!J10</f>
        <v>-</v>
      </c>
      <c r="L13" s="183" t="str">
        <f>'Child Pov Chart data'!K10</f>
        <v>-</v>
      </c>
      <c r="N13" s="80"/>
    </row>
    <row r="14" spans="1:14" ht="15" x14ac:dyDescent="0.25">
      <c r="A14" s="182" t="s">
        <v>195</v>
      </c>
      <c r="B14" s="183" t="str">
        <f>'Child Pov Chart data'!A11</f>
        <v>Pembrokeshire</v>
      </c>
      <c r="C14" s="183" t="str">
        <f>'Child Pov Chart data'!B11</f>
        <v>-</v>
      </c>
      <c r="D14" s="183" t="str">
        <f>'Child Pov Chart data'!C11</f>
        <v>-</v>
      </c>
      <c r="E14" s="183" t="str">
        <f>'Child Pov Chart data'!D11</f>
        <v>-</v>
      </c>
      <c r="F14" s="183" t="str">
        <f>'Child Pov Chart data'!E11</f>
        <v>-</v>
      </c>
      <c r="G14" s="183" t="str">
        <f>'Child Pov Chart data'!F11</f>
        <v>-</v>
      </c>
      <c r="H14" s="183" t="str">
        <f>'Child Pov Chart data'!G11</f>
        <v>-</v>
      </c>
      <c r="I14" s="183" t="str">
        <f>'Child Pov Chart data'!H11</f>
        <v>-</v>
      </c>
      <c r="J14" s="183" t="str">
        <f>'Child Pov Chart data'!I11</f>
        <v>-</v>
      </c>
      <c r="K14" s="183" t="str">
        <f>'Child Pov Chart data'!J11</f>
        <v>-</v>
      </c>
      <c r="L14" s="183" t="str">
        <f>'Child Pov Chart data'!K11</f>
        <v>-</v>
      </c>
      <c r="N14" s="80"/>
    </row>
    <row r="15" spans="1:14" ht="15" x14ac:dyDescent="0.25">
      <c r="A15" s="182" t="s">
        <v>195</v>
      </c>
      <c r="B15" s="183" t="str">
        <f>'Child Pov Chart data'!A12</f>
        <v>Carmarthenshire</v>
      </c>
      <c r="C15" s="183" t="str">
        <f>'Child Pov Chart data'!B12</f>
        <v>-</v>
      </c>
      <c r="D15" s="183" t="str">
        <f>'Child Pov Chart data'!C12</f>
        <v>-</v>
      </c>
      <c r="E15" s="183" t="str">
        <f>'Child Pov Chart data'!D12</f>
        <v>-</v>
      </c>
      <c r="F15" s="183" t="str">
        <f>'Child Pov Chart data'!E12</f>
        <v>-</v>
      </c>
      <c r="G15" s="183" t="str">
        <f>'Child Pov Chart data'!F12</f>
        <v>-</v>
      </c>
      <c r="H15" s="183" t="str">
        <f>'Child Pov Chart data'!G12</f>
        <v>-</v>
      </c>
      <c r="I15" s="183" t="str">
        <f>'Child Pov Chart data'!H12</f>
        <v>-</v>
      </c>
      <c r="J15" s="183" t="str">
        <f>'Child Pov Chart data'!I12</f>
        <v>-</v>
      </c>
      <c r="K15" s="183" t="str">
        <f>'Child Pov Chart data'!J12</f>
        <v>-</v>
      </c>
      <c r="L15" s="183" t="str">
        <f>'Child Pov Chart data'!K12</f>
        <v>-</v>
      </c>
      <c r="N15" s="80"/>
    </row>
    <row r="16" spans="1:14" ht="15" x14ac:dyDescent="0.25">
      <c r="A16" s="182" t="s">
        <v>195</v>
      </c>
      <c r="B16" s="183" t="str">
        <f>'Child Pov Chart data'!A13</f>
        <v>Swansea</v>
      </c>
      <c r="C16" s="183" t="str">
        <f>'Child Pov Chart data'!B13</f>
        <v>-</v>
      </c>
      <c r="D16" s="183" t="str">
        <f>'Child Pov Chart data'!C13</f>
        <v>-</v>
      </c>
      <c r="E16" s="183" t="str">
        <f>'Child Pov Chart data'!D13</f>
        <v>-</v>
      </c>
      <c r="F16" s="183" t="str">
        <f>'Child Pov Chart data'!E13</f>
        <v>-</v>
      </c>
      <c r="G16" s="183" t="str">
        <f>'Child Pov Chart data'!F13</f>
        <v>-</v>
      </c>
      <c r="H16" s="183" t="str">
        <f>'Child Pov Chart data'!G13</f>
        <v>-</v>
      </c>
      <c r="I16" s="183" t="str">
        <f>'Child Pov Chart data'!H13</f>
        <v>-</v>
      </c>
      <c r="J16" s="183" t="str">
        <f>'Child Pov Chart data'!I13</f>
        <v>-</v>
      </c>
      <c r="K16" s="183" t="str">
        <f>'Child Pov Chart data'!J13</f>
        <v>-</v>
      </c>
      <c r="L16" s="183" t="str">
        <f>'Child Pov Chart data'!K13</f>
        <v>-</v>
      </c>
      <c r="N16" s="80"/>
    </row>
    <row r="17" spans="1:14" ht="15" x14ac:dyDescent="0.25">
      <c r="A17" s="182" t="s">
        <v>195</v>
      </c>
      <c r="B17" s="183" t="str">
        <f>'Child Pov Chart data'!A14</f>
        <v>Neath Port Talbot</v>
      </c>
      <c r="C17" s="183" t="str">
        <f>'Child Pov Chart data'!B14</f>
        <v>-</v>
      </c>
      <c r="D17" s="183" t="str">
        <f>'Child Pov Chart data'!C14</f>
        <v>-</v>
      </c>
      <c r="E17" s="183" t="str">
        <f>'Child Pov Chart data'!D14</f>
        <v>-</v>
      </c>
      <c r="F17" s="183" t="str">
        <f>'Child Pov Chart data'!E14</f>
        <v>-</v>
      </c>
      <c r="G17" s="183" t="str">
        <f>'Child Pov Chart data'!F14</f>
        <v>-</v>
      </c>
      <c r="H17" s="183" t="str">
        <f>'Child Pov Chart data'!G14</f>
        <v>-</v>
      </c>
      <c r="I17" s="183" t="str">
        <f>'Child Pov Chart data'!H14</f>
        <v>-</v>
      </c>
      <c r="J17" s="183" t="str">
        <f>'Child Pov Chart data'!I14</f>
        <v>-</v>
      </c>
      <c r="K17" s="183" t="str">
        <f>'Child Pov Chart data'!J14</f>
        <v>-</v>
      </c>
      <c r="L17" s="183" t="str">
        <f>'Child Pov Chart data'!K14</f>
        <v>-</v>
      </c>
      <c r="N17" s="80"/>
    </row>
    <row r="18" spans="1:14" ht="15" x14ac:dyDescent="0.25">
      <c r="A18" s="182" t="s">
        <v>195</v>
      </c>
      <c r="B18" s="183" t="str">
        <f>'Child Pov Chart data'!A15</f>
        <v>Bridgend</v>
      </c>
      <c r="C18" s="183" t="str">
        <f>'Child Pov Chart data'!B15</f>
        <v>-</v>
      </c>
      <c r="D18" s="183" t="str">
        <f>'Child Pov Chart data'!C15</f>
        <v>-</v>
      </c>
      <c r="E18" s="183" t="str">
        <f>'Child Pov Chart data'!D15</f>
        <v>-</v>
      </c>
      <c r="F18" s="183" t="str">
        <f>'Child Pov Chart data'!E15</f>
        <v>-</v>
      </c>
      <c r="G18" s="183" t="str">
        <f>'Child Pov Chart data'!F15</f>
        <v>-</v>
      </c>
      <c r="H18" s="183" t="str">
        <f>'Child Pov Chart data'!G15</f>
        <v>-</v>
      </c>
      <c r="I18" s="183" t="str">
        <f>'Child Pov Chart data'!H15</f>
        <v>-</v>
      </c>
      <c r="J18" s="183" t="str">
        <f>'Child Pov Chart data'!I15</f>
        <v>-</v>
      </c>
      <c r="K18" s="183" t="str">
        <f>'Child Pov Chart data'!J15</f>
        <v>-</v>
      </c>
      <c r="L18" s="183" t="str">
        <f>'Child Pov Chart data'!K15</f>
        <v>-</v>
      </c>
      <c r="N18" s="80"/>
    </row>
    <row r="19" spans="1:14" ht="15" x14ac:dyDescent="0.25">
      <c r="A19" s="182" t="s">
        <v>195</v>
      </c>
      <c r="B19" s="183" t="str">
        <f>'Child Pov Chart data'!A16</f>
        <v>Vale of Glamorgan</v>
      </c>
      <c r="C19" s="183" t="str">
        <f>'Child Pov Chart data'!B16</f>
        <v>-</v>
      </c>
      <c r="D19" s="183" t="str">
        <f>'Child Pov Chart data'!C16</f>
        <v>-</v>
      </c>
      <c r="E19" s="183" t="str">
        <f>'Child Pov Chart data'!D16</f>
        <v>-</v>
      </c>
      <c r="F19" s="183" t="str">
        <f>'Child Pov Chart data'!E16</f>
        <v>-</v>
      </c>
      <c r="G19" s="183" t="str">
        <f>'Child Pov Chart data'!F16</f>
        <v>-</v>
      </c>
      <c r="H19" s="183" t="str">
        <f>'Child Pov Chart data'!G16</f>
        <v>-</v>
      </c>
      <c r="I19" s="183" t="str">
        <f>'Child Pov Chart data'!H16</f>
        <v>-</v>
      </c>
      <c r="J19" s="183" t="str">
        <f>'Child Pov Chart data'!I16</f>
        <v>-</v>
      </c>
      <c r="K19" s="183" t="str">
        <f>'Child Pov Chart data'!J16</f>
        <v>-</v>
      </c>
      <c r="L19" s="183" t="str">
        <f>'Child Pov Chart data'!K16</f>
        <v>-</v>
      </c>
    </row>
    <row r="20" spans="1:14" ht="15" x14ac:dyDescent="0.25">
      <c r="A20" s="182" t="s">
        <v>195</v>
      </c>
      <c r="B20" s="183" t="str">
        <f>'Child Pov Chart data'!A17</f>
        <v>Cardiff</v>
      </c>
      <c r="C20" s="183" t="str">
        <f>'Child Pov Chart data'!B17</f>
        <v>-</v>
      </c>
      <c r="D20" s="183" t="str">
        <f>'Child Pov Chart data'!C17</f>
        <v>-</v>
      </c>
      <c r="E20" s="183" t="str">
        <f>'Child Pov Chart data'!D17</f>
        <v>-</v>
      </c>
      <c r="F20" s="183" t="str">
        <f>'Child Pov Chart data'!E17</f>
        <v>-</v>
      </c>
      <c r="G20" s="183" t="str">
        <f>'Child Pov Chart data'!F17</f>
        <v>-</v>
      </c>
      <c r="H20" s="183" t="str">
        <f>'Child Pov Chart data'!G17</f>
        <v>-</v>
      </c>
      <c r="I20" s="183" t="str">
        <f>'Child Pov Chart data'!H17</f>
        <v>-</v>
      </c>
      <c r="J20" s="183" t="str">
        <f>'Child Pov Chart data'!I17</f>
        <v>-</v>
      </c>
      <c r="K20" s="183" t="str">
        <f>'Child Pov Chart data'!J17</f>
        <v>-</v>
      </c>
      <c r="L20" s="183" t="str">
        <f>'Child Pov Chart data'!K17</f>
        <v>-</v>
      </c>
    </row>
    <row r="21" spans="1:14" ht="15" x14ac:dyDescent="0.25">
      <c r="A21" s="182" t="s">
        <v>195</v>
      </c>
      <c r="B21" s="183" t="str">
        <f>'Child Pov Chart data'!A18</f>
        <v>Rhondda Cynon Taf</v>
      </c>
      <c r="C21" s="183" t="str">
        <f>'Child Pov Chart data'!B18</f>
        <v>-</v>
      </c>
      <c r="D21" s="183" t="str">
        <f>'Child Pov Chart data'!C18</f>
        <v>-</v>
      </c>
      <c r="E21" s="183" t="str">
        <f>'Child Pov Chart data'!D18</f>
        <v>-</v>
      </c>
      <c r="F21" s="183" t="str">
        <f>'Child Pov Chart data'!E18</f>
        <v>-</v>
      </c>
      <c r="G21" s="183" t="str">
        <f>'Child Pov Chart data'!F18</f>
        <v>-</v>
      </c>
      <c r="H21" s="183" t="str">
        <f>'Child Pov Chart data'!G18</f>
        <v>-</v>
      </c>
      <c r="I21" s="183" t="str">
        <f>'Child Pov Chart data'!H18</f>
        <v>-</v>
      </c>
      <c r="J21" s="183" t="str">
        <f>'Child Pov Chart data'!I18</f>
        <v>-</v>
      </c>
      <c r="K21" s="183" t="str">
        <f>'Child Pov Chart data'!J18</f>
        <v>-</v>
      </c>
      <c r="L21" s="183" t="str">
        <f>'Child Pov Chart data'!K18</f>
        <v>-</v>
      </c>
    </row>
    <row r="22" spans="1:14" ht="15" x14ac:dyDescent="0.25">
      <c r="A22" s="182" t="s">
        <v>195</v>
      </c>
      <c r="B22" s="183" t="str">
        <f>'Child Pov Chart data'!A19</f>
        <v>Merthyr Tydfil</v>
      </c>
      <c r="C22" s="183" t="str">
        <f>'Child Pov Chart data'!B19</f>
        <v>-</v>
      </c>
      <c r="D22" s="183" t="str">
        <f>'Child Pov Chart data'!C19</f>
        <v>-</v>
      </c>
      <c r="E22" s="183" t="str">
        <f>'Child Pov Chart data'!D19</f>
        <v>-</v>
      </c>
      <c r="F22" s="183" t="str">
        <f>'Child Pov Chart data'!E19</f>
        <v>-</v>
      </c>
      <c r="G22" s="183" t="str">
        <f>'Child Pov Chart data'!F19</f>
        <v>-</v>
      </c>
      <c r="H22" s="183" t="str">
        <f>'Child Pov Chart data'!G19</f>
        <v>-</v>
      </c>
      <c r="I22" s="183" t="str">
        <f>'Child Pov Chart data'!H19</f>
        <v>-</v>
      </c>
      <c r="J22" s="183" t="str">
        <f>'Child Pov Chart data'!I19</f>
        <v>-</v>
      </c>
      <c r="K22" s="183" t="str">
        <f>'Child Pov Chart data'!J19</f>
        <v>-</v>
      </c>
      <c r="L22" s="183" t="str">
        <f>'Child Pov Chart data'!K19</f>
        <v>-</v>
      </c>
    </row>
    <row r="23" spans="1:14" ht="15" x14ac:dyDescent="0.25">
      <c r="A23" s="182" t="s">
        <v>195</v>
      </c>
      <c r="B23" s="183" t="str">
        <f>'Child Pov Chart data'!A20</f>
        <v>Caerphilly</v>
      </c>
      <c r="C23" s="183" t="str">
        <f>'Child Pov Chart data'!B20</f>
        <v>-</v>
      </c>
      <c r="D23" s="183" t="str">
        <f>'Child Pov Chart data'!C20</f>
        <v>-</v>
      </c>
      <c r="E23" s="183" t="str">
        <f>'Child Pov Chart data'!D20</f>
        <v>-</v>
      </c>
      <c r="F23" s="183" t="str">
        <f>'Child Pov Chart data'!E20</f>
        <v>-</v>
      </c>
      <c r="G23" s="183" t="str">
        <f>'Child Pov Chart data'!F20</f>
        <v>-</v>
      </c>
      <c r="H23" s="183" t="str">
        <f>'Child Pov Chart data'!G20</f>
        <v>-</v>
      </c>
      <c r="I23" s="183" t="str">
        <f>'Child Pov Chart data'!H20</f>
        <v>-</v>
      </c>
      <c r="J23" s="183" t="str">
        <f>'Child Pov Chart data'!I20</f>
        <v>-</v>
      </c>
      <c r="K23" s="183" t="str">
        <f>'Child Pov Chart data'!J20</f>
        <v>-</v>
      </c>
      <c r="L23" s="183" t="str">
        <f>'Child Pov Chart data'!K20</f>
        <v>-</v>
      </c>
    </row>
    <row r="24" spans="1:14" ht="15" x14ac:dyDescent="0.25">
      <c r="A24" s="182" t="s">
        <v>195</v>
      </c>
      <c r="B24" s="183" t="str">
        <f>'Child Pov Chart data'!A21</f>
        <v>Blaenau Gwent</v>
      </c>
      <c r="C24" s="183" t="str">
        <f>'Child Pov Chart data'!B21</f>
        <v>-</v>
      </c>
      <c r="D24" s="183" t="str">
        <f>'Child Pov Chart data'!C21</f>
        <v>-</v>
      </c>
      <c r="E24" s="183" t="str">
        <f>'Child Pov Chart data'!D21</f>
        <v>-</v>
      </c>
      <c r="F24" s="183" t="str">
        <f>'Child Pov Chart data'!E21</f>
        <v>-</v>
      </c>
      <c r="G24" s="183" t="str">
        <f>'Child Pov Chart data'!F21</f>
        <v>-</v>
      </c>
      <c r="H24" s="183" t="str">
        <f>'Child Pov Chart data'!G21</f>
        <v>-</v>
      </c>
      <c r="I24" s="183" t="str">
        <f>'Child Pov Chart data'!H21</f>
        <v>-</v>
      </c>
      <c r="J24" s="183" t="str">
        <f>'Child Pov Chart data'!I21</f>
        <v>-</v>
      </c>
      <c r="K24" s="183" t="str">
        <f>'Child Pov Chart data'!J21</f>
        <v>-</v>
      </c>
      <c r="L24" s="183" t="str">
        <f>'Child Pov Chart data'!K21</f>
        <v>-</v>
      </c>
    </row>
    <row r="25" spans="1:14" ht="15" x14ac:dyDescent="0.25">
      <c r="A25" s="182" t="s">
        <v>195</v>
      </c>
      <c r="B25" s="183" t="str">
        <f>'Child Pov Chart data'!A22</f>
        <v>Torfaen</v>
      </c>
      <c r="C25" s="183" t="str">
        <f>'Child Pov Chart data'!B22</f>
        <v>-</v>
      </c>
      <c r="D25" s="183" t="str">
        <f>'Child Pov Chart data'!C22</f>
        <v>-</v>
      </c>
      <c r="E25" s="183" t="str">
        <f>'Child Pov Chart data'!D22</f>
        <v>-</v>
      </c>
      <c r="F25" s="183" t="str">
        <f>'Child Pov Chart data'!E22</f>
        <v>-</v>
      </c>
      <c r="G25" s="183" t="str">
        <f>'Child Pov Chart data'!F22</f>
        <v>-</v>
      </c>
      <c r="H25" s="183" t="str">
        <f>'Child Pov Chart data'!G22</f>
        <v>-</v>
      </c>
      <c r="I25" s="183" t="str">
        <f>'Child Pov Chart data'!H22</f>
        <v>-</v>
      </c>
      <c r="J25" s="183" t="str">
        <f>'Child Pov Chart data'!I22</f>
        <v>-</v>
      </c>
      <c r="K25" s="183" t="str">
        <f>'Child Pov Chart data'!J22</f>
        <v>-</v>
      </c>
      <c r="L25" s="183" t="str">
        <f>'Child Pov Chart data'!K22</f>
        <v>-</v>
      </c>
    </row>
    <row r="26" spans="1:14" ht="15" x14ac:dyDescent="0.25">
      <c r="A26" s="182" t="s">
        <v>195</v>
      </c>
      <c r="B26" s="183" t="str">
        <f>'Child Pov Chart data'!A23</f>
        <v>Monmouthshire</v>
      </c>
      <c r="C26" s="183" t="str">
        <f>'Child Pov Chart data'!B23</f>
        <v>-</v>
      </c>
      <c r="D26" s="183" t="str">
        <f>'Child Pov Chart data'!C23</f>
        <v>-</v>
      </c>
      <c r="E26" s="183" t="str">
        <f>'Child Pov Chart data'!D23</f>
        <v>-</v>
      </c>
      <c r="F26" s="183" t="str">
        <f>'Child Pov Chart data'!E23</f>
        <v>-</v>
      </c>
      <c r="G26" s="183" t="str">
        <f>'Child Pov Chart data'!F23</f>
        <v>-</v>
      </c>
      <c r="H26" s="183" t="str">
        <f>'Child Pov Chart data'!G23</f>
        <v>-</v>
      </c>
      <c r="I26" s="183" t="str">
        <f>'Child Pov Chart data'!H23</f>
        <v>-</v>
      </c>
      <c r="J26" s="183" t="str">
        <f>'Child Pov Chart data'!I23</f>
        <v>-</v>
      </c>
      <c r="K26" s="183" t="str">
        <f>'Child Pov Chart data'!J23</f>
        <v>-</v>
      </c>
      <c r="L26" s="183" t="str">
        <f>'Child Pov Chart data'!K23</f>
        <v>-</v>
      </c>
    </row>
    <row r="27" spans="1:14" ht="15" x14ac:dyDescent="0.25">
      <c r="A27" s="182" t="s">
        <v>195</v>
      </c>
      <c r="B27" s="183" t="str">
        <f>'Child Pov Chart data'!A24</f>
        <v>Newport</v>
      </c>
      <c r="C27" s="183" t="str">
        <f>'Child Pov Chart data'!B24</f>
        <v>-</v>
      </c>
      <c r="D27" s="183" t="str">
        <f>'Child Pov Chart data'!C24</f>
        <v>-</v>
      </c>
      <c r="E27" s="183" t="str">
        <f>'Child Pov Chart data'!D24</f>
        <v>-</v>
      </c>
      <c r="F27" s="183" t="str">
        <f>'Child Pov Chart data'!E24</f>
        <v>-</v>
      </c>
      <c r="G27" s="183" t="str">
        <f>'Child Pov Chart data'!F24</f>
        <v>-</v>
      </c>
      <c r="H27" s="183" t="str">
        <f>'Child Pov Chart data'!G24</f>
        <v>-</v>
      </c>
      <c r="I27" s="183" t="str">
        <f>'Child Pov Chart data'!H24</f>
        <v>-</v>
      </c>
      <c r="J27" s="183" t="str">
        <f>'Child Pov Chart data'!I24</f>
        <v>-</v>
      </c>
      <c r="K27" s="183" t="str">
        <f>'Child Pov Chart data'!J24</f>
        <v>-</v>
      </c>
      <c r="L27" s="183" t="str">
        <f>'Child Pov Chart data'!K24</f>
        <v>-</v>
      </c>
    </row>
    <row r="28" spans="1:14" ht="15" x14ac:dyDescent="0.25">
      <c r="A28" s="182" t="s">
        <v>195</v>
      </c>
      <c r="B28" s="183" t="str">
        <f>'Child Pov Chart data'!A25</f>
        <v>Betsi Cadwaladr UHB</v>
      </c>
      <c r="C28" s="183" t="str">
        <f>'Child Pov Chart data'!B25</f>
        <v>-</v>
      </c>
      <c r="D28" s="183" t="str">
        <f>'Child Pov Chart data'!C25</f>
        <v>-</v>
      </c>
      <c r="E28" s="183" t="str">
        <f>'Child Pov Chart data'!D25</f>
        <v>-</v>
      </c>
      <c r="F28" s="183" t="str">
        <f>'Child Pov Chart data'!E25</f>
        <v>-</v>
      </c>
      <c r="G28" s="183" t="str">
        <f>'Child Pov Chart data'!F25</f>
        <v>-</v>
      </c>
      <c r="H28" s="183" t="str">
        <f>'Child Pov Chart data'!G25</f>
        <v>-</v>
      </c>
      <c r="I28" s="183" t="str">
        <f>'Child Pov Chart data'!H25</f>
        <v>-</v>
      </c>
      <c r="J28" s="183" t="str">
        <f>'Child Pov Chart data'!I25</f>
        <v>-</v>
      </c>
      <c r="K28" s="183" t="str">
        <f>'Child Pov Chart data'!J25</f>
        <v>-</v>
      </c>
      <c r="L28" s="183" t="str">
        <f>'Child Pov Chart data'!K25</f>
        <v>-</v>
      </c>
    </row>
    <row r="29" spans="1:14" ht="15" x14ac:dyDescent="0.25">
      <c r="A29" s="182" t="s">
        <v>195</v>
      </c>
      <c r="B29" s="183" t="str">
        <f>'Child Pov Chart data'!A26</f>
        <v>Powys tHB</v>
      </c>
      <c r="C29" s="183" t="str">
        <f>'Child Pov Chart data'!B26</f>
        <v>-</v>
      </c>
      <c r="D29" s="183" t="str">
        <f>'Child Pov Chart data'!C26</f>
        <v>-</v>
      </c>
      <c r="E29" s="183" t="str">
        <f>'Child Pov Chart data'!D26</f>
        <v>-</v>
      </c>
      <c r="F29" s="183" t="str">
        <f>'Child Pov Chart data'!E26</f>
        <v>-</v>
      </c>
      <c r="G29" s="183" t="str">
        <f>'Child Pov Chart data'!F26</f>
        <v>-</v>
      </c>
      <c r="H29" s="183" t="str">
        <f>'Child Pov Chart data'!G26</f>
        <v>-</v>
      </c>
      <c r="I29" s="183" t="str">
        <f>'Child Pov Chart data'!H26</f>
        <v>-</v>
      </c>
      <c r="J29" s="183" t="str">
        <f>'Child Pov Chart data'!I26</f>
        <v>-</v>
      </c>
      <c r="K29" s="183" t="str">
        <f>'Child Pov Chart data'!J26</f>
        <v>-</v>
      </c>
      <c r="L29" s="183" t="str">
        <f>'Child Pov Chart data'!K26</f>
        <v>-</v>
      </c>
    </row>
    <row r="30" spans="1:14" ht="15" x14ac:dyDescent="0.25">
      <c r="A30" s="182" t="s">
        <v>195</v>
      </c>
      <c r="B30" s="183" t="str">
        <f>'Child Pov Chart data'!A27</f>
        <v>Hywel Dda UHB</v>
      </c>
      <c r="C30" s="183" t="str">
        <f>'Child Pov Chart data'!B27</f>
        <v>-</v>
      </c>
      <c r="D30" s="183" t="str">
        <f>'Child Pov Chart data'!C27</f>
        <v>-</v>
      </c>
      <c r="E30" s="183" t="str">
        <f>'Child Pov Chart data'!D27</f>
        <v>-</v>
      </c>
      <c r="F30" s="183" t="str">
        <f>'Child Pov Chart data'!E27</f>
        <v>-</v>
      </c>
      <c r="G30" s="183" t="str">
        <f>'Child Pov Chart data'!F27</f>
        <v>-</v>
      </c>
      <c r="H30" s="183" t="str">
        <f>'Child Pov Chart data'!G27</f>
        <v>-</v>
      </c>
      <c r="I30" s="183" t="str">
        <f>'Child Pov Chart data'!H27</f>
        <v>-</v>
      </c>
      <c r="J30" s="183" t="str">
        <f>'Child Pov Chart data'!I27</f>
        <v>-</v>
      </c>
      <c r="K30" s="183" t="str">
        <f>'Child Pov Chart data'!J27</f>
        <v>-</v>
      </c>
      <c r="L30" s="183" t="str">
        <f>'Child Pov Chart data'!K27</f>
        <v>-</v>
      </c>
    </row>
    <row r="31" spans="1:14" ht="15" x14ac:dyDescent="0.25">
      <c r="A31" s="182" t="s">
        <v>195</v>
      </c>
      <c r="B31" s="183" t="str">
        <f>'Child Pov Chart data'!A28</f>
        <v>AMB UHB</v>
      </c>
      <c r="C31" s="183" t="str">
        <f>'Child Pov Chart data'!B28</f>
        <v>-</v>
      </c>
      <c r="D31" s="183" t="str">
        <f>'Child Pov Chart data'!C28</f>
        <v>-</v>
      </c>
      <c r="E31" s="183" t="str">
        <f>'Child Pov Chart data'!D28</f>
        <v>-</v>
      </c>
      <c r="F31" s="183" t="str">
        <f>'Child Pov Chart data'!E28</f>
        <v>-</v>
      </c>
      <c r="G31" s="183" t="str">
        <f>'Child Pov Chart data'!F28</f>
        <v>-</v>
      </c>
      <c r="H31" s="183" t="str">
        <f>'Child Pov Chart data'!G28</f>
        <v>-</v>
      </c>
      <c r="I31" s="183" t="str">
        <f>'Child Pov Chart data'!H28</f>
        <v>-</v>
      </c>
      <c r="J31" s="183" t="str">
        <f>'Child Pov Chart data'!I28</f>
        <v>-</v>
      </c>
      <c r="K31" s="183" t="str">
        <f>'Child Pov Chart data'!J28</f>
        <v>-</v>
      </c>
      <c r="L31" s="183" t="str">
        <f>'Child Pov Chart data'!K28</f>
        <v>-</v>
      </c>
    </row>
    <row r="32" spans="1:14" ht="15" x14ac:dyDescent="0.25">
      <c r="A32" s="182" t="s">
        <v>195</v>
      </c>
      <c r="B32" s="183" t="str">
        <f>'Child Pov Chart data'!A29</f>
        <v>Cardiff and Vale UHB</v>
      </c>
      <c r="C32" s="183" t="str">
        <f>'Child Pov Chart data'!B29</f>
        <v>-</v>
      </c>
      <c r="D32" s="183" t="str">
        <f>'Child Pov Chart data'!C29</f>
        <v>-</v>
      </c>
      <c r="E32" s="183" t="str">
        <f>'Child Pov Chart data'!D29</f>
        <v>-</v>
      </c>
      <c r="F32" s="183" t="str">
        <f>'Child Pov Chart data'!E29</f>
        <v>-</v>
      </c>
      <c r="G32" s="183" t="str">
        <f>'Child Pov Chart data'!F29</f>
        <v>-</v>
      </c>
      <c r="H32" s="183" t="str">
        <f>'Child Pov Chart data'!G29</f>
        <v>-</v>
      </c>
      <c r="I32" s="183" t="str">
        <f>'Child Pov Chart data'!H29</f>
        <v>-</v>
      </c>
      <c r="J32" s="183" t="str">
        <f>'Child Pov Chart data'!I29</f>
        <v>-</v>
      </c>
      <c r="K32" s="183" t="str">
        <f>'Child Pov Chart data'!J29</f>
        <v>-</v>
      </c>
      <c r="L32" s="183" t="str">
        <f>'Child Pov Chart data'!K29</f>
        <v>-</v>
      </c>
    </row>
    <row r="33" spans="1:14" ht="15" x14ac:dyDescent="0.25">
      <c r="A33" s="182" t="s">
        <v>195</v>
      </c>
      <c r="B33" s="183" t="str">
        <f>'Child Pov Chart data'!A30</f>
        <v>Cwm Taf UHB</v>
      </c>
      <c r="C33" s="183" t="str">
        <f>'Child Pov Chart data'!B30</f>
        <v>-</v>
      </c>
      <c r="D33" s="183" t="str">
        <f>'Child Pov Chart data'!C30</f>
        <v>-</v>
      </c>
      <c r="E33" s="183" t="str">
        <f>'Child Pov Chart data'!D30</f>
        <v>-</v>
      </c>
      <c r="F33" s="183" t="str">
        <f>'Child Pov Chart data'!E30</f>
        <v>-</v>
      </c>
      <c r="G33" s="183" t="str">
        <f>'Child Pov Chart data'!F30</f>
        <v>-</v>
      </c>
      <c r="H33" s="183" t="str">
        <f>'Child Pov Chart data'!G30</f>
        <v>-</v>
      </c>
      <c r="I33" s="183" t="str">
        <f>'Child Pov Chart data'!H30</f>
        <v>-</v>
      </c>
      <c r="J33" s="183" t="str">
        <f>'Child Pov Chart data'!I30</f>
        <v>-</v>
      </c>
      <c r="K33" s="183" t="str">
        <f>'Child Pov Chart data'!J30</f>
        <v>-</v>
      </c>
      <c r="L33" s="183" t="str">
        <f>'Child Pov Chart data'!K30</f>
        <v>-</v>
      </c>
    </row>
    <row r="34" spans="1:14" ht="15" x14ac:dyDescent="0.25">
      <c r="A34" s="182" t="s">
        <v>195</v>
      </c>
      <c r="B34" s="183" t="str">
        <f>'Child Pov Chart data'!A31</f>
        <v>Aneurin Bevan UHB</v>
      </c>
      <c r="C34" s="183" t="str">
        <f>'Child Pov Chart data'!B31</f>
        <v>-</v>
      </c>
      <c r="D34" s="183" t="str">
        <f>'Child Pov Chart data'!C31</f>
        <v>-</v>
      </c>
      <c r="E34" s="183" t="str">
        <f>'Child Pov Chart data'!D31</f>
        <v>-</v>
      </c>
      <c r="F34" s="183" t="str">
        <f>'Child Pov Chart data'!E31</f>
        <v>-</v>
      </c>
      <c r="G34" s="183" t="str">
        <f>'Child Pov Chart data'!F31</f>
        <v>-</v>
      </c>
      <c r="H34" s="183" t="str">
        <f>'Child Pov Chart data'!G31</f>
        <v>-</v>
      </c>
      <c r="I34" s="183" t="str">
        <f>'Child Pov Chart data'!H31</f>
        <v>-</v>
      </c>
      <c r="J34" s="183" t="str">
        <f>'Child Pov Chart data'!I31</f>
        <v>-</v>
      </c>
      <c r="K34" s="183" t="str">
        <f>'Child Pov Chart data'!J31</f>
        <v>-</v>
      </c>
      <c r="L34" s="183" t="str">
        <f>'Child Pov Chart data'!K31</f>
        <v>-</v>
      </c>
    </row>
    <row r="35" spans="1:14" ht="15" x14ac:dyDescent="0.25">
      <c r="A35" s="182" t="s">
        <v>195</v>
      </c>
      <c r="B35" s="183" t="str">
        <f>'Child Pov Chart data'!A32</f>
        <v>Wales</v>
      </c>
      <c r="C35" s="183" t="str">
        <f>'Child Pov Chart data'!B32</f>
        <v>-</v>
      </c>
      <c r="D35" s="183" t="str">
        <f>'Child Pov Chart data'!C32</f>
        <v>-</v>
      </c>
      <c r="E35" s="183" t="str">
        <f>'Child Pov Chart data'!D32</f>
        <v>-</v>
      </c>
      <c r="F35" s="183" t="str">
        <f>'Child Pov Chart data'!E32</f>
        <v>-</v>
      </c>
      <c r="G35" s="183" t="str">
        <f>'Child Pov Chart data'!F32</f>
        <v>-</v>
      </c>
      <c r="H35" s="183" t="str">
        <f>'Child Pov Chart data'!G32</f>
        <v>-</v>
      </c>
      <c r="I35" s="183" t="str">
        <f>'Child Pov Chart data'!H32</f>
        <v>-</v>
      </c>
      <c r="J35" s="183" t="str">
        <f>'Child Pov Chart data'!I32</f>
        <v>-</v>
      </c>
      <c r="K35" s="183" t="str">
        <f>'Child Pov Chart data'!J32</f>
        <v>-</v>
      </c>
      <c r="L35" s="183" t="str">
        <f>'Child Pov Chart data'!K32</f>
        <v>-</v>
      </c>
    </row>
    <row r="37" spans="1:14" ht="15" x14ac:dyDescent="0.25">
      <c r="A37" s="79" t="s">
        <v>116</v>
      </c>
      <c r="B37" s="186" t="str">
        <f>'Homelessness Chart data'!A3</f>
        <v>Isle of Anglesey</v>
      </c>
      <c r="C37" s="293">
        <f>'Homelessness Chart data'!B3</f>
        <v>44.29530201342282</v>
      </c>
      <c r="D37" s="293">
        <f>'Homelessness Chart data'!C3</f>
        <v>54.193548387096783</v>
      </c>
      <c r="E37" s="293">
        <f>'Homelessness Chart data'!D3</f>
        <v>60.093896713615024</v>
      </c>
      <c r="F37" s="293">
        <f>'Homelessness Chart data'!E3</f>
        <v>64.38356164383562</v>
      </c>
      <c r="G37" s="293">
        <f>'Homelessness Chart data'!F3</f>
        <v>47.014925373134332</v>
      </c>
      <c r="H37" s="293">
        <f>'Homelessness Chart data'!G3</f>
        <v>60</v>
      </c>
      <c r="I37" s="293">
        <f>'Homelessness Chart data'!H3</f>
        <v>0</v>
      </c>
      <c r="J37" s="293">
        <f>'Homelessness Chart data'!I3</f>
        <v>37.878787878787875</v>
      </c>
      <c r="K37" s="293">
        <f>'Homelessness Chart data'!J3</f>
        <v>59.677419354838712</v>
      </c>
      <c r="L37" s="293">
        <f>'Homelessness Chart data'!K3</f>
        <v>41.304347826086953</v>
      </c>
      <c r="N37" s="185">
        <f>MAX(C37:L66)</f>
        <v>65.686274509803923</v>
      </c>
    </row>
    <row r="38" spans="1:14" ht="15" x14ac:dyDescent="0.25">
      <c r="A38" s="79" t="s">
        <v>116</v>
      </c>
      <c r="B38" s="186" t="str">
        <f>'Homelessness Chart data'!A4</f>
        <v>Gwynedd</v>
      </c>
      <c r="C38" s="293">
        <f>'Homelessness Chart data'!B4</f>
        <v>49.438202247191008</v>
      </c>
      <c r="D38" s="293">
        <f>'Homelessness Chart data'!C4</f>
        <v>44.086021505376344</v>
      </c>
      <c r="E38" s="293">
        <f>'Homelessness Chart data'!D4</f>
        <v>52.397260273972599</v>
      </c>
      <c r="F38" s="293">
        <f>'Homelessness Chart data'!E4</f>
        <v>52.380952380952387</v>
      </c>
      <c r="G38" s="293">
        <f>'Homelessness Chart data'!F4</f>
        <v>50.813008130081307</v>
      </c>
      <c r="H38" s="293">
        <f>'Homelessness Chart data'!G4</f>
        <v>42.241379310344826</v>
      </c>
      <c r="I38" s="293">
        <f>'Homelessness Chart data'!H4</f>
        <v>41.048034934497821</v>
      </c>
      <c r="J38" s="293">
        <f>'Homelessness Chart data'!I4</f>
        <v>44.642857142857146</v>
      </c>
      <c r="K38" s="293">
        <f>'Homelessness Chart data'!J4</f>
        <v>45.054945054945058</v>
      </c>
      <c r="L38" s="293">
        <f>'Homelessness Chart data'!K4</f>
        <v>41.666666666666671</v>
      </c>
    </row>
    <row r="39" spans="1:14" ht="15" x14ac:dyDescent="0.25">
      <c r="A39" s="79" t="s">
        <v>116</v>
      </c>
      <c r="B39" s="186" t="str">
        <f>'Homelessness Chart data'!A5</f>
        <v>Conwy</v>
      </c>
      <c r="C39" s="293">
        <f>'Homelessness Chart data'!B5</f>
        <v>45.428571428571431</v>
      </c>
      <c r="D39" s="293">
        <f>'Homelessness Chart data'!C5</f>
        <v>45.283018867924532</v>
      </c>
      <c r="E39" s="293">
        <f>'Homelessness Chart data'!D5</f>
        <v>42.372881355932201</v>
      </c>
      <c r="F39" s="293">
        <f>'Homelessness Chart data'!E5</f>
        <v>38.620689655172413</v>
      </c>
      <c r="G39" s="293">
        <f>'Homelessness Chart data'!F5</f>
        <v>46.32352941176471</v>
      </c>
      <c r="H39" s="293">
        <f>'Homelessness Chart data'!G5</f>
        <v>40.54054054054054</v>
      </c>
      <c r="I39" s="293">
        <f>'Homelessness Chart data'!H5</f>
        <v>34.677419354838712</v>
      </c>
      <c r="J39" s="293">
        <f>'Homelessness Chart data'!I5</f>
        <v>32.972972972972975</v>
      </c>
      <c r="K39" s="293">
        <f>'Homelessness Chart data'!J5</f>
        <v>37.5</v>
      </c>
      <c r="L39" s="293">
        <f>'Homelessness Chart data'!K5</f>
        <v>32.631578947368425</v>
      </c>
    </row>
    <row r="40" spans="1:14" ht="15" x14ac:dyDescent="0.25">
      <c r="A40" s="79" t="s">
        <v>116</v>
      </c>
      <c r="B40" s="186" t="str">
        <f>'Homelessness Chart data'!A6</f>
        <v>Denbighshire</v>
      </c>
      <c r="C40" s="293">
        <f>'Homelessness Chart data'!B6</f>
        <v>62.359550561797747</v>
      </c>
      <c r="D40" s="293">
        <f>'Homelessness Chart data'!C6</f>
        <v>61.904761904761905</v>
      </c>
      <c r="E40" s="293">
        <f>'Homelessness Chart data'!D6</f>
        <v>50</v>
      </c>
      <c r="F40" s="293">
        <f>'Homelessness Chart data'!E6</f>
        <v>48.245614035087719</v>
      </c>
      <c r="G40" s="293">
        <f>'Homelessness Chart data'!F6</f>
        <v>48.913043478260867</v>
      </c>
      <c r="H40" s="293">
        <f>'Homelessness Chart data'!G6</f>
        <v>42.528735632183903</v>
      </c>
      <c r="I40" s="293">
        <f>'Homelessness Chart data'!H6</f>
        <v>44.871794871794876</v>
      </c>
      <c r="J40" s="293">
        <f>'Homelessness Chart data'!I6</f>
        <v>23.232323232323232</v>
      </c>
      <c r="K40" s="293">
        <f>'Homelessness Chart data'!J6</f>
        <v>41.818181818181813</v>
      </c>
      <c r="L40" s="293">
        <f>'Homelessness Chart data'!K6</f>
        <v>36.666666666666664</v>
      </c>
    </row>
    <row r="41" spans="1:14" ht="15" x14ac:dyDescent="0.25">
      <c r="A41" s="79" t="s">
        <v>116</v>
      </c>
      <c r="B41" s="186" t="str">
        <f>'Homelessness Chart data'!A7</f>
        <v>Flintshire</v>
      </c>
      <c r="C41" s="293">
        <f>'Homelessness Chart data'!B7</f>
        <v>52.867830423940156</v>
      </c>
      <c r="D41" s="293">
        <f>'Homelessness Chart data'!C7</f>
        <v>59.504132231404959</v>
      </c>
      <c r="E41" s="293">
        <f>'Homelessness Chart data'!D7</f>
        <v>65.277777777777786</v>
      </c>
      <c r="F41" s="293">
        <f>'Homelessness Chart data'!E7</f>
        <v>65.686274509803923</v>
      </c>
      <c r="G41" s="293">
        <f>'Homelessness Chart data'!F7</f>
        <v>60.317460317460316</v>
      </c>
      <c r="H41" s="293">
        <f>'Homelessness Chart data'!G7</f>
        <v>52.72727272727272</v>
      </c>
      <c r="I41" s="293">
        <f>'Homelessness Chart data'!H7</f>
        <v>57.142857142857139</v>
      </c>
      <c r="J41" s="293">
        <f>'Homelessness Chart data'!I7</f>
        <v>45.348837209302324</v>
      </c>
      <c r="K41" s="293">
        <f>'Homelessness Chart data'!J7</f>
        <v>47.560975609756099</v>
      </c>
      <c r="L41" s="293">
        <f>'Homelessness Chart data'!K7</f>
        <v>37.234042553191486</v>
      </c>
    </row>
    <row r="42" spans="1:14" ht="15" x14ac:dyDescent="0.25">
      <c r="A42" s="79" t="s">
        <v>116</v>
      </c>
      <c r="B42" s="186" t="str">
        <f>'Homelessness Chart data'!A8</f>
        <v>Wrexham</v>
      </c>
      <c r="C42" s="293">
        <f>'Homelessness Chart data'!B8</f>
        <v>53.383458646616546</v>
      </c>
      <c r="D42" s="293">
        <f>'Homelessness Chart data'!C8</f>
        <v>49.122807017543856</v>
      </c>
      <c r="E42" s="293">
        <f>'Homelessness Chart data'!D8</f>
        <v>46.280991735537192</v>
      </c>
      <c r="F42" s="293">
        <f>'Homelessness Chart data'!E8</f>
        <v>44.936708860759495</v>
      </c>
      <c r="G42" s="293">
        <f>'Homelessness Chart data'!F8</f>
        <v>43.621399176954732</v>
      </c>
      <c r="H42" s="293">
        <f>'Homelessness Chart data'!G8</f>
        <v>46.931407942238266</v>
      </c>
      <c r="I42" s="293">
        <f>'Homelessness Chart data'!H8</f>
        <v>42.70386266094421</v>
      </c>
      <c r="J42" s="293">
        <f>'Homelessness Chart data'!I8</f>
        <v>40.255591054313101</v>
      </c>
      <c r="K42" s="293">
        <f>'Homelessness Chart data'!J8</f>
        <v>41.573033707865171</v>
      </c>
      <c r="L42" s="293">
        <f>'Homelessness Chart data'!K8</f>
        <v>43.684210526315795</v>
      </c>
    </row>
    <row r="43" spans="1:14" ht="15" x14ac:dyDescent="0.25">
      <c r="A43" s="79" t="s">
        <v>116</v>
      </c>
      <c r="B43" s="186" t="str">
        <f>'Homelessness Chart data'!A9</f>
        <v>Powys</v>
      </c>
      <c r="C43" s="293">
        <f>'Homelessness Chart data'!B9</f>
        <v>45.569620253164558</v>
      </c>
      <c r="D43" s="293">
        <f>'Homelessness Chart data'!C9</f>
        <v>45.454545454545453</v>
      </c>
      <c r="E43" s="293">
        <f>'Homelessness Chart data'!D9</f>
        <v>44.881889763779526</v>
      </c>
      <c r="F43" s="293">
        <f>'Homelessness Chart data'!E9</f>
        <v>47.321428571428569</v>
      </c>
      <c r="G43" s="293">
        <f>'Homelessness Chart data'!F9</f>
        <v>39.682539682539684</v>
      </c>
      <c r="H43" s="293">
        <f>'Homelessness Chart data'!G9</f>
        <v>47.037037037037038</v>
      </c>
      <c r="I43" s="293">
        <f>'Homelessness Chart data'!H9</f>
        <v>37.804878048780488</v>
      </c>
      <c r="J43" s="293">
        <f>'Homelessness Chart data'!I9</f>
        <v>41.085271317829459</v>
      </c>
      <c r="K43" s="293">
        <f>'Homelessness Chart data'!J9</f>
        <v>35.858585858585855</v>
      </c>
      <c r="L43" s="293">
        <f>'Homelessness Chart data'!K9</f>
        <v>43.147208121827411</v>
      </c>
    </row>
    <row r="44" spans="1:14" ht="15" x14ac:dyDescent="0.25">
      <c r="A44" s="79" t="s">
        <v>116</v>
      </c>
      <c r="B44" s="186" t="str">
        <f>'Homelessness Chart data'!A10</f>
        <v>Ceredigion</v>
      </c>
      <c r="C44" s="293">
        <f>'Homelessness Chart data'!B10</f>
        <v>45.061728395061728</v>
      </c>
      <c r="D44" s="293">
        <f>'Homelessness Chart data'!C10</f>
        <v>44.554455445544555</v>
      </c>
      <c r="E44" s="293">
        <f>'Homelessness Chart data'!D10</f>
        <v>51.612903225806448</v>
      </c>
      <c r="F44" s="293">
        <f>'Homelessness Chart data'!E10</f>
        <v>47.272727272727273</v>
      </c>
      <c r="G44" s="293">
        <f>'Homelessness Chart data'!F10</f>
        <v>44.354838709677416</v>
      </c>
      <c r="H44" s="293">
        <f>'Homelessness Chart data'!G10</f>
        <v>47.692307692307693</v>
      </c>
      <c r="I44" s="293">
        <f>'Homelessness Chart data'!H10</f>
        <v>41.216216216216218</v>
      </c>
      <c r="J44" s="293">
        <f>'Homelessness Chart data'!I10</f>
        <v>36.666666666666664</v>
      </c>
      <c r="K44" s="293">
        <f>'Homelessness Chart data'!J10</f>
        <v>33.093525179856115</v>
      </c>
      <c r="L44" s="293">
        <f>'Homelessness Chart data'!K10</f>
        <v>38.461538461538467</v>
      </c>
    </row>
    <row r="45" spans="1:14" ht="15" x14ac:dyDescent="0.25">
      <c r="A45" s="79" t="s">
        <v>116</v>
      </c>
      <c r="B45" s="186" t="str">
        <f>'Homelessness Chart data'!A11</f>
        <v>Pembrokeshire</v>
      </c>
      <c r="C45" s="293">
        <f>'Homelessness Chart data'!B11</f>
        <v>52.371541501976282</v>
      </c>
      <c r="D45" s="293">
        <f>'Homelessness Chart data'!C11</f>
        <v>47.516198704103672</v>
      </c>
      <c r="E45" s="293">
        <f>'Homelessness Chart data'!D11</f>
        <v>46.198830409356724</v>
      </c>
      <c r="F45" s="293">
        <f>'Homelessness Chart data'!E11</f>
        <v>41.946308724832214</v>
      </c>
      <c r="G45" s="293">
        <f>'Homelessness Chart data'!F11</f>
        <v>38.028169014084504</v>
      </c>
      <c r="H45" s="293">
        <f>'Homelessness Chart data'!G11</f>
        <v>36.697247706422019</v>
      </c>
      <c r="I45" s="293">
        <f>'Homelessness Chart data'!H11</f>
        <v>33.771929824561404</v>
      </c>
      <c r="J45" s="293">
        <f>'Homelessness Chart data'!I11</f>
        <v>40.434782608695649</v>
      </c>
      <c r="K45" s="293">
        <f>'Homelessness Chart data'!J11</f>
        <v>35.036496350364963</v>
      </c>
      <c r="L45" s="293">
        <f>'Homelessness Chart data'!K11</f>
        <v>36.507936507936506</v>
      </c>
    </row>
    <row r="46" spans="1:14" ht="15" x14ac:dyDescent="0.25">
      <c r="A46" s="79" t="s">
        <v>116</v>
      </c>
      <c r="B46" s="186" t="str">
        <f>'Homelessness Chart data'!A12</f>
        <v>Carmarthenshire</v>
      </c>
      <c r="C46" s="293">
        <f>'Homelessness Chart data'!B12</f>
        <v>48.201438848920866</v>
      </c>
      <c r="D46" s="293">
        <f>'Homelessness Chart data'!C12</f>
        <v>50.709939148073026</v>
      </c>
      <c r="E46" s="293">
        <f>'Homelessness Chart data'!D12</f>
        <v>54.493307839388152</v>
      </c>
      <c r="F46" s="293">
        <f>'Homelessness Chart data'!E12</f>
        <v>50.660792951541858</v>
      </c>
      <c r="G46" s="293">
        <f>'Homelessness Chart data'!F12</f>
        <v>45.534407027818446</v>
      </c>
      <c r="H46" s="293">
        <f>'Homelessness Chart data'!G12</f>
        <v>42.458100558659218</v>
      </c>
      <c r="I46" s="293">
        <f>'Homelessness Chart data'!H12</f>
        <v>40.431654676258994</v>
      </c>
      <c r="J46" s="293">
        <f>'Homelessness Chart data'!I12</f>
        <v>42.258652094717668</v>
      </c>
      <c r="K46" s="293">
        <f>'Homelessness Chart data'!J12</f>
        <v>41.935483870967744</v>
      </c>
      <c r="L46" s="293">
        <f>'Homelessness Chart data'!K12</f>
        <v>44.29530201342282</v>
      </c>
    </row>
    <row r="47" spans="1:14" ht="15" x14ac:dyDescent="0.25">
      <c r="A47" s="79" t="s">
        <v>116</v>
      </c>
      <c r="B47" s="186" t="str">
        <f>'Homelessness Chart data'!A13</f>
        <v>Swansea</v>
      </c>
      <c r="C47" s="293">
        <f>'Homelessness Chart data'!B13</f>
        <v>51.178781925343806</v>
      </c>
      <c r="D47" s="293">
        <f>'Homelessness Chart data'!C13</f>
        <v>42.823803967327891</v>
      </c>
      <c r="E47" s="293">
        <f>'Homelessness Chart data'!D13</f>
        <v>53.286384976525824</v>
      </c>
      <c r="F47" s="293">
        <f>'Homelessness Chart data'!E13</f>
        <v>48.246674727932287</v>
      </c>
      <c r="G47" s="293">
        <f>'Homelessness Chart data'!F13</f>
        <v>43.044906900328591</v>
      </c>
      <c r="H47" s="293">
        <f>'Homelessness Chart data'!G13</f>
        <v>45.93572778827977</v>
      </c>
      <c r="I47" s="293">
        <f>'Homelessness Chart data'!H13</f>
        <v>41.004672897196258</v>
      </c>
      <c r="J47" s="293">
        <f>'Homelessness Chart data'!I13</f>
        <v>42.775229357798167</v>
      </c>
      <c r="K47" s="293">
        <f>'Homelessness Chart data'!J13</f>
        <v>42.384887839433297</v>
      </c>
      <c r="L47" s="293">
        <f>'Homelessness Chart data'!K13</f>
        <v>39.070351758793969</v>
      </c>
    </row>
    <row r="48" spans="1:14" ht="15" x14ac:dyDescent="0.25">
      <c r="A48" s="79" t="s">
        <v>116</v>
      </c>
      <c r="B48" s="186" t="str">
        <f>'Homelessness Chart data'!A14</f>
        <v>Neath Port Talbot</v>
      </c>
      <c r="C48" s="293">
        <f>'Homelessness Chart data'!B14</f>
        <v>47.810218978102192</v>
      </c>
      <c r="D48" s="293">
        <f>'Homelessness Chart data'!C14</f>
        <v>45.806451612903224</v>
      </c>
      <c r="E48" s="293">
        <f>'Homelessness Chart data'!D14</f>
        <v>40.506329113924053</v>
      </c>
      <c r="F48" s="293">
        <f>'Homelessness Chart data'!E14</f>
        <v>31.481481481481481</v>
      </c>
      <c r="G48" s="293">
        <f>'Homelessness Chart data'!F14</f>
        <v>21.98581560283688</v>
      </c>
      <c r="H48" s="293">
        <f>'Homelessness Chart data'!G14</f>
        <v>26.428571428571431</v>
      </c>
      <c r="I48" s="293">
        <f>'Homelessness Chart data'!H14</f>
        <v>24.46043165467626</v>
      </c>
      <c r="J48" s="293">
        <f>'Homelessness Chart data'!I14</f>
        <v>21.705426356589147</v>
      </c>
      <c r="K48" s="293">
        <f>'Homelessness Chart data'!J14</f>
        <v>34.946236559139784</v>
      </c>
      <c r="L48" s="293">
        <f>'Homelessness Chart data'!K14</f>
        <v>39.175257731958766</v>
      </c>
    </row>
    <row r="49" spans="1:12" ht="15" x14ac:dyDescent="0.25">
      <c r="A49" s="79" t="s">
        <v>116</v>
      </c>
      <c r="B49" s="186" t="str">
        <f>'Homelessness Chart data'!A15</f>
        <v>Bridgend</v>
      </c>
      <c r="C49" s="293">
        <f>'Homelessness Chart data'!B15</f>
        <v>55.754475703324815</v>
      </c>
      <c r="D49" s="293">
        <f>'Homelessness Chart data'!C15</f>
        <v>41.513292433537835</v>
      </c>
      <c r="E49" s="293">
        <f>'Homelessness Chart data'!D15</f>
        <v>45.215311004784688</v>
      </c>
      <c r="F49" s="293">
        <f>'Homelessness Chart data'!E15</f>
        <v>38.390804597701148</v>
      </c>
      <c r="G49" s="293">
        <f>'Homelessness Chart data'!F15</f>
        <v>29.88826815642458</v>
      </c>
      <c r="H49" s="293">
        <f>'Homelessness Chart data'!G15</f>
        <v>32.905982905982903</v>
      </c>
      <c r="I49" s="293">
        <f>'Homelessness Chart data'!H15</f>
        <v>34.597156398104268</v>
      </c>
      <c r="J49" s="293">
        <f>'Homelessness Chart data'!I15</f>
        <v>32.307692307692307</v>
      </c>
      <c r="K49" s="293">
        <f>'Homelessness Chart data'!J15</f>
        <v>30.414746543778804</v>
      </c>
      <c r="L49" s="293">
        <f>'Homelessness Chart data'!K15</f>
        <v>34.722222222222221</v>
      </c>
    </row>
    <row r="50" spans="1:12" ht="15" x14ac:dyDescent="0.25">
      <c r="A50" s="79" t="s">
        <v>116</v>
      </c>
      <c r="B50" s="186" t="str">
        <f>'Homelessness Chart data'!A16</f>
        <v>Vale of Glamorgan</v>
      </c>
      <c r="C50" s="293">
        <f>'Homelessness Chart data'!B16</f>
        <v>44.311377245508979</v>
      </c>
      <c r="D50" s="293">
        <f>'Homelessness Chart data'!C16</f>
        <v>37.654320987654323</v>
      </c>
      <c r="E50" s="293">
        <f>'Homelessness Chart data'!D16</f>
        <v>49.315068493150683</v>
      </c>
      <c r="F50" s="293">
        <f>'Homelessness Chart data'!E16</f>
        <v>40.501792114695341</v>
      </c>
      <c r="G50" s="293">
        <f>'Homelessness Chart data'!F16</f>
        <v>31.351351351351354</v>
      </c>
      <c r="H50" s="293">
        <f>'Homelessness Chart data'!G16</f>
        <v>44.725738396624472</v>
      </c>
      <c r="I50" s="293">
        <f>'Homelessness Chart data'!H16</f>
        <v>52.674897119341566</v>
      </c>
      <c r="J50" s="293">
        <f>'Homelessness Chart data'!I16</f>
        <v>37.373737373737377</v>
      </c>
      <c r="K50" s="293">
        <f>'Homelessness Chart data'!J16</f>
        <v>41.450777202072537</v>
      </c>
      <c r="L50" s="293">
        <f>'Homelessness Chart data'!K16</f>
        <v>40.677966101694921</v>
      </c>
    </row>
    <row r="51" spans="1:12" ht="15" x14ac:dyDescent="0.25">
      <c r="A51" s="79" t="s">
        <v>116</v>
      </c>
      <c r="B51" s="186" t="str">
        <f>'Homelessness Chart data'!A17</f>
        <v>Cardiff</v>
      </c>
      <c r="C51" s="293">
        <f>'Homelessness Chart data'!B17</f>
        <v>39.384116693679097</v>
      </c>
      <c r="D51" s="293">
        <f>'Homelessness Chart data'!C17</f>
        <v>45.774647887323944</v>
      </c>
      <c r="E51" s="293">
        <f>'Homelessness Chart data'!D17</f>
        <v>58.87323943661972</v>
      </c>
      <c r="F51" s="293">
        <f>'Homelessness Chart data'!E17</f>
        <v>46.116504854368934</v>
      </c>
      <c r="G51" s="293">
        <f>'Homelessness Chart data'!F17</f>
        <v>42.457231726283048</v>
      </c>
      <c r="H51" s="293">
        <f>'Homelessness Chart data'!G17</f>
        <v>49.575757575757571</v>
      </c>
      <c r="I51" s="293">
        <f>'Homelessness Chart data'!H17</f>
        <v>50.324254215304798</v>
      </c>
      <c r="J51" s="293">
        <f>'Homelessness Chart data'!I17</f>
        <v>46.44670050761421</v>
      </c>
      <c r="K51" s="293">
        <f>'Homelessness Chart data'!J17</f>
        <v>47.681159420289852</v>
      </c>
      <c r="L51" s="293">
        <f>'Homelessness Chart data'!K17</f>
        <v>57.926829268292678</v>
      </c>
    </row>
    <row r="52" spans="1:12" ht="15" x14ac:dyDescent="0.25">
      <c r="A52" s="79" t="s">
        <v>116</v>
      </c>
      <c r="B52" s="186" t="str">
        <f>'Homelessness Chart data'!A18</f>
        <v>Rhondda Cynon Taf</v>
      </c>
      <c r="C52" s="293">
        <f>'Homelessness Chart data'!B18</f>
        <v>27.66798418972332</v>
      </c>
      <c r="D52" s="293">
        <f>'Homelessness Chart data'!C18</f>
        <v>35.567010309278352</v>
      </c>
      <c r="E52" s="293">
        <f>'Homelessness Chart data'!D18</f>
        <v>31.05263157894737</v>
      </c>
      <c r="F52" s="293">
        <f>'Homelessness Chart data'!E18</f>
        <v>20.300751879699249</v>
      </c>
      <c r="G52" s="293">
        <f>'Homelessness Chart data'!F18</f>
        <v>31.372549019607842</v>
      </c>
      <c r="H52" s="293">
        <f>'Homelessness Chart data'!G18</f>
        <v>35.714285714285715</v>
      </c>
      <c r="I52" s="293">
        <f>'Homelessness Chart data'!H18</f>
        <v>33.333333333333329</v>
      </c>
      <c r="J52" s="293">
        <f>'Homelessness Chart data'!I18</f>
        <v>32.327586206896555</v>
      </c>
      <c r="K52" s="293">
        <f>'Homelessness Chart data'!J18</f>
        <v>20.11173184357542</v>
      </c>
      <c r="L52" s="293">
        <f>'Homelessness Chart data'!K18</f>
        <v>21.82741116751269</v>
      </c>
    </row>
    <row r="53" spans="1:12" ht="15" x14ac:dyDescent="0.25">
      <c r="A53" s="79" t="s">
        <v>116</v>
      </c>
      <c r="B53" s="186" t="str">
        <f>'Homelessness Chart data'!A19</f>
        <v>Merthyr Tydfil</v>
      </c>
      <c r="C53" s="293">
        <f>'Homelessness Chart data'!B19</f>
        <v>62.773722627737229</v>
      </c>
      <c r="D53" s="293">
        <f>'Homelessness Chart data'!C19</f>
        <v>50.318471337579616</v>
      </c>
      <c r="E53" s="293">
        <f>'Homelessness Chart data'!D19</f>
        <v>51.875000000000007</v>
      </c>
      <c r="F53" s="293">
        <f>'Homelessness Chart data'!E19</f>
        <v>52.459016393442624</v>
      </c>
      <c r="G53" s="293">
        <f>'Homelessness Chart data'!F19</f>
        <v>60.215053763440864</v>
      </c>
      <c r="H53" s="293">
        <f>'Homelessness Chart data'!G19</f>
        <v>54.330708661417326</v>
      </c>
      <c r="I53" s="293">
        <f>'Homelessness Chart data'!H19</f>
        <v>63.513513513513509</v>
      </c>
      <c r="J53" s="293">
        <f>'Homelessness Chart data'!I19</f>
        <v>53.030303030303031</v>
      </c>
      <c r="K53" s="293">
        <f>'Homelessness Chart data'!J19</f>
        <v>42.857142857142854</v>
      </c>
      <c r="L53" s="293">
        <f>'Homelessness Chart data'!K19</f>
        <v>22.857142857142858</v>
      </c>
    </row>
    <row r="54" spans="1:12" ht="15" x14ac:dyDescent="0.25">
      <c r="A54" s="79" t="s">
        <v>116</v>
      </c>
      <c r="B54" s="186" t="str">
        <f>'Homelessness Chart data'!A20</f>
        <v>Caerphilly</v>
      </c>
      <c r="C54" s="293">
        <f>'Homelessness Chart data'!B20</f>
        <v>53.333333333333336</v>
      </c>
      <c r="D54" s="293">
        <f>'Homelessness Chart data'!C20</f>
        <v>45.017182130584196</v>
      </c>
      <c r="E54" s="293">
        <f>'Homelessness Chart data'!D20</f>
        <v>41.228070175438596</v>
      </c>
      <c r="F54" s="293">
        <f>'Homelessness Chart data'!E20</f>
        <v>37.264150943396224</v>
      </c>
      <c r="G54" s="293">
        <f>'Homelessness Chart data'!F20</f>
        <v>30.851063829787233</v>
      </c>
      <c r="H54" s="293">
        <f>'Homelessness Chart data'!G20</f>
        <v>33.609958506224068</v>
      </c>
      <c r="I54" s="293">
        <f>'Homelessness Chart data'!H20</f>
        <v>33.333333333333329</v>
      </c>
      <c r="J54" s="293">
        <f>'Homelessness Chart data'!I20</f>
        <v>33.196721311475407</v>
      </c>
      <c r="K54" s="293">
        <f>'Homelessness Chart data'!J20</f>
        <v>30.396475770925107</v>
      </c>
      <c r="L54" s="293">
        <f>'Homelessness Chart data'!K20</f>
        <v>30.152671755725191</v>
      </c>
    </row>
    <row r="55" spans="1:12" ht="15" x14ac:dyDescent="0.25">
      <c r="A55" s="79" t="s">
        <v>116</v>
      </c>
      <c r="B55" s="186" t="str">
        <f>'Homelessness Chart data'!A21</f>
        <v>Blaenau Gwent</v>
      </c>
      <c r="C55" s="293">
        <f>'Homelessness Chart data'!B21</f>
        <v>38.064516129032256</v>
      </c>
      <c r="D55" s="293">
        <f>'Homelessness Chart data'!C21</f>
        <v>52.702702702702695</v>
      </c>
      <c r="E55" s="293">
        <f>'Homelessness Chart data'!D21</f>
        <v>52.173913043478258</v>
      </c>
      <c r="F55" s="293">
        <f>'Homelessness Chart data'!E21</f>
        <v>46.666666666666664</v>
      </c>
      <c r="G55" s="293">
        <f>'Homelessness Chart data'!F21</f>
        <v>34.545454545454547</v>
      </c>
      <c r="H55" s="293">
        <f>'Homelessness Chart data'!G21</f>
        <v>40.54054054054054</v>
      </c>
      <c r="I55" s="293">
        <f>'Homelessness Chart data'!H21</f>
        <v>30.463576158940398</v>
      </c>
      <c r="J55" s="293">
        <f>'Homelessness Chart data'!I21</f>
        <v>32.330827067669169</v>
      </c>
      <c r="K55" s="293">
        <f>'Homelessness Chart data'!J21</f>
        <v>26.056338028169012</v>
      </c>
      <c r="L55" s="293">
        <f>'Homelessness Chart data'!K21</f>
        <v>15.068493150684931</v>
      </c>
    </row>
    <row r="56" spans="1:12" ht="15" x14ac:dyDescent="0.25">
      <c r="A56" s="79" t="s">
        <v>116</v>
      </c>
      <c r="B56" s="186" t="str">
        <f>'Homelessness Chart data'!A22</f>
        <v>Torfaen</v>
      </c>
      <c r="C56" s="293">
        <f>'Homelessness Chart data'!B22</f>
        <v>51.02639296187683</v>
      </c>
      <c r="D56" s="293">
        <f>'Homelessness Chart data'!C22</f>
        <v>40.963855421686745</v>
      </c>
      <c r="E56" s="293">
        <f>'Homelessness Chart data'!D22</f>
        <v>43.577981651376149</v>
      </c>
      <c r="F56" s="293">
        <f>'Homelessness Chart data'!E22</f>
        <v>40.555555555555557</v>
      </c>
      <c r="G56" s="293">
        <f>'Homelessness Chart data'!F22</f>
        <v>39.772727272727273</v>
      </c>
      <c r="H56" s="293">
        <f>'Homelessness Chart data'!G22</f>
        <v>46.073298429319372</v>
      </c>
      <c r="I56" s="293">
        <f>'Homelessness Chart data'!H22</f>
        <v>42.328042328042329</v>
      </c>
      <c r="J56" s="293">
        <f>'Homelessness Chart data'!I22</f>
        <v>39.285714285714285</v>
      </c>
      <c r="K56" s="293">
        <f>'Homelessness Chart data'!J22</f>
        <v>40.476190476190474</v>
      </c>
      <c r="L56" s="293">
        <f>'Homelessness Chart data'!K22</f>
        <v>40.495867768595041</v>
      </c>
    </row>
    <row r="57" spans="1:12" ht="15" x14ac:dyDescent="0.25">
      <c r="A57" s="79" t="s">
        <v>116</v>
      </c>
      <c r="B57" s="186" t="str">
        <f>'Homelessness Chart data'!A23</f>
        <v>Monmouthshire</v>
      </c>
      <c r="C57" s="293">
        <f>'Homelessness Chart data'!B23</f>
        <v>44.897959183673471</v>
      </c>
      <c r="D57" s="293">
        <f>'Homelessness Chart data'!C23</f>
        <v>46.496815286624205</v>
      </c>
      <c r="E57" s="293">
        <f>'Homelessness Chart data'!D23</f>
        <v>54.744525547445257</v>
      </c>
      <c r="F57" s="293">
        <f>'Homelessness Chart data'!E23</f>
        <v>42.068965517241381</v>
      </c>
      <c r="G57" s="293">
        <f>'Homelessness Chart data'!F23</f>
        <v>39.506172839506171</v>
      </c>
      <c r="H57" s="293">
        <f>'Homelessness Chart data'!G23</f>
        <v>54.700854700854705</v>
      </c>
      <c r="I57" s="293">
        <f>'Homelessness Chart data'!H23</f>
        <v>41.666666666666671</v>
      </c>
      <c r="J57" s="293">
        <f>'Homelessness Chart data'!I23</f>
        <v>40</v>
      </c>
      <c r="K57" s="293">
        <f>'Homelessness Chart data'!J23</f>
        <v>41.764705882352942</v>
      </c>
      <c r="L57" s="293">
        <f>'Homelessness Chart data'!K23</f>
        <v>44.642857142857146</v>
      </c>
    </row>
    <row r="58" spans="1:12" ht="15" x14ac:dyDescent="0.25">
      <c r="A58" s="79" t="s">
        <v>116</v>
      </c>
      <c r="B58" s="186" t="str">
        <f>'Homelessness Chart data'!A24</f>
        <v>Newport</v>
      </c>
      <c r="C58" s="293">
        <f>'Homelessness Chart data'!B24</f>
        <v>37.595907928388748</v>
      </c>
      <c r="D58" s="293">
        <f>'Homelessness Chart data'!C24</f>
        <v>45.585585585585584</v>
      </c>
      <c r="E58" s="293">
        <f>'Homelessness Chart data'!D24</f>
        <v>43.772241992882563</v>
      </c>
      <c r="F58" s="293">
        <f>'Homelessness Chart data'!E24</f>
        <v>45.322245322245323</v>
      </c>
      <c r="G58" s="293">
        <f>'Homelessness Chart data'!F24</f>
        <v>32.747252747252745</v>
      </c>
      <c r="H58" s="293">
        <f>'Homelessness Chart data'!G24</f>
        <v>40.039447731755423</v>
      </c>
      <c r="I58" s="293">
        <f>'Homelessness Chart data'!H24</f>
        <v>47.534516765285993</v>
      </c>
      <c r="J58" s="293">
        <f>'Homelessness Chart data'!I24</f>
        <v>48.625792811839325</v>
      </c>
      <c r="K58" s="293">
        <f>'Homelessness Chart data'!J24</f>
        <v>35.675675675675677</v>
      </c>
      <c r="L58" s="293">
        <f>'Homelessness Chart data'!K24</f>
        <v>42.990654205607477</v>
      </c>
    </row>
    <row r="59" spans="1:12" ht="15" x14ac:dyDescent="0.25">
      <c r="A59" s="79" t="s">
        <v>116</v>
      </c>
      <c r="B59" s="186" t="str">
        <f>'Homelessness Chart data'!A25</f>
        <v>Betsi Cadwaladr UHB</v>
      </c>
      <c r="C59" s="293" t="str">
        <f>'Homelessness Chart data'!B25</f>
        <v>-</v>
      </c>
      <c r="D59" s="293" t="str">
        <f>'Homelessness Chart data'!C25</f>
        <v>-</v>
      </c>
      <c r="E59" s="293" t="str">
        <f>'Homelessness Chart data'!D25</f>
        <v>-</v>
      </c>
      <c r="F59" s="293" t="str">
        <f>'Homelessness Chart data'!E25</f>
        <v>-</v>
      </c>
      <c r="G59" s="293" t="str">
        <f>'Homelessness Chart data'!F25</f>
        <v>-</v>
      </c>
      <c r="H59" s="293" t="str">
        <f>'Homelessness Chart data'!G25</f>
        <v>-</v>
      </c>
      <c r="I59" s="293" t="str">
        <f>'Homelessness Chart data'!H25</f>
        <v>-</v>
      </c>
      <c r="J59" s="293" t="str">
        <f>'Homelessness Chart data'!I25</f>
        <v>-</v>
      </c>
      <c r="K59" s="293" t="str">
        <f>'Homelessness Chart data'!J25</f>
        <v>-</v>
      </c>
      <c r="L59" s="293" t="str">
        <f>'Homelessness Chart data'!K25</f>
        <v>-</v>
      </c>
    </row>
    <row r="60" spans="1:12" ht="15" x14ac:dyDescent="0.25">
      <c r="A60" s="79" t="s">
        <v>116</v>
      </c>
      <c r="B60" s="186" t="str">
        <f>'Homelessness Chart data'!A26</f>
        <v>Powys tHB</v>
      </c>
      <c r="C60" s="293" t="str">
        <f>'Homelessness Chart data'!B26</f>
        <v>-</v>
      </c>
      <c r="D60" s="293" t="str">
        <f>'Homelessness Chart data'!C26</f>
        <v>-</v>
      </c>
      <c r="E60" s="293" t="str">
        <f>'Homelessness Chart data'!D26</f>
        <v>-</v>
      </c>
      <c r="F60" s="293" t="str">
        <f>'Homelessness Chart data'!E26</f>
        <v>-</v>
      </c>
      <c r="G60" s="293" t="str">
        <f>'Homelessness Chart data'!F26</f>
        <v>-</v>
      </c>
      <c r="H60" s="293" t="str">
        <f>'Homelessness Chart data'!G26</f>
        <v>-</v>
      </c>
      <c r="I60" s="293" t="str">
        <f>'Homelessness Chart data'!H26</f>
        <v>-</v>
      </c>
      <c r="J60" s="293" t="str">
        <f>'Homelessness Chart data'!I26</f>
        <v>-</v>
      </c>
      <c r="K60" s="293" t="str">
        <f>'Homelessness Chart data'!J26</f>
        <v>-</v>
      </c>
      <c r="L60" s="293" t="str">
        <f>'Homelessness Chart data'!K26</f>
        <v>-</v>
      </c>
    </row>
    <row r="61" spans="1:12" ht="15" x14ac:dyDescent="0.25">
      <c r="A61" s="79" t="s">
        <v>116</v>
      </c>
      <c r="B61" s="186" t="str">
        <f>'Homelessness Chart data'!A27</f>
        <v>Hywel Dda UHB</v>
      </c>
      <c r="C61" s="293" t="str">
        <f>'Homelessness Chart data'!B27</f>
        <v>-</v>
      </c>
      <c r="D61" s="293" t="str">
        <f>'Homelessness Chart data'!C27</f>
        <v>-</v>
      </c>
      <c r="E61" s="293" t="str">
        <f>'Homelessness Chart data'!D27</f>
        <v>-</v>
      </c>
      <c r="F61" s="293" t="str">
        <f>'Homelessness Chart data'!E27</f>
        <v>-</v>
      </c>
      <c r="G61" s="293" t="str">
        <f>'Homelessness Chart data'!F27</f>
        <v>-</v>
      </c>
      <c r="H61" s="293" t="str">
        <f>'Homelessness Chart data'!G27</f>
        <v>-</v>
      </c>
      <c r="I61" s="293" t="str">
        <f>'Homelessness Chart data'!H27</f>
        <v>-</v>
      </c>
      <c r="J61" s="293" t="str">
        <f>'Homelessness Chart data'!I27</f>
        <v>-</v>
      </c>
      <c r="K61" s="293" t="str">
        <f>'Homelessness Chart data'!J27</f>
        <v>-</v>
      </c>
      <c r="L61" s="293" t="str">
        <f>'Homelessness Chart data'!K27</f>
        <v>-</v>
      </c>
    </row>
    <row r="62" spans="1:12" ht="15" x14ac:dyDescent="0.25">
      <c r="A62" s="79" t="s">
        <v>116</v>
      </c>
      <c r="B62" s="186" t="str">
        <f>'Homelessness Chart data'!A28</f>
        <v>Abertawe Bro Morgannwg UHB</v>
      </c>
      <c r="C62" s="293" t="str">
        <f>'Homelessness Chart data'!B28</f>
        <v>-</v>
      </c>
      <c r="D62" s="293" t="str">
        <f>'Homelessness Chart data'!C28</f>
        <v>-</v>
      </c>
      <c r="E62" s="293" t="str">
        <f>'Homelessness Chart data'!D28</f>
        <v>-</v>
      </c>
      <c r="F62" s="293" t="str">
        <f>'Homelessness Chart data'!E28</f>
        <v>-</v>
      </c>
      <c r="G62" s="293" t="str">
        <f>'Homelessness Chart data'!F28</f>
        <v>-</v>
      </c>
      <c r="H62" s="293" t="str">
        <f>'Homelessness Chart data'!G28</f>
        <v>-</v>
      </c>
      <c r="I62" s="293" t="str">
        <f>'Homelessness Chart data'!H28</f>
        <v>-</v>
      </c>
      <c r="J62" s="293" t="str">
        <f>'Homelessness Chart data'!I28</f>
        <v>-</v>
      </c>
      <c r="K62" s="293" t="str">
        <f>'Homelessness Chart data'!J28</f>
        <v>-</v>
      </c>
      <c r="L62" s="293" t="str">
        <f>'Homelessness Chart data'!K28</f>
        <v>-</v>
      </c>
    </row>
    <row r="63" spans="1:12" ht="15" x14ac:dyDescent="0.25">
      <c r="A63" s="79" t="s">
        <v>116</v>
      </c>
      <c r="B63" s="186" t="str">
        <f>'Homelessness Chart data'!A29</f>
        <v>Cardiff and Vale UHB</v>
      </c>
      <c r="C63" s="293" t="str">
        <f>'Homelessness Chart data'!B29</f>
        <v>-</v>
      </c>
      <c r="D63" s="293" t="str">
        <f>'Homelessness Chart data'!C29</f>
        <v>-</v>
      </c>
      <c r="E63" s="293" t="str">
        <f>'Homelessness Chart data'!D29</f>
        <v>-</v>
      </c>
      <c r="F63" s="293" t="str">
        <f>'Homelessness Chart data'!E29</f>
        <v>-</v>
      </c>
      <c r="G63" s="293" t="str">
        <f>'Homelessness Chart data'!F29</f>
        <v>-</v>
      </c>
      <c r="H63" s="293" t="str">
        <f>'Homelessness Chart data'!G29</f>
        <v>-</v>
      </c>
      <c r="I63" s="293" t="str">
        <f>'Homelessness Chart data'!H29</f>
        <v>-</v>
      </c>
      <c r="J63" s="293" t="str">
        <f>'Homelessness Chart data'!I29</f>
        <v>-</v>
      </c>
      <c r="K63" s="293" t="str">
        <f>'Homelessness Chart data'!J29</f>
        <v>-</v>
      </c>
      <c r="L63" s="293" t="str">
        <f>'Homelessness Chart data'!K29</f>
        <v>-</v>
      </c>
    </row>
    <row r="64" spans="1:12" ht="15" x14ac:dyDescent="0.25">
      <c r="A64" s="79" t="s">
        <v>116</v>
      </c>
      <c r="B64" s="186" t="str">
        <f>'Homelessness Chart data'!A30</f>
        <v>Cwm Taf UHB</v>
      </c>
      <c r="C64" s="293" t="str">
        <f>'Homelessness Chart data'!B30</f>
        <v>-</v>
      </c>
      <c r="D64" s="293" t="str">
        <f>'Homelessness Chart data'!C30</f>
        <v>-</v>
      </c>
      <c r="E64" s="293" t="str">
        <f>'Homelessness Chart data'!D30</f>
        <v>-</v>
      </c>
      <c r="F64" s="293" t="str">
        <f>'Homelessness Chart data'!E30</f>
        <v>-</v>
      </c>
      <c r="G64" s="293" t="str">
        <f>'Homelessness Chart data'!F30</f>
        <v>-</v>
      </c>
      <c r="H64" s="293" t="str">
        <f>'Homelessness Chart data'!G30</f>
        <v>-</v>
      </c>
      <c r="I64" s="293" t="str">
        <f>'Homelessness Chart data'!H30</f>
        <v>-</v>
      </c>
      <c r="J64" s="293" t="str">
        <f>'Homelessness Chart data'!I30</f>
        <v>-</v>
      </c>
      <c r="K64" s="293" t="str">
        <f>'Homelessness Chart data'!J30</f>
        <v>-</v>
      </c>
      <c r="L64" s="293" t="str">
        <f>'Homelessness Chart data'!K30</f>
        <v>-</v>
      </c>
    </row>
    <row r="65" spans="1:14" ht="15" x14ac:dyDescent="0.25">
      <c r="A65" s="79" t="s">
        <v>116</v>
      </c>
      <c r="B65" s="186" t="str">
        <f>'Homelessness Chart data'!A31</f>
        <v>Aneurin Bevan UHB</v>
      </c>
      <c r="C65" s="293" t="str">
        <f>'Homelessness Chart data'!B31</f>
        <v>-</v>
      </c>
      <c r="D65" s="293" t="str">
        <f>'Homelessness Chart data'!C31</f>
        <v>-</v>
      </c>
      <c r="E65" s="293" t="str">
        <f>'Homelessness Chart data'!D31</f>
        <v>-</v>
      </c>
      <c r="F65" s="293" t="str">
        <f>'Homelessness Chart data'!E31</f>
        <v>-</v>
      </c>
      <c r="G65" s="293" t="str">
        <f>'Homelessness Chart data'!F31</f>
        <v>-</v>
      </c>
      <c r="H65" s="293" t="str">
        <f>'Homelessness Chart data'!G31</f>
        <v>-</v>
      </c>
      <c r="I65" s="293" t="str">
        <f>'Homelessness Chart data'!H31</f>
        <v>-</v>
      </c>
      <c r="J65" s="293" t="str">
        <f>'Homelessness Chart data'!I31</f>
        <v>-</v>
      </c>
      <c r="K65" s="293" t="str">
        <f>'Homelessness Chart data'!J31</f>
        <v>-</v>
      </c>
      <c r="L65" s="293" t="str">
        <f>'Homelessness Chart data'!K31</f>
        <v>-</v>
      </c>
    </row>
    <row r="66" spans="1:14" ht="15" x14ac:dyDescent="0.25">
      <c r="A66" s="79" t="s">
        <v>116</v>
      </c>
      <c r="B66" s="186" t="str">
        <f>'Homelessness Chart data'!A32</f>
        <v>Wales</v>
      </c>
      <c r="C66" s="293">
        <f>'Homelessness Chart data'!B32</f>
        <v>48.342081679682494</v>
      </c>
      <c r="D66" s="293">
        <f>'Homelessness Chart data'!C32</f>
        <v>46.25110261687739</v>
      </c>
      <c r="E66" s="293">
        <f>'Homelessness Chart data'!D32</f>
        <v>49.81938118423119</v>
      </c>
      <c r="F66" s="293">
        <f>'Homelessness Chart data'!E32</f>
        <v>45.158540743266279</v>
      </c>
      <c r="G66" s="293">
        <f>'Homelessness Chart data'!F32</f>
        <v>40.546369518332135</v>
      </c>
      <c r="H66" s="293">
        <f>'Homelessness Chart data'!G32</f>
        <v>43.829923273657286</v>
      </c>
      <c r="I66" s="293">
        <f>'Homelessness Chart data'!H32</f>
        <v>41.12952731737262</v>
      </c>
      <c r="J66" s="293">
        <f>'Homelessness Chart data'!I32</f>
        <v>40.490162236796685</v>
      </c>
      <c r="K66" s="293">
        <f>'Homelessness Chart data'!J32</f>
        <v>39.433040078201373</v>
      </c>
      <c r="L66" s="293">
        <f>'Homelessness Chart data'!K32</f>
        <v>40.978110826267006</v>
      </c>
    </row>
    <row r="68" spans="1:14" ht="15" customHeight="1" x14ac:dyDescent="0.15">
      <c r="A68" s="182" t="s">
        <v>205</v>
      </c>
      <c r="B68" s="220" t="str">
        <f>'CIN Chart data'!A4</f>
        <v>Isle of Anglesey</v>
      </c>
      <c r="C68" s="220" t="str">
        <f>'CIN Chart data'!B4</f>
        <v>-</v>
      </c>
      <c r="D68" s="220" t="str">
        <f>'CIN Chart data'!C4</f>
        <v>-</v>
      </c>
      <c r="E68" s="220" t="str">
        <f>'CIN Chart data'!D4</f>
        <v>-</v>
      </c>
      <c r="F68" s="220" t="str">
        <f>'CIN Chart data'!E4</f>
        <v>-</v>
      </c>
      <c r="G68" s="220" t="str">
        <f>'CIN Chart data'!F4</f>
        <v>-</v>
      </c>
      <c r="H68" s="220" t="str">
        <f>'CIN Chart data'!G4</f>
        <v>-</v>
      </c>
      <c r="I68" s="220" t="str">
        <f>'CIN Chart data'!H4</f>
        <v>-</v>
      </c>
      <c r="J68" s="220">
        <f>'CIN Chart data'!I4</f>
        <v>237.3597788977402</v>
      </c>
      <c r="K68" s="220">
        <f>'CIN Chart data'!J4</f>
        <v>204.63197969543145</v>
      </c>
      <c r="L68" s="220">
        <f>'CIN Chart data'!K4</f>
        <v>174.52830188679246</v>
      </c>
      <c r="N68" s="185">
        <f>MAX(C68:L97)</f>
        <v>500.44466003718975</v>
      </c>
    </row>
    <row r="69" spans="1:14" ht="15" customHeight="1" x14ac:dyDescent="0.15">
      <c r="A69" s="182" t="s">
        <v>205</v>
      </c>
      <c r="B69" s="220" t="str">
        <f>'CIN Chart data'!A5</f>
        <v>Gwynedd</v>
      </c>
      <c r="C69" s="220" t="str">
        <f>'CIN Chart data'!B5</f>
        <v>-</v>
      </c>
      <c r="D69" s="220" t="str">
        <f>'CIN Chart data'!C5</f>
        <v>-</v>
      </c>
      <c r="E69" s="220" t="str">
        <f>'CIN Chart data'!D5</f>
        <v>-</v>
      </c>
      <c r="F69" s="220" t="str">
        <f>'CIN Chart data'!E5</f>
        <v>-</v>
      </c>
      <c r="G69" s="220" t="str">
        <f>'CIN Chart data'!F5</f>
        <v>-</v>
      </c>
      <c r="H69" s="220" t="str">
        <f>'CIN Chart data'!G5</f>
        <v>-</v>
      </c>
      <c r="I69" s="220" t="str">
        <f>'CIN Chart data'!H5</f>
        <v>-</v>
      </c>
      <c r="J69" s="220">
        <f>'CIN Chart data'!I5</f>
        <v>243.99260628465802</v>
      </c>
      <c r="K69" s="220">
        <f>'CIN Chart data'!J5</f>
        <v>254.40132731127292</v>
      </c>
      <c r="L69" s="220">
        <f>'CIN Chart data'!K5</f>
        <v>248.60335195530729</v>
      </c>
    </row>
    <row r="70" spans="1:14" ht="15" customHeight="1" x14ac:dyDescent="0.15">
      <c r="A70" s="182" t="s">
        <v>205</v>
      </c>
      <c r="B70" s="220" t="str">
        <f>'CIN Chart data'!A6</f>
        <v>Conwy</v>
      </c>
      <c r="C70" s="220" t="str">
        <f>'CIN Chart data'!B6</f>
        <v>-</v>
      </c>
      <c r="D70" s="220" t="str">
        <f>'CIN Chart data'!C6</f>
        <v>-</v>
      </c>
      <c r="E70" s="220" t="str">
        <f>'CIN Chart data'!D6</f>
        <v>-</v>
      </c>
      <c r="F70" s="220" t="str">
        <f>'CIN Chart data'!E6</f>
        <v>-</v>
      </c>
      <c r="G70" s="220" t="str">
        <f>'CIN Chart data'!F6</f>
        <v>-</v>
      </c>
      <c r="H70" s="220" t="str">
        <f>'CIN Chart data'!G6</f>
        <v>-</v>
      </c>
      <c r="I70" s="220" t="str">
        <f>'CIN Chart data'!H6</f>
        <v>-</v>
      </c>
      <c r="J70" s="220">
        <f>'CIN Chart data'!I6</f>
        <v>207.55322563389325</v>
      </c>
      <c r="K70" s="220">
        <f>'CIN Chart data'!J6</f>
        <v>259.07836058611173</v>
      </c>
      <c r="L70" s="220">
        <f>'CIN Chart data'!K6</f>
        <v>219.16357861302276</v>
      </c>
    </row>
    <row r="71" spans="1:14" ht="15" customHeight="1" x14ac:dyDescent="0.15">
      <c r="A71" s="182" t="s">
        <v>205</v>
      </c>
      <c r="B71" s="220" t="str">
        <f>'CIN Chart data'!A7</f>
        <v>Denbighshire</v>
      </c>
      <c r="C71" s="220" t="str">
        <f>'CIN Chart data'!B7</f>
        <v>-</v>
      </c>
      <c r="D71" s="220" t="str">
        <f>'CIN Chart data'!C7</f>
        <v>-</v>
      </c>
      <c r="E71" s="220" t="str">
        <f>'CIN Chart data'!D7</f>
        <v>-</v>
      </c>
      <c r="F71" s="220" t="str">
        <f>'CIN Chart data'!E7</f>
        <v>-</v>
      </c>
      <c r="G71" s="220" t="str">
        <f>'CIN Chart data'!F7</f>
        <v>-</v>
      </c>
      <c r="H71" s="220" t="str">
        <f>'CIN Chart data'!G7</f>
        <v>-</v>
      </c>
      <c r="I71" s="220" t="str">
        <f>'CIN Chart data'!H7</f>
        <v>-</v>
      </c>
      <c r="J71" s="220">
        <f>'CIN Chart data'!I7</f>
        <v>211.73979531819785</v>
      </c>
      <c r="K71" s="220">
        <f>'CIN Chart data'!J7</f>
        <v>222.9152229152229</v>
      </c>
      <c r="L71" s="220">
        <f>'CIN Chart data'!K7</f>
        <v>218.47974510696403</v>
      </c>
    </row>
    <row r="72" spans="1:14" ht="15" customHeight="1" x14ac:dyDescent="0.15">
      <c r="A72" s="182" t="s">
        <v>205</v>
      </c>
      <c r="B72" s="220" t="str">
        <f>'CIN Chart data'!A8</f>
        <v>Flintshire</v>
      </c>
      <c r="C72" s="220" t="str">
        <f>'CIN Chart data'!B8</f>
        <v>-</v>
      </c>
      <c r="D72" s="220" t="str">
        <f>'CIN Chart data'!C8</f>
        <v>-</v>
      </c>
      <c r="E72" s="220" t="str">
        <f>'CIN Chart data'!D8</f>
        <v>-</v>
      </c>
      <c r="F72" s="220" t="str">
        <f>'CIN Chart data'!E8</f>
        <v>-</v>
      </c>
      <c r="G72" s="220" t="str">
        <f>'CIN Chart data'!F8</f>
        <v>-</v>
      </c>
      <c r="H72" s="220" t="str">
        <f>'CIN Chart data'!G8</f>
        <v>-</v>
      </c>
      <c r="I72" s="220" t="str">
        <f>'CIN Chart data'!H8</f>
        <v>-</v>
      </c>
      <c r="J72" s="220">
        <f>'CIN Chart data'!I8</f>
        <v>112.62962708605177</v>
      </c>
      <c r="K72" s="220">
        <f>'CIN Chart data'!J8</f>
        <v>175.65612729902873</v>
      </c>
      <c r="L72" s="220">
        <f>'CIN Chart data'!K8</f>
        <v>145.45454545454547</v>
      </c>
    </row>
    <row r="73" spans="1:14" ht="15" customHeight="1" x14ac:dyDescent="0.15">
      <c r="A73" s="182" t="s">
        <v>205</v>
      </c>
      <c r="B73" s="220" t="str">
        <f>'CIN Chart data'!A9</f>
        <v>Wrexham</v>
      </c>
      <c r="C73" s="220" t="str">
        <f>'CIN Chart data'!B9</f>
        <v>-</v>
      </c>
      <c r="D73" s="220" t="str">
        <f>'CIN Chart data'!C9</f>
        <v>-</v>
      </c>
      <c r="E73" s="220" t="str">
        <f>'CIN Chart data'!D9</f>
        <v>-</v>
      </c>
      <c r="F73" s="220" t="str">
        <f>'CIN Chart data'!E9</f>
        <v>-</v>
      </c>
      <c r="G73" s="220" t="str">
        <f>'CIN Chart data'!F9</f>
        <v>-</v>
      </c>
      <c r="H73" s="220" t="str">
        <f>'CIN Chart data'!G9</f>
        <v>-</v>
      </c>
      <c r="I73" s="220" t="str">
        <f>'CIN Chart data'!H9</f>
        <v>-</v>
      </c>
      <c r="J73" s="220">
        <f>'CIN Chart data'!I9</f>
        <v>255.7325523251661</v>
      </c>
      <c r="K73" s="220">
        <f>'CIN Chart data'!J9</f>
        <v>225.90040491582013</v>
      </c>
      <c r="L73" s="220">
        <f>'CIN Chart data'!K9</f>
        <v>215.72969497821273</v>
      </c>
    </row>
    <row r="74" spans="1:14" ht="15" customHeight="1" x14ac:dyDescent="0.15">
      <c r="A74" s="182" t="s">
        <v>205</v>
      </c>
      <c r="B74" s="220" t="str">
        <f>'CIN Chart data'!A10</f>
        <v>Powys</v>
      </c>
      <c r="C74" s="220" t="str">
        <f>'CIN Chart data'!B10</f>
        <v>-</v>
      </c>
      <c r="D74" s="220" t="str">
        <f>'CIN Chart data'!C10</f>
        <v>-</v>
      </c>
      <c r="E74" s="220" t="str">
        <f>'CIN Chart data'!D10</f>
        <v>-</v>
      </c>
      <c r="F74" s="220" t="str">
        <f>'CIN Chart data'!E10</f>
        <v>-</v>
      </c>
      <c r="G74" s="220" t="str">
        <f>'CIN Chart data'!F10</f>
        <v>-</v>
      </c>
      <c r="H74" s="220" t="str">
        <f>'CIN Chart data'!G10</f>
        <v>-</v>
      </c>
      <c r="I74" s="220" t="str">
        <f>'CIN Chart data'!H10</f>
        <v>-</v>
      </c>
      <c r="J74" s="220">
        <f>'CIN Chart data'!I10</f>
        <v>215.97661039328491</v>
      </c>
      <c r="K74" s="220">
        <f>'CIN Chart data'!J10</f>
        <v>211.75576868293609</v>
      </c>
      <c r="L74" s="220">
        <f>'CIN Chart data'!K10</f>
        <v>214.97193950347187</v>
      </c>
    </row>
    <row r="75" spans="1:14" ht="15" customHeight="1" x14ac:dyDescent="0.15">
      <c r="A75" s="182" t="s">
        <v>205</v>
      </c>
      <c r="B75" s="220" t="str">
        <f>'CIN Chart data'!A11</f>
        <v>Ceredigion</v>
      </c>
      <c r="C75" s="220" t="str">
        <f>'CIN Chart data'!B11</f>
        <v>-</v>
      </c>
      <c r="D75" s="220" t="str">
        <f>'CIN Chart data'!C11</f>
        <v>-</v>
      </c>
      <c r="E75" s="220" t="str">
        <f>'CIN Chart data'!D11</f>
        <v>-</v>
      </c>
      <c r="F75" s="220" t="str">
        <f>'CIN Chart data'!E11</f>
        <v>-</v>
      </c>
      <c r="G75" s="220" t="str">
        <f>'CIN Chart data'!F11</f>
        <v>-</v>
      </c>
      <c r="H75" s="220" t="str">
        <f>'CIN Chart data'!G11</f>
        <v>-</v>
      </c>
      <c r="I75" s="220" t="str">
        <f>'CIN Chart data'!H11</f>
        <v>-</v>
      </c>
      <c r="J75" s="220">
        <f>'CIN Chart data'!I11</f>
        <v>281.1170704642131</v>
      </c>
      <c r="K75" s="220">
        <f>'CIN Chart data'!J11</f>
        <v>287.61061946902652</v>
      </c>
      <c r="L75" s="220">
        <f>'CIN Chart data'!K11</f>
        <v>291.94382852919438</v>
      </c>
    </row>
    <row r="76" spans="1:14" ht="15" customHeight="1" x14ac:dyDescent="0.15">
      <c r="A76" s="182" t="s">
        <v>205</v>
      </c>
      <c r="B76" s="220" t="str">
        <f>'CIN Chart data'!A12</f>
        <v>Pembrokeshire</v>
      </c>
      <c r="C76" s="220" t="str">
        <f>'CIN Chart data'!B12</f>
        <v>-</v>
      </c>
      <c r="D76" s="220" t="str">
        <f>'CIN Chart data'!C12</f>
        <v>-</v>
      </c>
      <c r="E76" s="220" t="str">
        <f>'CIN Chart data'!D12</f>
        <v>-</v>
      </c>
      <c r="F76" s="220" t="str">
        <f>'CIN Chart data'!E12</f>
        <v>-</v>
      </c>
      <c r="G76" s="220" t="str">
        <f>'CIN Chart data'!F12</f>
        <v>-</v>
      </c>
      <c r="H76" s="220" t="str">
        <f>'CIN Chart data'!G12</f>
        <v>-</v>
      </c>
      <c r="I76" s="220" t="str">
        <f>'CIN Chart data'!H12</f>
        <v>-</v>
      </c>
      <c r="J76" s="220">
        <f>'CIN Chart data'!I12</f>
        <v>148.26411271756146</v>
      </c>
      <c r="K76" s="220">
        <f>'CIN Chart data'!J12</f>
        <v>130.1218161683278</v>
      </c>
      <c r="L76" s="220">
        <f>'CIN Chart data'!K12</f>
        <v>135.22335167397182</v>
      </c>
    </row>
    <row r="77" spans="1:14" ht="15" customHeight="1" x14ac:dyDescent="0.15">
      <c r="A77" s="182" t="s">
        <v>205</v>
      </c>
      <c r="B77" s="220" t="str">
        <f>'CIN Chart data'!A13</f>
        <v>Carmarthenshire</v>
      </c>
      <c r="C77" s="220" t="str">
        <f>'CIN Chart data'!B13</f>
        <v>-</v>
      </c>
      <c r="D77" s="220" t="str">
        <f>'CIN Chart data'!C13</f>
        <v>-</v>
      </c>
      <c r="E77" s="220" t="str">
        <f>'CIN Chart data'!D13</f>
        <v>-</v>
      </c>
      <c r="F77" s="220" t="str">
        <f>'CIN Chart data'!E13</f>
        <v>-</v>
      </c>
      <c r="G77" s="220" t="str">
        <f>'CIN Chart data'!F13</f>
        <v>-</v>
      </c>
      <c r="H77" s="220" t="str">
        <f>'CIN Chart data'!G13</f>
        <v>-</v>
      </c>
      <c r="I77" s="220" t="str">
        <f>'CIN Chart data'!H13</f>
        <v>-</v>
      </c>
      <c r="J77" s="220">
        <f>'CIN Chart data'!I13</f>
        <v>275.84116398908759</v>
      </c>
      <c r="K77" s="220">
        <f>'CIN Chart data'!J13</f>
        <v>245.67348420670459</v>
      </c>
      <c r="L77" s="220">
        <f>'CIN Chart data'!K13</f>
        <v>228.22713164140953</v>
      </c>
    </row>
    <row r="78" spans="1:14" ht="15" customHeight="1" x14ac:dyDescent="0.15">
      <c r="A78" s="182" t="s">
        <v>205</v>
      </c>
      <c r="B78" s="220" t="str">
        <f>'CIN Chart data'!A14</f>
        <v>Swansea</v>
      </c>
      <c r="C78" s="220" t="str">
        <f>'CIN Chart data'!B14</f>
        <v>-</v>
      </c>
      <c r="D78" s="220" t="str">
        <f>'CIN Chart data'!C14</f>
        <v>-</v>
      </c>
      <c r="E78" s="220" t="str">
        <f>'CIN Chart data'!D14</f>
        <v>-</v>
      </c>
      <c r="F78" s="220" t="str">
        <f>'CIN Chart data'!E14</f>
        <v>-</v>
      </c>
      <c r="G78" s="220" t="str">
        <f>'CIN Chart data'!F14</f>
        <v>-</v>
      </c>
      <c r="H78" s="220" t="str">
        <f>'CIN Chart data'!G14</f>
        <v>-</v>
      </c>
      <c r="I78" s="220" t="str">
        <f>'CIN Chart data'!H14</f>
        <v>-</v>
      </c>
      <c r="J78" s="220">
        <f>'CIN Chart data'!I14</f>
        <v>339.49579831932772</v>
      </c>
      <c r="K78" s="220">
        <f>'CIN Chart data'!J14</f>
        <v>342.40728445414015</v>
      </c>
      <c r="L78" s="220">
        <f>'CIN Chart data'!K14</f>
        <v>340.96836913738321</v>
      </c>
    </row>
    <row r="79" spans="1:14" ht="15" customHeight="1" x14ac:dyDescent="0.15">
      <c r="A79" s="182" t="s">
        <v>205</v>
      </c>
      <c r="B79" s="220" t="str">
        <f>'CIN Chart data'!A15</f>
        <v>Neath Port Talbot</v>
      </c>
      <c r="C79" s="220" t="str">
        <f>'CIN Chart data'!B15</f>
        <v>-</v>
      </c>
      <c r="D79" s="220" t="str">
        <f>'CIN Chart data'!C15</f>
        <v>-</v>
      </c>
      <c r="E79" s="220" t="str">
        <f>'CIN Chart data'!D15</f>
        <v>-</v>
      </c>
      <c r="F79" s="220" t="str">
        <f>'CIN Chart data'!E15</f>
        <v>-</v>
      </c>
      <c r="G79" s="220" t="str">
        <f>'CIN Chart data'!F15</f>
        <v>-</v>
      </c>
      <c r="H79" s="220" t="str">
        <f>'CIN Chart data'!G15</f>
        <v>-</v>
      </c>
      <c r="I79" s="220" t="str">
        <f>'CIN Chart data'!H15</f>
        <v>-</v>
      </c>
      <c r="J79" s="220">
        <f>'CIN Chart data'!I15</f>
        <v>500.44466003718975</v>
      </c>
      <c r="K79" s="220">
        <f>'CIN Chart data'!J15</f>
        <v>419.81938003417133</v>
      </c>
      <c r="L79" s="220">
        <f>'CIN Chart data'!K15</f>
        <v>391.17433120504325</v>
      </c>
    </row>
    <row r="80" spans="1:14" ht="15" customHeight="1" x14ac:dyDescent="0.15">
      <c r="A80" s="182" t="s">
        <v>205</v>
      </c>
      <c r="B80" s="220" t="str">
        <f>'CIN Chart data'!A16</f>
        <v>Bridgend</v>
      </c>
      <c r="C80" s="220" t="str">
        <f>'CIN Chart data'!B16</f>
        <v>-</v>
      </c>
      <c r="D80" s="220" t="str">
        <f>'CIN Chart data'!C16</f>
        <v>-</v>
      </c>
      <c r="E80" s="220" t="str">
        <f>'CIN Chart data'!D16</f>
        <v>-</v>
      </c>
      <c r="F80" s="220" t="str">
        <f>'CIN Chart data'!E16</f>
        <v>-</v>
      </c>
      <c r="G80" s="220" t="str">
        <f>'CIN Chart data'!F16</f>
        <v>-</v>
      </c>
      <c r="H80" s="220" t="str">
        <f>'CIN Chart data'!G16</f>
        <v>-</v>
      </c>
      <c r="I80" s="220" t="str">
        <f>'CIN Chart data'!H16</f>
        <v>-</v>
      </c>
      <c r="J80" s="220">
        <f>'CIN Chart data'!I16</f>
        <v>365.11316142260074</v>
      </c>
      <c r="K80" s="220">
        <f>'CIN Chart data'!J16</f>
        <v>386.71448619990645</v>
      </c>
      <c r="L80" s="220">
        <f>'CIN Chart data'!K16</f>
        <v>340.03571151308131</v>
      </c>
    </row>
    <row r="81" spans="1:12" ht="15" customHeight="1" x14ac:dyDescent="0.15">
      <c r="A81" s="182" t="s">
        <v>205</v>
      </c>
      <c r="B81" s="220" t="str">
        <f>'CIN Chart data'!A17</f>
        <v>Vale of Glamorgan</v>
      </c>
      <c r="C81" s="220" t="str">
        <f>'CIN Chart data'!B17</f>
        <v>-</v>
      </c>
      <c r="D81" s="220" t="str">
        <f>'CIN Chart data'!C17</f>
        <v>-</v>
      </c>
      <c r="E81" s="220" t="str">
        <f>'CIN Chart data'!D17</f>
        <v>-</v>
      </c>
      <c r="F81" s="220" t="str">
        <f>'CIN Chart data'!E17</f>
        <v>-</v>
      </c>
      <c r="G81" s="220" t="str">
        <f>'CIN Chart data'!F17</f>
        <v>-</v>
      </c>
      <c r="H81" s="220" t="str">
        <f>'CIN Chart data'!G17</f>
        <v>-</v>
      </c>
      <c r="I81" s="220" t="str">
        <f>'CIN Chart data'!H17</f>
        <v>-</v>
      </c>
      <c r="J81" s="220">
        <f>'CIN Chart data'!I17</f>
        <v>237.38872403560831</v>
      </c>
      <c r="K81" s="220">
        <f>'CIN Chart data'!J17</f>
        <v>180.08116334122423</v>
      </c>
      <c r="L81" s="220">
        <f>'CIN Chart data'!K17</f>
        <v>180.56605358192658</v>
      </c>
    </row>
    <row r="82" spans="1:12" ht="15" customHeight="1" x14ac:dyDescent="0.15">
      <c r="A82" s="182" t="s">
        <v>205</v>
      </c>
      <c r="B82" s="220" t="str">
        <f>'CIN Chart data'!A18</f>
        <v>Cardiff</v>
      </c>
      <c r="C82" s="220" t="str">
        <f>'CIN Chart data'!B18</f>
        <v>-</v>
      </c>
      <c r="D82" s="220" t="str">
        <f>'CIN Chart data'!C18</f>
        <v>-</v>
      </c>
      <c r="E82" s="220" t="str">
        <f>'CIN Chart data'!D18</f>
        <v>-</v>
      </c>
      <c r="F82" s="220" t="str">
        <f>'CIN Chart data'!E18</f>
        <v>-</v>
      </c>
      <c r="G82" s="220" t="str">
        <f>'CIN Chart data'!F18</f>
        <v>-</v>
      </c>
      <c r="H82" s="220" t="str">
        <f>'CIN Chart data'!G18</f>
        <v>-</v>
      </c>
      <c r="I82" s="220" t="str">
        <f>'CIN Chart data'!H18</f>
        <v>-</v>
      </c>
      <c r="J82" s="220">
        <f>'CIN Chart data'!I18</f>
        <v>231.56629264941608</v>
      </c>
      <c r="K82" s="220">
        <f>'CIN Chart data'!J18</f>
        <v>249.4337406672073</v>
      </c>
      <c r="L82" s="220">
        <f>'CIN Chart data'!K18</f>
        <v>209.0601982610622</v>
      </c>
    </row>
    <row r="83" spans="1:12" ht="15" customHeight="1" x14ac:dyDescent="0.15">
      <c r="A83" s="182" t="s">
        <v>205</v>
      </c>
      <c r="B83" s="220" t="str">
        <f>'CIN Chart data'!A19</f>
        <v>Rhondda Cynon Taf</v>
      </c>
      <c r="C83" s="220" t="str">
        <f>'CIN Chart data'!B19</f>
        <v>-</v>
      </c>
      <c r="D83" s="220" t="str">
        <f>'CIN Chart data'!C19</f>
        <v>-</v>
      </c>
      <c r="E83" s="220" t="str">
        <f>'CIN Chart data'!D19</f>
        <v>-</v>
      </c>
      <c r="F83" s="220" t="str">
        <f>'CIN Chart data'!E19</f>
        <v>-</v>
      </c>
      <c r="G83" s="220" t="str">
        <f>'CIN Chart data'!F19</f>
        <v>-</v>
      </c>
      <c r="H83" s="220" t="str">
        <f>'CIN Chart data'!G19</f>
        <v>-</v>
      </c>
      <c r="I83" s="220" t="str">
        <f>'CIN Chart data'!H19</f>
        <v>-</v>
      </c>
      <c r="J83" s="220">
        <f>'CIN Chart data'!I19</f>
        <v>353.00270199599061</v>
      </c>
      <c r="K83" s="220">
        <f>'CIN Chart data'!J19</f>
        <v>420.3319322268926</v>
      </c>
      <c r="L83" s="220">
        <f>'CIN Chart data'!K19</f>
        <v>425.99340621204232</v>
      </c>
    </row>
    <row r="84" spans="1:12" ht="15" customHeight="1" x14ac:dyDescent="0.15">
      <c r="A84" s="182" t="s">
        <v>205</v>
      </c>
      <c r="B84" s="220" t="str">
        <f>'CIN Chart data'!A20</f>
        <v>Merthyr Tydfil</v>
      </c>
      <c r="C84" s="220" t="str">
        <f>'CIN Chart data'!B20</f>
        <v>-</v>
      </c>
      <c r="D84" s="220" t="str">
        <f>'CIN Chart data'!C20</f>
        <v>-</v>
      </c>
      <c r="E84" s="220" t="str">
        <f>'CIN Chart data'!D20</f>
        <v>-</v>
      </c>
      <c r="F84" s="220" t="str">
        <f>'CIN Chart data'!E20</f>
        <v>-</v>
      </c>
      <c r="G84" s="220" t="str">
        <f>'CIN Chart data'!F20</f>
        <v>-</v>
      </c>
      <c r="H84" s="220" t="str">
        <f>'CIN Chart data'!G20</f>
        <v>-</v>
      </c>
      <c r="I84" s="220" t="str">
        <f>'CIN Chart data'!H20</f>
        <v>-</v>
      </c>
      <c r="J84" s="220">
        <f>'CIN Chart data'!I20</f>
        <v>418.94032740714658</v>
      </c>
      <c r="K84" s="220">
        <f>'CIN Chart data'!J20</f>
        <v>450.15522593997929</v>
      </c>
      <c r="L84" s="220">
        <f>'CIN Chart data'!K20</f>
        <v>366.92506459948322</v>
      </c>
    </row>
    <row r="85" spans="1:12" ht="15" customHeight="1" x14ac:dyDescent="0.15">
      <c r="A85" s="182" t="s">
        <v>205</v>
      </c>
      <c r="B85" s="220" t="str">
        <f>'CIN Chart data'!A21</f>
        <v>Caerphilly</v>
      </c>
      <c r="C85" s="220" t="str">
        <f>'CIN Chart data'!B21</f>
        <v>-</v>
      </c>
      <c r="D85" s="220" t="str">
        <f>'CIN Chart data'!C21</f>
        <v>-</v>
      </c>
      <c r="E85" s="220" t="str">
        <f>'CIN Chart data'!D21</f>
        <v>-</v>
      </c>
      <c r="F85" s="220" t="str">
        <f>'CIN Chart data'!E21</f>
        <v>-</v>
      </c>
      <c r="G85" s="220" t="str">
        <f>'CIN Chart data'!F21</f>
        <v>-</v>
      </c>
      <c r="H85" s="220" t="str">
        <f>'CIN Chart data'!G21</f>
        <v>-</v>
      </c>
      <c r="I85" s="220" t="str">
        <f>'CIN Chart data'!H21</f>
        <v>-</v>
      </c>
      <c r="J85" s="220">
        <f>'CIN Chart data'!I21</f>
        <v>361.65228817916932</v>
      </c>
      <c r="K85" s="220">
        <f>'CIN Chart data'!J21</f>
        <v>304.16951469583046</v>
      </c>
      <c r="L85" s="220">
        <f>'CIN Chart data'!K21</f>
        <v>302.85714285714289</v>
      </c>
    </row>
    <row r="86" spans="1:12" ht="15" customHeight="1" x14ac:dyDescent="0.15">
      <c r="A86" s="182" t="s">
        <v>205</v>
      </c>
      <c r="B86" s="220" t="str">
        <f>'CIN Chart data'!A22</f>
        <v>Blaenau Gwent</v>
      </c>
      <c r="C86" s="220" t="str">
        <f>'CIN Chart data'!B22</f>
        <v>-</v>
      </c>
      <c r="D86" s="220" t="str">
        <f>'CIN Chart data'!C22</f>
        <v>-</v>
      </c>
      <c r="E86" s="220" t="str">
        <f>'CIN Chart data'!D22</f>
        <v>-</v>
      </c>
      <c r="F86" s="220" t="str">
        <f>'CIN Chart data'!E22</f>
        <v>-</v>
      </c>
      <c r="G86" s="220" t="str">
        <f>'CIN Chart data'!F22</f>
        <v>-</v>
      </c>
      <c r="H86" s="220" t="str">
        <f>'CIN Chart data'!G22</f>
        <v>-</v>
      </c>
      <c r="I86" s="220" t="str">
        <f>'CIN Chart data'!H22</f>
        <v>-</v>
      </c>
      <c r="J86" s="220">
        <f>'CIN Chart data'!I22</f>
        <v>364.12358133669608</v>
      </c>
      <c r="K86" s="220">
        <f>'CIN Chart data'!J22</f>
        <v>422.20484753713839</v>
      </c>
      <c r="L86" s="220">
        <f>'CIN Chart data'!K22</f>
        <v>465.11627906976742</v>
      </c>
    </row>
    <row r="87" spans="1:12" ht="15" customHeight="1" x14ac:dyDescent="0.15">
      <c r="A87" s="182" t="s">
        <v>205</v>
      </c>
      <c r="B87" s="220" t="str">
        <f>'CIN Chart data'!A23</f>
        <v>Torfaen</v>
      </c>
      <c r="C87" s="220" t="str">
        <f>'CIN Chart data'!B23</f>
        <v>-</v>
      </c>
      <c r="D87" s="220" t="str">
        <f>'CIN Chart data'!C23</f>
        <v>-</v>
      </c>
      <c r="E87" s="220" t="str">
        <f>'CIN Chart data'!D23</f>
        <v>-</v>
      </c>
      <c r="F87" s="220" t="str">
        <f>'CIN Chart data'!E23</f>
        <v>-</v>
      </c>
      <c r="G87" s="220" t="str">
        <f>'CIN Chart data'!F23</f>
        <v>-</v>
      </c>
      <c r="H87" s="220" t="str">
        <f>'CIN Chart data'!G23</f>
        <v>-</v>
      </c>
      <c r="I87" s="220" t="str">
        <f>'CIN Chart data'!H23</f>
        <v>-</v>
      </c>
      <c r="J87" s="220">
        <f>'CIN Chart data'!I23</f>
        <v>474.05876951331499</v>
      </c>
      <c r="K87" s="220">
        <f>'CIN Chart data'!J23</f>
        <v>413.17571444967291</v>
      </c>
      <c r="L87" s="220">
        <f>'CIN Chart data'!K23</f>
        <v>383.73424971363119</v>
      </c>
    </row>
    <row r="88" spans="1:12" ht="15" customHeight="1" x14ac:dyDescent="0.15">
      <c r="A88" s="182" t="s">
        <v>205</v>
      </c>
      <c r="B88" s="220" t="str">
        <f>'CIN Chart data'!A24</f>
        <v>Monmouthshire</v>
      </c>
      <c r="C88" s="220" t="str">
        <f>'CIN Chart data'!B24</f>
        <v>-</v>
      </c>
      <c r="D88" s="220" t="str">
        <f>'CIN Chart data'!C24</f>
        <v>-</v>
      </c>
      <c r="E88" s="220" t="str">
        <f>'CIN Chart data'!D24</f>
        <v>-</v>
      </c>
      <c r="F88" s="220" t="str">
        <f>'CIN Chart data'!E24</f>
        <v>-</v>
      </c>
      <c r="G88" s="220" t="str">
        <f>'CIN Chart data'!F24</f>
        <v>-</v>
      </c>
      <c r="H88" s="220" t="str">
        <f>'CIN Chart data'!G24</f>
        <v>-</v>
      </c>
      <c r="I88" s="220" t="str">
        <f>'CIN Chart data'!H24</f>
        <v>-</v>
      </c>
      <c r="J88" s="220">
        <f>'CIN Chart data'!I24</f>
        <v>172.20503161576752</v>
      </c>
      <c r="K88" s="220">
        <f>'CIN Chart data'!J24</f>
        <v>150.13404825737265</v>
      </c>
      <c r="L88" s="220">
        <f>'CIN Chart data'!K24</f>
        <v>209.23326133909288</v>
      </c>
    </row>
    <row r="89" spans="1:12" ht="15" customHeight="1" x14ac:dyDescent="0.15">
      <c r="A89" s="182" t="s">
        <v>205</v>
      </c>
      <c r="B89" s="220" t="str">
        <f>'CIN Chart data'!A25</f>
        <v>Newport</v>
      </c>
      <c r="C89" s="220" t="str">
        <f>'CIN Chart data'!B25</f>
        <v>-</v>
      </c>
      <c r="D89" s="220" t="str">
        <f>'CIN Chart data'!C25</f>
        <v>-</v>
      </c>
      <c r="E89" s="220" t="str">
        <f>'CIN Chart data'!D25</f>
        <v>-</v>
      </c>
      <c r="F89" s="220" t="str">
        <f>'CIN Chart data'!E25</f>
        <v>-</v>
      </c>
      <c r="G89" s="220" t="str">
        <f>'CIN Chart data'!F25</f>
        <v>-</v>
      </c>
      <c r="H89" s="220" t="str">
        <f>'CIN Chart data'!G25</f>
        <v>-</v>
      </c>
      <c r="I89" s="220" t="str">
        <f>'CIN Chart data'!H25</f>
        <v>-</v>
      </c>
      <c r="J89" s="220">
        <f>'CIN Chart data'!I25</f>
        <v>260.37157887727244</v>
      </c>
      <c r="K89" s="220">
        <f>'CIN Chart data'!J25</f>
        <v>259.21052631578948</v>
      </c>
      <c r="L89" s="220">
        <f>'CIN Chart data'!K25</f>
        <v>276.96126461558561</v>
      </c>
    </row>
    <row r="90" spans="1:12" ht="15" customHeight="1" x14ac:dyDescent="0.15">
      <c r="A90" s="182" t="s">
        <v>205</v>
      </c>
      <c r="B90" s="220" t="str">
        <f>'CIN Chart data'!A26</f>
        <v>Betsi Cadwaladr UHB</v>
      </c>
      <c r="C90" s="220" t="str">
        <f>'CIN Chart data'!B26</f>
        <v>-</v>
      </c>
      <c r="D90" s="220" t="str">
        <f>'CIN Chart data'!C26</f>
        <v>-</v>
      </c>
      <c r="E90" s="220" t="str">
        <f>'CIN Chart data'!D26</f>
        <v>-</v>
      </c>
      <c r="F90" s="220" t="str">
        <f>'CIN Chart data'!E26</f>
        <v>-</v>
      </c>
      <c r="G90" s="220" t="str">
        <f>'CIN Chart data'!F26</f>
        <v>-</v>
      </c>
      <c r="H90" s="220" t="str">
        <f>'CIN Chart data'!G26</f>
        <v>-</v>
      </c>
      <c r="I90" s="220" t="str">
        <f>'CIN Chart data'!H26</f>
        <v>-</v>
      </c>
      <c r="J90" s="220">
        <f>'CIN Chart data'!I26</f>
        <v>206.06194480821725</v>
      </c>
      <c r="K90" s="220">
        <f>'CIN Chart data'!J26</f>
        <v>221.70690816790184</v>
      </c>
      <c r="L90" s="220">
        <f>'CIN Chart data'!K26</f>
        <v>202.01229912216189</v>
      </c>
    </row>
    <row r="91" spans="1:12" ht="15" customHeight="1" x14ac:dyDescent="0.15">
      <c r="A91" s="182" t="s">
        <v>205</v>
      </c>
      <c r="B91" s="220" t="str">
        <f>'CIN Chart data'!A27</f>
        <v>Powys tHB</v>
      </c>
      <c r="C91" s="220" t="str">
        <f>'CIN Chart data'!B27</f>
        <v>-</v>
      </c>
      <c r="D91" s="220" t="str">
        <f>'CIN Chart data'!C27</f>
        <v>-</v>
      </c>
      <c r="E91" s="220" t="str">
        <f>'CIN Chart data'!D27</f>
        <v>-</v>
      </c>
      <c r="F91" s="220" t="str">
        <f>'CIN Chart data'!E27</f>
        <v>-</v>
      </c>
      <c r="G91" s="220" t="str">
        <f>'CIN Chart data'!F27</f>
        <v>-</v>
      </c>
      <c r="H91" s="220" t="str">
        <f>'CIN Chart data'!G27</f>
        <v>-</v>
      </c>
      <c r="I91" s="220" t="str">
        <f>'CIN Chart data'!H27</f>
        <v>-</v>
      </c>
      <c r="J91" s="220">
        <f>'CIN Chart data'!I27</f>
        <v>215.97661039328491</v>
      </c>
      <c r="K91" s="220">
        <f>'CIN Chart data'!J27</f>
        <v>211.75576868293609</v>
      </c>
      <c r="L91" s="220">
        <f>'CIN Chart data'!K27</f>
        <v>214.97193950347187</v>
      </c>
    </row>
    <row r="92" spans="1:12" ht="15" customHeight="1" x14ac:dyDescent="0.15">
      <c r="A92" s="182" t="s">
        <v>205</v>
      </c>
      <c r="B92" s="220" t="str">
        <f>'CIN Chart data'!A28</f>
        <v>Hywel Dda UHB</v>
      </c>
      <c r="C92" s="220" t="str">
        <f>'CIN Chart data'!B28</f>
        <v>-</v>
      </c>
      <c r="D92" s="220" t="str">
        <f>'CIN Chart data'!C28</f>
        <v>-</v>
      </c>
      <c r="E92" s="220" t="str">
        <f>'CIN Chart data'!D28</f>
        <v>-</v>
      </c>
      <c r="F92" s="220" t="str">
        <f>'CIN Chart data'!E28</f>
        <v>-</v>
      </c>
      <c r="G92" s="220" t="str">
        <f>'CIN Chart data'!F28</f>
        <v>-</v>
      </c>
      <c r="H92" s="220" t="str">
        <f>'CIN Chart data'!G28</f>
        <v>-</v>
      </c>
      <c r="I92" s="220" t="str">
        <f>'CIN Chart data'!H28</f>
        <v>-</v>
      </c>
      <c r="J92" s="220">
        <f>'CIN Chart data'!I28</f>
        <v>234.42507859955435</v>
      </c>
      <c r="K92" s="220">
        <f>'CIN Chart data'!J28</f>
        <v>214.42078936131276</v>
      </c>
      <c r="L92" s="220">
        <f>'CIN Chart data'!K28</f>
        <v>208.19259350242584</v>
      </c>
    </row>
    <row r="93" spans="1:12" ht="15" customHeight="1" x14ac:dyDescent="0.15">
      <c r="A93" s="182" t="s">
        <v>205</v>
      </c>
      <c r="B93" s="220" t="str">
        <f>'CIN Chart data'!A29</f>
        <v>Abertawe Bro Morgannwg UHB</v>
      </c>
      <c r="C93" s="220" t="str">
        <f>'CIN Chart data'!B29</f>
        <v>-</v>
      </c>
      <c r="D93" s="220" t="str">
        <f>'CIN Chart data'!C29</f>
        <v>-</v>
      </c>
      <c r="E93" s="220" t="str">
        <f>'CIN Chart data'!D29</f>
        <v>-</v>
      </c>
      <c r="F93" s="220" t="str">
        <f>'CIN Chart data'!E29</f>
        <v>-</v>
      </c>
      <c r="G93" s="220" t="str">
        <f>'CIN Chart data'!F29</f>
        <v>-</v>
      </c>
      <c r="H93" s="220" t="str">
        <f>'CIN Chart data'!G29</f>
        <v>-</v>
      </c>
      <c r="I93" s="220" t="str">
        <f>'CIN Chart data'!H29</f>
        <v>-</v>
      </c>
      <c r="J93" s="220">
        <f>'CIN Chart data'!I29</f>
        <v>389.97275204359676</v>
      </c>
      <c r="K93" s="220">
        <f>'CIN Chart data'!J29</f>
        <v>375.30030517498864</v>
      </c>
      <c r="L93" s="220">
        <f>'CIN Chart data'!K29</f>
        <v>354.11406745646406</v>
      </c>
    </row>
    <row r="94" spans="1:12" ht="15" customHeight="1" x14ac:dyDescent="0.15">
      <c r="A94" s="182" t="s">
        <v>205</v>
      </c>
      <c r="B94" s="220" t="str">
        <f>'CIN Chart data'!A30</f>
        <v>Cardiff and Vale UHB</v>
      </c>
      <c r="C94" s="220" t="str">
        <f>'CIN Chart data'!B30</f>
        <v>-</v>
      </c>
      <c r="D94" s="220" t="str">
        <f>'CIN Chart data'!C30</f>
        <v>-</v>
      </c>
      <c r="E94" s="220" t="str">
        <f>'CIN Chart data'!D30</f>
        <v>-</v>
      </c>
      <c r="F94" s="220" t="str">
        <f>'CIN Chart data'!E30</f>
        <v>-</v>
      </c>
      <c r="G94" s="220" t="str">
        <f>'CIN Chart data'!F30</f>
        <v>-</v>
      </c>
      <c r="H94" s="220" t="str">
        <f>'CIN Chart data'!G30</f>
        <v>-</v>
      </c>
      <c r="I94" s="220" t="str">
        <f>'CIN Chart data'!H30</f>
        <v>-</v>
      </c>
      <c r="J94" s="220">
        <f>'CIN Chart data'!I30</f>
        <v>233.03588624253709</v>
      </c>
      <c r="K94" s="220">
        <f>'CIN Chart data'!J30</f>
        <v>232.19651600159702</v>
      </c>
      <c r="L94" s="220">
        <f>'CIN Chart data'!K30</f>
        <v>201.9949605380979</v>
      </c>
    </row>
    <row r="95" spans="1:12" ht="15" customHeight="1" x14ac:dyDescent="0.15">
      <c r="A95" s="182" t="s">
        <v>205</v>
      </c>
      <c r="B95" s="220" t="str">
        <f>'CIN Chart data'!A31</f>
        <v>Cwm Taf UHB</v>
      </c>
      <c r="C95" s="220" t="str">
        <f>'CIN Chart data'!B31</f>
        <v>-</v>
      </c>
      <c r="D95" s="220" t="str">
        <f>'CIN Chart data'!C31</f>
        <v>-</v>
      </c>
      <c r="E95" s="220" t="str">
        <f>'CIN Chart data'!D31</f>
        <v>-</v>
      </c>
      <c r="F95" s="220" t="str">
        <f>'CIN Chart data'!E31</f>
        <v>-</v>
      </c>
      <c r="G95" s="220" t="str">
        <f>'CIN Chart data'!F31</f>
        <v>-</v>
      </c>
      <c r="H95" s="220" t="str">
        <f>'CIN Chart data'!G31</f>
        <v>-</v>
      </c>
      <c r="I95" s="220" t="str">
        <f>'CIN Chart data'!H31</f>
        <v>-</v>
      </c>
      <c r="J95" s="220">
        <f>'CIN Chart data'!I31</f>
        <v>366.08795891990081</v>
      </c>
      <c r="K95" s="220">
        <f>'CIN Chart data'!J31</f>
        <v>426.32034632034635</v>
      </c>
      <c r="L95" s="220">
        <f>'CIN Chart data'!K31</f>
        <v>414.11096094535122</v>
      </c>
    </row>
    <row r="96" spans="1:12" ht="15" customHeight="1" x14ac:dyDescent="0.15">
      <c r="A96" s="182" t="s">
        <v>205</v>
      </c>
      <c r="B96" s="220" t="str">
        <f>'CIN Chart data'!A32</f>
        <v>Aneurin Bevan UHB</v>
      </c>
      <c r="C96" s="220" t="str">
        <f>'CIN Chart data'!B32</f>
        <v>-</v>
      </c>
      <c r="D96" s="220" t="str">
        <f>'CIN Chart data'!C32</f>
        <v>-</v>
      </c>
      <c r="E96" s="220" t="str">
        <f>'CIN Chart data'!D32</f>
        <v>-</v>
      </c>
      <c r="F96" s="220" t="str">
        <f>'CIN Chart data'!E32</f>
        <v>-</v>
      </c>
      <c r="G96" s="220" t="str">
        <f>'CIN Chart data'!F32</f>
        <v>-</v>
      </c>
      <c r="H96" s="220" t="str">
        <f>'CIN Chart data'!G32</f>
        <v>-</v>
      </c>
      <c r="I96" s="220" t="str">
        <f>'CIN Chart data'!H32</f>
        <v>-</v>
      </c>
      <c r="J96" s="220">
        <f>'CIN Chart data'!I32</f>
        <v>326.49202857714192</v>
      </c>
      <c r="K96" s="220">
        <f>'CIN Chart data'!J32</f>
        <v>301.85814474730677</v>
      </c>
      <c r="L96" s="220">
        <f>'CIN Chart data'!K32</f>
        <v>314.46768473619454</v>
      </c>
    </row>
    <row r="97" spans="1:14" ht="15" customHeight="1" x14ac:dyDescent="0.15">
      <c r="A97" s="182" t="s">
        <v>205</v>
      </c>
      <c r="B97" s="220" t="str">
        <f>'CIN Chart data'!A33</f>
        <v>Wales</v>
      </c>
      <c r="C97" s="220" t="str">
        <f>'CIN Chart data'!B33</f>
        <v>-</v>
      </c>
      <c r="D97" s="220" t="str">
        <f>'CIN Chart data'!C33</f>
        <v>-</v>
      </c>
      <c r="E97" s="220" t="str">
        <f>'CIN Chart data'!D33</f>
        <v>-</v>
      </c>
      <c r="F97" s="220" t="str">
        <f>'CIN Chart data'!E33</f>
        <v>-</v>
      </c>
      <c r="G97" s="220" t="str">
        <f>'CIN Chart data'!F33</f>
        <v>-</v>
      </c>
      <c r="H97" s="220" t="str">
        <f>'CIN Chart data'!G33</f>
        <v>-</v>
      </c>
      <c r="I97" s="220" t="str">
        <f>'CIN Chart data'!H33</f>
        <v>-</v>
      </c>
      <c r="J97" s="220">
        <f>'CIN Chart data'!I33</f>
        <v>283.58393554428682</v>
      </c>
      <c r="K97" s="220">
        <f>'CIN Chart data'!J33</f>
        <v>283.4135888416202</v>
      </c>
      <c r="L97" s="220">
        <f>'CIN Chart data'!K33</f>
        <v>271.09393883134305</v>
      </c>
    </row>
    <row r="99" spans="1:14" ht="15" customHeight="1" x14ac:dyDescent="0.15">
      <c r="A99" s="79" t="s">
        <v>206</v>
      </c>
      <c r="B99" s="79" t="str">
        <f>'Overweight Chart data'!A4</f>
        <v>Isle of Anglesey</v>
      </c>
      <c r="C99" s="79" t="str">
        <f>'Overweight Chart data'!B4</f>
        <v>-</v>
      </c>
      <c r="D99" s="79" t="str">
        <f>'Overweight Chart data'!C4</f>
        <v>-</v>
      </c>
      <c r="E99" s="79" t="str">
        <f>'Overweight Chart data'!D4</f>
        <v>-</v>
      </c>
      <c r="F99" s="79" t="str">
        <f>'Overweight Chart data'!E4</f>
        <v>-</v>
      </c>
      <c r="G99" s="79" t="str">
        <f>'Overweight Chart data'!F4</f>
        <v>-</v>
      </c>
      <c r="H99" s="79" t="str">
        <f>'Overweight Chart data'!G4</f>
        <v>-</v>
      </c>
      <c r="I99" s="79">
        <f>'Overweight Chart data'!H4</f>
        <v>26.153846153846157</v>
      </c>
      <c r="J99" s="79">
        <f>'Overweight Chart data'!I4</f>
        <v>26.521739130434799</v>
      </c>
      <c r="K99" s="79">
        <f>'Overweight Chart data'!J4</f>
        <v>32.377049180327901</v>
      </c>
      <c r="L99" s="79">
        <f>'Overweight Chart data'!K4</f>
        <v>29.575596816976098</v>
      </c>
      <c r="N99" s="185">
        <f>MAX(C99:L128)</f>
        <v>33.895705521472401</v>
      </c>
    </row>
    <row r="100" spans="1:14" ht="15" customHeight="1" x14ac:dyDescent="0.15">
      <c r="A100" s="79" t="s">
        <v>206</v>
      </c>
      <c r="B100" s="79" t="str">
        <f>'Overweight Chart data'!A5</f>
        <v>Gwynedd</v>
      </c>
      <c r="C100" s="79" t="str">
        <f>'Overweight Chart data'!B5</f>
        <v>-</v>
      </c>
      <c r="D100" s="79" t="str">
        <f>'Overweight Chart data'!C5</f>
        <v>-</v>
      </c>
      <c r="E100" s="79" t="str">
        <f>'Overweight Chart data'!D5</f>
        <v>-</v>
      </c>
      <c r="F100" s="79" t="str">
        <f>'Overweight Chart data'!E5</f>
        <v>-</v>
      </c>
      <c r="G100" s="79" t="str">
        <f>'Overweight Chart data'!F5</f>
        <v>-</v>
      </c>
      <c r="H100" s="79" t="str">
        <f>'Overweight Chart data'!G5</f>
        <v>-</v>
      </c>
      <c r="I100" s="79">
        <f>'Overweight Chart data'!H5</f>
        <v>29.623430962343093</v>
      </c>
      <c r="J100" s="79">
        <f>'Overweight Chart data'!I5</f>
        <v>29.721669980119302</v>
      </c>
      <c r="K100" s="79">
        <f>'Overweight Chart data'!J5</f>
        <v>30.0675675675676</v>
      </c>
      <c r="L100" s="79">
        <f>'Overweight Chart data'!K5</f>
        <v>30.707395498392302</v>
      </c>
    </row>
    <row r="101" spans="1:14" ht="15" customHeight="1" x14ac:dyDescent="0.15">
      <c r="A101" s="79" t="s">
        <v>206</v>
      </c>
      <c r="B101" s="79" t="str">
        <f>'Overweight Chart data'!A6</f>
        <v>Conwy</v>
      </c>
      <c r="C101" s="79" t="str">
        <f>'Overweight Chart data'!B6</f>
        <v>-</v>
      </c>
      <c r="D101" s="79" t="str">
        <f>'Overweight Chart data'!C6</f>
        <v>-</v>
      </c>
      <c r="E101" s="79" t="str">
        <f>'Overweight Chart data'!D6</f>
        <v>-</v>
      </c>
      <c r="F101" s="79" t="str">
        <f>'Overweight Chart data'!E6</f>
        <v>-</v>
      </c>
      <c r="G101" s="79" t="str">
        <f>'Overweight Chart data'!F6</f>
        <v>-</v>
      </c>
      <c r="H101" s="79" t="str">
        <f>'Overweight Chart data'!G6</f>
        <v>-</v>
      </c>
      <c r="I101" s="79">
        <f>'Overweight Chart data'!H6</f>
        <v>26.041666666666668</v>
      </c>
      <c r="J101" s="79">
        <f>'Overweight Chart data'!I6</f>
        <v>24.273664479850002</v>
      </c>
      <c r="K101" s="79">
        <f>'Overweight Chart data'!J6</f>
        <v>23.742454728370198</v>
      </c>
      <c r="L101" s="79">
        <f>'Overweight Chart data'!K6</f>
        <v>25.155555555555601</v>
      </c>
    </row>
    <row r="102" spans="1:14" ht="15" customHeight="1" x14ac:dyDescent="0.15">
      <c r="A102" s="79" t="s">
        <v>206</v>
      </c>
      <c r="B102" s="79" t="str">
        <f>'Overweight Chart data'!A7</f>
        <v>Denbighshire</v>
      </c>
      <c r="C102" s="79" t="str">
        <f>'Overweight Chart data'!B7</f>
        <v>-</v>
      </c>
      <c r="D102" s="79" t="str">
        <f>'Overweight Chart data'!C7</f>
        <v>-</v>
      </c>
      <c r="E102" s="79" t="str">
        <f>'Overweight Chart data'!D7</f>
        <v>-</v>
      </c>
      <c r="F102" s="79" t="str">
        <f>'Overweight Chart data'!E7</f>
        <v>-</v>
      </c>
      <c r="G102" s="79" t="str">
        <f>'Overweight Chart data'!F7</f>
        <v>-</v>
      </c>
      <c r="H102" s="79" t="str">
        <f>'Overweight Chart data'!G7</f>
        <v>-</v>
      </c>
      <c r="I102" s="79">
        <f>'Overweight Chart data'!H7</f>
        <v>26.214689265536723</v>
      </c>
      <c r="J102" s="79">
        <f>'Overweight Chart data'!I7</f>
        <v>29.0948275862069</v>
      </c>
      <c r="K102" s="79">
        <f>'Overweight Chart data'!J7</f>
        <v>27.615965480043101</v>
      </c>
      <c r="L102" s="79">
        <f>'Overweight Chart data'!K7</f>
        <v>26.872659176030002</v>
      </c>
    </row>
    <row r="103" spans="1:14" ht="15" customHeight="1" x14ac:dyDescent="0.15">
      <c r="A103" s="79" t="s">
        <v>206</v>
      </c>
      <c r="B103" s="79" t="str">
        <f>'Overweight Chart data'!A8</f>
        <v>Flintshire</v>
      </c>
      <c r="C103" s="79" t="str">
        <f>'Overweight Chart data'!B8</f>
        <v>-</v>
      </c>
      <c r="D103" s="79" t="str">
        <f>'Overweight Chart data'!C8</f>
        <v>-</v>
      </c>
      <c r="E103" s="79" t="str">
        <f>'Overweight Chart data'!D8</f>
        <v>-</v>
      </c>
      <c r="F103" s="79" t="str">
        <f>'Overweight Chart data'!E8</f>
        <v>-</v>
      </c>
      <c r="G103" s="79" t="str">
        <f>'Overweight Chart data'!F8</f>
        <v>-</v>
      </c>
      <c r="H103" s="79" t="str">
        <f>'Overweight Chart data'!G8</f>
        <v>-</v>
      </c>
      <c r="I103" s="79">
        <f>'Overweight Chart data'!H8</f>
        <v>25.755995828988532</v>
      </c>
      <c r="J103" s="79">
        <f>'Overweight Chart data'!I8</f>
        <v>25.265392781316301</v>
      </c>
      <c r="K103" s="79">
        <f>'Overweight Chart data'!J8</f>
        <v>24.969249692496899</v>
      </c>
      <c r="L103" s="79">
        <f>'Overweight Chart data'!K8</f>
        <v>25.539568345323701</v>
      </c>
    </row>
    <row r="104" spans="1:14" ht="15" customHeight="1" x14ac:dyDescent="0.15">
      <c r="A104" s="79" t="s">
        <v>206</v>
      </c>
      <c r="B104" s="79" t="str">
        <f>'Overweight Chart data'!A9</f>
        <v>Wrexham</v>
      </c>
      <c r="C104" s="79" t="str">
        <f>'Overweight Chart data'!B9</f>
        <v>-</v>
      </c>
      <c r="D104" s="79" t="str">
        <f>'Overweight Chart data'!C9</f>
        <v>-</v>
      </c>
      <c r="E104" s="79" t="str">
        <f>'Overweight Chart data'!D9</f>
        <v>-</v>
      </c>
      <c r="F104" s="79" t="str">
        <f>'Overweight Chart data'!E9</f>
        <v>-</v>
      </c>
      <c r="G104" s="79" t="str">
        <f>'Overweight Chart data'!F9</f>
        <v>-</v>
      </c>
      <c r="H104" s="79" t="str">
        <f>'Overweight Chart data'!G9</f>
        <v>-</v>
      </c>
      <c r="I104" s="79">
        <f>'Overweight Chart data'!H9</f>
        <v>26.553254437869821</v>
      </c>
      <c r="J104" s="79">
        <f>'Overweight Chart data'!I9</f>
        <v>24.945295404814001</v>
      </c>
      <c r="K104" s="79">
        <f>'Overweight Chart data'!J9</f>
        <v>29.4375</v>
      </c>
      <c r="L104" s="79">
        <f>'Overweight Chart data'!K9</f>
        <v>27.447335811648099</v>
      </c>
    </row>
    <row r="105" spans="1:14" ht="15" customHeight="1" x14ac:dyDescent="0.15">
      <c r="A105" s="79" t="s">
        <v>206</v>
      </c>
      <c r="B105" s="79" t="str">
        <f>'Overweight Chart data'!A10</f>
        <v>Powys</v>
      </c>
      <c r="C105" s="79" t="str">
        <f>'Overweight Chart data'!B10</f>
        <v>-</v>
      </c>
      <c r="D105" s="79" t="str">
        <f>'Overweight Chart data'!C10</f>
        <v>-</v>
      </c>
      <c r="E105" s="79" t="str">
        <f>'Overweight Chart data'!D10</f>
        <v>-</v>
      </c>
      <c r="F105" s="79" t="str">
        <f>'Overweight Chart data'!E10</f>
        <v>-</v>
      </c>
      <c r="G105" s="79" t="str">
        <f>'Overweight Chart data'!F10</f>
        <v>-</v>
      </c>
      <c r="H105" s="79" t="str">
        <f>'Overweight Chart data'!G10</f>
        <v>-</v>
      </c>
      <c r="I105" s="79">
        <f>'Overweight Chart data'!H10</f>
        <v>29.303278688524593</v>
      </c>
      <c r="J105" s="79">
        <f>'Overweight Chart data'!I10</f>
        <v>23.220973782771502</v>
      </c>
      <c r="K105" s="79">
        <f>'Overweight Chart data'!J10</f>
        <v>23.939679547596601</v>
      </c>
      <c r="L105" s="79">
        <f>'Overweight Chart data'!K10</f>
        <v>23.597678916827899</v>
      </c>
    </row>
    <row r="106" spans="1:14" ht="15" customHeight="1" x14ac:dyDescent="0.15">
      <c r="A106" s="79" t="s">
        <v>206</v>
      </c>
      <c r="B106" s="79" t="str">
        <f>'Overweight Chart data'!A11</f>
        <v>Ceredigion</v>
      </c>
      <c r="C106" s="79" t="str">
        <f>'Overweight Chart data'!B11</f>
        <v>-</v>
      </c>
      <c r="D106" s="79" t="str">
        <f>'Overweight Chart data'!C11</f>
        <v>-</v>
      </c>
      <c r="E106" s="79" t="str">
        <f>'Overweight Chart data'!D11</f>
        <v>-</v>
      </c>
      <c r="F106" s="79" t="str">
        <f>'Overweight Chart data'!E11</f>
        <v>-</v>
      </c>
      <c r="G106" s="79" t="str">
        <f>'Overweight Chart data'!F11</f>
        <v>-</v>
      </c>
      <c r="H106" s="79" t="str">
        <f>'Overweight Chart data'!G11</f>
        <v>-</v>
      </c>
      <c r="I106" s="79">
        <f>'Overweight Chart data'!H11</f>
        <v>25.098814229249012</v>
      </c>
      <c r="J106" s="79">
        <f>'Overweight Chart data'!I11</f>
        <v>22.597864768683301</v>
      </c>
      <c r="K106" s="79">
        <f>'Overweight Chart data'!J11</f>
        <v>28.729281767955801</v>
      </c>
      <c r="L106" s="79">
        <f>'Overweight Chart data'!K11</f>
        <v>28.510638297872301</v>
      </c>
    </row>
    <row r="107" spans="1:14" ht="15" customHeight="1" x14ac:dyDescent="0.15">
      <c r="A107" s="79" t="s">
        <v>206</v>
      </c>
      <c r="B107" s="79" t="str">
        <f>'Overweight Chart data'!A12</f>
        <v>Pembrokeshire</v>
      </c>
      <c r="C107" s="79" t="str">
        <f>'Overweight Chart data'!B12</f>
        <v>-</v>
      </c>
      <c r="D107" s="79" t="str">
        <f>'Overweight Chart data'!C12</f>
        <v>-</v>
      </c>
      <c r="E107" s="79" t="str">
        <f>'Overweight Chart data'!D12</f>
        <v>-</v>
      </c>
      <c r="F107" s="79" t="str">
        <f>'Overweight Chart data'!E12</f>
        <v>-</v>
      </c>
      <c r="G107" s="79" t="str">
        <f>'Overweight Chart data'!F12</f>
        <v>-</v>
      </c>
      <c r="H107" s="79" t="str">
        <f>'Overweight Chart data'!G12</f>
        <v>-</v>
      </c>
      <c r="I107" s="79">
        <f>'Overweight Chart data'!H12</f>
        <v>30.477223427331889</v>
      </c>
      <c r="J107" s="79">
        <f>'Overweight Chart data'!I12</f>
        <v>27.167113494191199</v>
      </c>
      <c r="K107" s="79">
        <f>'Overweight Chart data'!J12</f>
        <v>31.0189359783589</v>
      </c>
      <c r="L107" s="79">
        <f>'Overweight Chart data'!K12</f>
        <v>30.173124484748602</v>
      </c>
    </row>
    <row r="108" spans="1:14" ht="15" customHeight="1" x14ac:dyDescent="0.15">
      <c r="A108" s="79" t="s">
        <v>206</v>
      </c>
      <c r="B108" s="79" t="str">
        <f>'Overweight Chart data'!A13</f>
        <v>Carmarthenshire</v>
      </c>
      <c r="C108" s="79" t="str">
        <f>'Overweight Chart data'!B13</f>
        <v>-</v>
      </c>
      <c r="D108" s="79" t="str">
        <f>'Overweight Chart data'!C13</f>
        <v>-</v>
      </c>
      <c r="E108" s="79" t="str">
        <f>'Overweight Chart data'!D13</f>
        <v>-</v>
      </c>
      <c r="F108" s="79" t="str">
        <f>'Overweight Chart data'!E13</f>
        <v>-</v>
      </c>
      <c r="G108" s="79" t="str">
        <f>'Overweight Chart data'!F13</f>
        <v>-</v>
      </c>
      <c r="H108" s="79" t="str">
        <f>'Overweight Chart data'!G13</f>
        <v>-</v>
      </c>
      <c r="I108" s="79">
        <f>'Overweight Chart data'!H13</f>
        <v>27.927272727272729</v>
      </c>
      <c r="J108" s="79">
        <f>'Overweight Chart data'!I13</f>
        <v>27.239709443099301</v>
      </c>
      <c r="K108" s="79">
        <f>'Overweight Chart data'!J13</f>
        <v>26.232741617357</v>
      </c>
      <c r="L108" s="79">
        <f>'Overweight Chart data'!K13</f>
        <v>30.676605504587201</v>
      </c>
    </row>
    <row r="109" spans="1:14" ht="15" customHeight="1" x14ac:dyDescent="0.15">
      <c r="A109" s="79" t="s">
        <v>206</v>
      </c>
      <c r="B109" s="79" t="str">
        <f>'Overweight Chart data'!A14</f>
        <v>Swansea</v>
      </c>
      <c r="C109" s="79" t="str">
        <f>'Overweight Chart data'!B14</f>
        <v>-</v>
      </c>
      <c r="D109" s="79" t="str">
        <f>'Overweight Chart data'!C14</f>
        <v>-</v>
      </c>
      <c r="E109" s="79" t="str">
        <f>'Overweight Chart data'!D14</f>
        <v>-</v>
      </c>
      <c r="F109" s="79" t="str">
        <f>'Overweight Chart data'!E14</f>
        <v>-</v>
      </c>
      <c r="G109" s="79" t="str">
        <f>'Overweight Chart data'!F14</f>
        <v>-</v>
      </c>
      <c r="H109" s="79" t="str">
        <f>'Overweight Chart data'!G14</f>
        <v>-</v>
      </c>
      <c r="I109" s="79">
        <f>'Overweight Chart data'!H14</f>
        <v>28.644501278772378</v>
      </c>
      <c r="J109" s="79">
        <f>'Overweight Chart data'!I14</f>
        <v>25.896093435360498</v>
      </c>
      <c r="K109" s="79">
        <f>'Overweight Chart data'!J14</f>
        <v>26.346555323590799</v>
      </c>
      <c r="L109" s="79">
        <f>'Overweight Chart data'!K14</f>
        <v>25.864843121480298</v>
      </c>
    </row>
    <row r="110" spans="1:14" ht="15" customHeight="1" x14ac:dyDescent="0.15">
      <c r="A110" s="79" t="s">
        <v>206</v>
      </c>
      <c r="B110" s="79" t="str">
        <f>'Overweight Chart data'!A15</f>
        <v>Neath Port Talbot</v>
      </c>
      <c r="C110" s="79" t="str">
        <f>'Overweight Chart data'!B15</f>
        <v>-</v>
      </c>
      <c r="D110" s="79" t="str">
        <f>'Overweight Chart data'!C15</f>
        <v>-</v>
      </c>
      <c r="E110" s="79" t="str">
        <f>'Overweight Chart data'!D15</f>
        <v>-</v>
      </c>
      <c r="F110" s="79" t="str">
        <f>'Overweight Chart data'!E15</f>
        <v>-</v>
      </c>
      <c r="G110" s="79" t="str">
        <f>'Overweight Chart data'!F15</f>
        <v>-</v>
      </c>
      <c r="H110" s="79" t="str">
        <f>'Overweight Chart data'!G15</f>
        <v>-</v>
      </c>
      <c r="I110" s="79">
        <f>'Overweight Chart data'!H15</f>
        <v>29.847494553376908</v>
      </c>
      <c r="J110" s="79">
        <f>'Overweight Chart data'!I15</f>
        <v>26.1287934863064</v>
      </c>
      <c r="K110" s="79">
        <f>'Overweight Chart data'!J15</f>
        <v>28.632478632478598</v>
      </c>
      <c r="L110" s="79">
        <f>'Overweight Chart data'!K15</f>
        <v>26.849315068493201</v>
      </c>
    </row>
    <row r="111" spans="1:14" ht="15" customHeight="1" x14ac:dyDescent="0.15">
      <c r="A111" s="79" t="s">
        <v>206</v>
      </c>
      <c r="B111" s="79" t="str">
        <f>'Overweight Chart data'!A16</f>
        <v>Bridgend</v>
      </c>
      <c r="C111" s="79" t="str">
        <f>'Overweight Chart data'!B16</f>
        <v>-</v>
      </c>
      <c r="D111" s="79" t="str">
        <f>'Overweight Chart data'!C16</f>
        <v>-</v>
      </c>
      <c r="E111" s="79" t="str">
        <f>'Overweight Chart data'!D16</f>
        <v>-</v>
      </c>
      <c r="F111" s="79" t="str">
        <f>'Overweight Chart data'!E16</f>
        <v>-</v>
      </c>
      <c r="G111" s="79" t="str">
        <f>'Overweight Chart data'!F16</f>
        <v>-</v>
      </c>
      <c r="H111" s="79" t="str">
        <f>'Overweight Chart data'!G16</f>
        <v>-</v>
      </c>
      <c r="I111" s="79">
        <f>'Overweight Chart data'!H16</f>
        <v>29.619181946403383</v>
      </c>
      <c r="J111" s="79">
        <f>'Overweight Chart data'!I16</f>
        <v>29.5794725588026</v>
      </c>
      <c r="K111" s="79">
        <f>'Overweight Chart data'!J16</f>
        <v>25.246826516220001</v>
      </c>
      <c r="L111" s="79">
        <f>'Overweight Chart data'!K16</f>
        <v>26.279650436953801</v>
      </c>
    </row>
    <row r="112" spans="1:14" ht="15" customHeight="1" x14ac:dyDescent="0.15">
      <c r="A112" s="79" t="s">
        <v>206</v>
      </c>
      <c r="B112" s="79" t="str">
        <f>'Overweight Chart data'!A17</f>
        <v>Vale of Glamorgan</v>
      </c>
      <c r="C112" s="79" t="str">
        <f>'Overweight Chart data'!B17</f>
        <v>-</v>
      </c>
      <c r="D112" s="79" t="str">
        <f>'Overweight Chart data'!C17</f>
        <v>-</v>
      </c>
      <c r="E112" s="79" t="str">
        <f>'Overweight Chart data'!D17</f>
        <v>-</v>
      </c>
      <c r="F112" s="79" t="str">
        <f>'Overweight Chart data'!E17</f>
        <v>-</v>
      </c>
      <c r="G112" s="79" t="str">
        <f>'Overweight Chart data'!F17</f>
        <v>-</v>
      </c>
      <c r="H112" s="79" t="str">
        <f>'Overweight Chart data'!G17</f>
        <v>-</v>
      </c>
      <c r="I112" s="79">
        <f>'Overweight Chart data'!H17</f>
        <v>25.290697674418606</v>
      </c>
      <c r="J112" s="79">
        <f>'Overweight Chart data'!I17</f>
        <v>22.1329437545654</v>
      </c>
      <c r="K112" s="185">
        <f>'Overweight Chart data'!J17</f>
        <v>21</v>
      </c>
      <c r="L112" s="79">
        <f>'Overweight Chart data'!K17</f>
        <v>16.963649322879501</v>
      </c>
    </row>
    <row r="113" spans="1:12" ht="15" customHeight="1" x14ac:dyDescent="0.15">
      <c r="A113" s="79" t="s">
        <v>206</v>
      </c>
      <c r="B113" s="79" t="str">
        <f>'Overweight Chart data'!A18</f>
        <v>Cardiff</v>
      </c>
      <c r="C113" s="79" t="str">
        <f>'Overweight Chart data'!B18</f>
        <v>-</v>
      </c>
      <c r="D113" s="79" t="str">
        <f>'Overweight Chart data'!C18</f>
        <v>-</v>
      </c>
      <c r="E113" s="79" t="str">
        <f>'Overweight Chart data'!D18</f>
        <v>-</v>
      </c>
      <c r="F113" s="79" t="str">
        <f>'Overweight Chart data'!E18</f>
        <v>-</v>
      </c>
      <c r="G113" s="79" t="str">
        <f>'Overweight Chart data'!F18</f>
        <v>-</v>
      </c>
      <c r="H113" s="79" t="str">
        <f>'Overweight Chart data'!G18</f>
        <v>-</v>
      </c>
      <c r="I113" s="79">
        <f>'Overweight Chart data'!H18</f>
        <v>26.69956140350877</v>
      </c>
      <c r="J113" s="79">
        <f>'Overweight Chart data'!I18</f>
        <v>24.297564891624301</v>
      </c>
      <c r="K113" s="79">
        <f>'Overweight Chart data'!J18</f>
        <v>22.6040353089533</v>
      </c>
      <c r="L113" s="79">
        <f>'Overweight Chart data'!K18</f>
        <v>22.356884992264099</v>
      </c>
    </row>
    <row r="114" spans="1:12" ht="15" customHeight="1" x14ac:dyDescent="0.15">
      <c r="A114" s="79" t="s">
        <v>206</v>
      </c>
      <c r="B114" s="79" t="str">
        <f>'Overweight Chart data'!A19</f>
        <v>Rhondda Cynon Taf</v>
      </c>
      <c r="C114" s="79" t="str">
        <f>'Overweight Chart data'!B19</f>
        <v>-</v>
      </c>
      <c r="D114" s="79" t="str">
        <f>'Overweight Chart data'!C19</f>
        <v>-</v>
      </c>
      <c r="E114" s="79" t="str">
        <f>'Overweight Chart data'!D19</f>
        <v>-</v>
      </c>
      <c r="F114" s="79" t="str">
        <f>'Overweight Chart data'!E19</f>
        <v>-</v>
      </c>
      <c r="G114" s="79" t="str">
        <f>'Overweight Chart data'!F19</f>
        <v>-</v>
      </c>
      <c r="H114" s="79" t="str">
        <f>'Overweight Chart data'!G19</f>
        <v>-</v>
      </c>
      <c r="I114" s="79">
        <f>'Overweight Chart data'!H19</f>
        <v>31.365461847389557</v>
      </c>
      <c r="J114" s="79">
        <f>'Overweight Chart data'!I19</f>
        <v>28.003089996137501</v>
      </c>
      <c r="K114" s="79">
        <f>'Overweight Chart data'!J19</f>
        <v>27.478648347567798</v>
      </c>
      <c r="L114" s="79">
        <f>'Overweight Chart data'!K19</f>
        <v>27.2298767222625</v>
      </c>
    </row>
    <row r="115" spans="1:12" ht="15" customHeight="1" x14ac:dyDescent="0.15">
      <c r="A115" s="79" t="s">
        <v>206</v>
      </c>
      <c r="B115" s="79" t="str">
        <f>'Overweight Chart data'!A20</f>
        <v>Merthyr Tydfil</v>
      </c>
      <c r="C115" s="79" t="str">
        <f>'Overweight Chart data'!B20</f>
        <v>-</v>
      </c>
      <c r="D115" s="79" t="str">
        <f>'Overweight Chart data'!C20</f>
        <v>-</v>
      </c>
      <c r="E115" s="79" t="str">
        <f>'Overweight Chart data'!D20</f>
        <v>-</v>
      </c>
      <c r="F115" s="79" t="str">
        <f>'Overweight Chart data'!E20</f>
        <v>-</v>
      </c>
      <c r="G115" s="79" t="str">
        <f>'Overweight Chart data'!F20</f>
        <v>-</v>
      </c>
      <c r="H115" s="79" t="str">
        <f>'Overweight Chart data'!G20</f>
        <v>-</v>
      </c>
      <c r="I115" s="79">
        <f>'Overweight Chart data'!H20</f>
        <v>33.616298811544993</v>
      </c>
      <c r="J115" s="79">
        <f>'Overweight Chart data'!I20</f>
        <v>33.895705521472401</v>
      </c>
      <c r="K115" s="79">
        <f>'Overweight Chart data'!J20</f>
        <v>32.024169184290002</v>
      </c>
      <c r="L115" s="79">
        <f>'Overweight Chart data'!K20</f>
        <v>31.730769230769202</v>
      </c>
    </row>
    <row r="116" spans="1:12" ht="15" customHeight="1" x14ac:dyDescent="0.15">
      <c r="A116" s="79" t="s">
        <v>206</v>
      </c>
      <c r="B116" s="79" t="str">
        <f>'Overweight Chart data'!A21</f>
        <v>Caerphilly</v>
      </c>
      <c r="C116" s="79" t="str">
        <f>'Overweight Chart data'!B21</f>
        <v>-</v>
      </c>
      <c r="D116" s="79" t="str">
        <f>'Overweight Chart data'!C21</f>
        <v>-</v>
      </c>
      <c r="E116" s="79" t="str">
        <f>'Overweight Chart data'!D21</f>
        <v>-</v>
      </c>
      <c r="F116" s="79" t="str">
        <f>'Overweight Chart data'!E21</f>
        <v>-</v>
      </c>
      <c r="G116" s="79" t="str">
        <f>'Overweight Chart data'!F21</f>
        <v>-</v>
      </c>
      <c r="H116" s="79" t="str">
        <f>'Overweight Chart data'!G21</f>
        <v>-</v>
      </c>
      <c r="I116" s="79">
        <f>'Overweight Chart data'!H21</f>
        <v>29.124748490945674</v>
      </c>
      <c r="J116" s="79">
        <f>'Overweight Chart data'!I21</f>
        <v>28.465063001145499</v>
      </c>
      <c r="K116" s="79">
        <f>'Overweight Chart data'!J21</f>
        <v>27.072094163805801</v>
      </c>
      <c r="L116" s="79">
        <f>'Overweight Chart data'!K21</f>
        <v>27.254901960784299</v>
      </c>
    </row>
    <row r="117" spans="1:12" ht="15" customHeight="1" x14ac:dyDescent="0.15">
      <c r="A117" s="79" t="s">
        <v>206</v>
      </c>
      <c r="B117" s="79" t="str">
        <f>'Overweight Chart data'!A22</f>
        <v>Blaenau Gwent</v>
      </c>
      <c r="C117" s="79" t="str">
        <f>'Overweight Chart data'!B22</f>
        <v>-</v>
      </c>
      <c r="D117" s="79" t="str">
        <f>'Overweight Chart data'!C22</f>
        <v>-</v>
      </c>
      <c r="E117" s="79" t="str">
        <f>'Overweight Chart data'!D22</f>
        <v>-</v>
      </c>
      <c r="F117" s="79" t="str">
        <f>'Overweight Chart data'!E22</f>
        <v>-</v>
      </c>
      <c r="G117" s="79" t="str">
        <f>'Overweight Chart data'!F22</f>
        <v>-</v>
      </c>
      <c r="H117" s="79" t="str">
        <f>'Overweight Chart data'!G22</f>
        <v>-</v>
      </c>
      <c r="I117" s="79">
        <f>'Overweight Chart data'!H22</f>
        <v>26.901408450704224</v>
      </c>
      <c r="J117" s="79">
        <f>'Overweight Chart data'!I22</f>
        <v>28.201811125485101</v>
      </c>
      <c r="K117" s="79">
        <f>'Overweight Chart data'!J22</f>
        <v>28.1461434370771</v>
      </c>
      <c r="L117" s="79">
        <f>'Overweight Chart data'!K22</f>
        <v>28.720626631853801</v>
      </c>
    </row>
    <row r="118" spans="1:12" ht="15" customHeight="1" x14ac:dyDescent="0.15">
      <c r="A118" s="79" t="s">
        <v>206</v>
      </c>
      <c r="B118" s="79" t="str">
        <f>'Overweight Chart data'!A23</f>
        <v>Torfaen</v>
      </c>
      <c r="C118" s="79" t="str">
        <f>'Overweight Chart data'!B23</f>
        <v>-</v>
      </c>
      <c r="D118" s="79" t="str">
        <f>'Overweight Chart data'!C23</f>
        <v>-</v>
      </c>
      <c r="E118" s="79" t="str">
        <f>'Overweight Chart data'!D23</f>
        <v>-</v>
      </c>
      <c r="F118" s="79" t="str">
        <f>'Overweight Chart data'!E23</f>
        <v>-</v>
      </c>
      <c r="G118" s="79" t="str">
        <f>'Overweight Chart data'!F23</f>
        <v>-</v>
      </c>
      <c r="H118" s="79" t="str">
        <f>'Overweight Chart data'!G23</f>
        <v>-</v>
      </c>
      <c r="I118" s="79">
        <f>'Overweight Chart data'!H23</f>
        <v>30.098039215686274</v>
      </c>
      <c r="J118" s="79">
        <f>'Overweight Chart data'!I23</f>
        <v>24.274099883856</v>
      </c>
      <c r="K118" s="79">
        <f>'Overweight Chart data'!J23</f>
        <v>26.846307385229501</v>
      </c>
      <c r="L118" s="79">
        <f>'Overweight Chart data'!K23</f>
        <v>28.639391056137001</v>
      </c>
    </row>
    <row r="119" spans="1:12" ht="15" customHeight="1" x14ac:dyDescent="0.15">
      <c r="A119" s="79" t="s">
        <v>206</v>
      </c>
      <c r="B119" s="79" t="str">
        <f>'Overweight Chart data'!A24</f>
        <v>Monmouthshire</v>
      </c>
      <c r="C119" s="79" t="str">
        <f>'Overweight Chart data'!B24</f>
        <v>-</v>
      </c>
      <c r="D119" s="79" t="str">
        <f>'Overweight Chart data'!C24</f>
        <v>-</v>
      </c>
      <c r="E119" s="79" t="str">
        <f>'Overweight Chart data'!D24</f>
        <v>-</v>
      </c>
      <c r="F119" s="79" t="str">
        <f>'Overweight Chart data'!E24</f>
        <v>-</v>
      </c>
      <c r="G119" s="79" t="str">
        <f>'Overweight Chart data'!F24</f>
        <v>-</v>
      </c>
      <c r="H119" s="79" t="str">
        <f>'Overweight Chart data'!G24</f>
        <v>-</v>
      </c>
      <c r="I119" s="79">
        <f>'Overweight Chart data'!H24</f>
        <v>22.098765432098766</v>
      </c>
      <c r="J119" s="79">
        <f>'Overweight Chart data'!I24</f>
        <v>20.5521472392638</v>
      </c>
      <c r="K119" s="79">
        <f>'Overweight Chart data'!J24</f>
        <v>23.3373639661427</v>
      </c>
      <c r="L119" s="79">
        <f>'Overweight Chart data'!K24</f>
        <v>21.1097708082027</v>
      </c>
    </row>
    <row r="120" spans="1:12" ht="15" customHeight="1" x14ac:dyDescent="0.15">
      <c r="A120" s="79" t="s">
        <v>206</v>
      </c>
      <c r="B120" s="79" t="str">
        <f>'Overweight Chart data'!A25</f>
        <v>Newport</v>
      </c>
      <c r="C120" s="79" t="str">
        <f>'Overweight Chart data'!B25</f>
        <v>-</v>
      </c>
      <c r="D120" s="79" t="str">
        <f>'Overweight Chart data'!C25</f>
        <v>-</v>
      </c>
      <c r="E120" s="79" t="str">
        <f>'Overweight Chart data'!D25</f>
        <v>-</v>
      </c>
      <c r="F120" s="79" t="str">
        <f>'Overweight Chart data'!E25</f>
        <v>-</v>
      </c>
      <c r="G120" s="79" t="str">
        <f>'Overweight Chart data'!F25</f>
        <v>-</v>
      </c>
      <c r="H120" s="79" t="str">
        <f>'Overweight Chart data'!G25</f>
        <v>-</v>
      </c>
      <c r="I120" s="79">
        <f>'Overweight Chart data'!H25</f>
        <v>27.721594289113622</v>
      </c>
      <c r="J120" s="79">
        <f>'Overweight Chart data'!I25</f>
        <v>24.84375</v>
      </c>
      <c r="K120" s="79">
        <f>'Overweight Chart data'!J25</f>
        <v>26.031377106333501</v>
      </c>
      <c r="L120" s="79">
        <f>'Overweight Chart data'!K25</f>
        <v>24.849149753154101</v>
      </c>
    </row>
    <row r="121" spans="1:12" ht="15" customHeight="1" x14ac:dyDescent="0.15">
      <c r="A121" s="79" t="s">
        <v>206</v>
      </c>
      <c r="B121" s="79" t="str">
        <f>'Overweight Chart data'!A26</f>
        <v>Betsi Cadwaladr UHB</v>
      </c>
      <c r="C121" s="79" t="str">
        <f>'Overweight Chart data'!B26</f>
        <v>-</v>
      </c>
      <c r="D121" s="79" t="str">
        <f>'Overweight Chart data'!C26</f>
        <v>-</v>
      </c>
      <c r="E121" s="79" t="str">
        <f>'Overweight Chart data'!D26</f>
        <v>-</v>
      </c>
      <c r="F121" s="79" t="str">
        <f>'Overweight Chart data'!E26</f>
        <v>-</v>
      </c>
      <c r="G121" s="79" t="str">
        <f>'Overweight Chart data'!F26</f>
        <v>-</v>
      </c>
      <c r="H121" s="79" t="str">
        <f>'Overweight Chart data'!G26</f>
        <v>-</v>
      </c>
      <c r="I121" s="79">
        <f>'Overweight Chart data'!H26</f>
        <v>26.875529212531752</v>
      </c>
      <c r="J121" s="79">
        <f>'Overweight Chart data'!I26</f>
        <v>26.409266409266401</v>
      </c>
      <c r="K121" s="79">
        <f>'Overweight Chart data'!J26</f>
        <v>27.778564349426599</v>
      </c>
      <c r="L121" s="79">
        <f>'Overweight Chart data'!K26</f>
        <v>27.3517998126589</v>
      </c>
    </row>
    <row r="122" spans="1:12" ht="15" customHeight="1" x14ac:dyDescent="0.15">
      <c r="A122" s="79" t="s">
        <v>206</v>
      </c>
      <c r="B122" s="79" t="str">
        <f>'Overweight Chart data'!A27</f>
        <v>Powys tHB</v>
      </c>
      <c r="C122" s="79" t="str">
        <f>'Overweight Chart data'!B27</f>
        <v>-</v>
      </c>
      <c r="D122" s="79" t="str">
        <f>'Overweight Chart data'!C27</f>
        <v>-</v>
      </c>
      <c r="E122" s="79" t="str">
        <f>'Overweight Chart data'!D27</f>
        <v>-</v>
      </c>
      <c r="F122" s="79" t="str">
        <f>'Overweight Chart data'!E27</f>
        <v>-</v>
      </c>
      <c r="G122" s="79" t="str">
        <f>'Overweight Chart data'!F27</f>
        <v>-</v>
      </c>
      <c r="H122" s="79" t="str">
        <f>'Overweight Chart data'!G27</f>
        <v>-</v>
      </c>
      <c r="I122" s="79">
        <f>'Overweight Chart data'!H27</f>
        <v>29.303278688524593</v>
      </c>
      <c r="J122" s="79">
        <f>'Overweight Chart data'!I27</f>
        <v>23.220973782771502</v>
      </c>
      <c r="K122" s="79">
        <f>'Overweight Chart data'!J27</f>
        <v>23.939679547596601</v>
      </c>
      <c r="L122" s="79">
        <f>'Overweight Chart data'!K27</f>
        <v>23.597678916827899</v>
      </c>
    </row>
    <row r="123" spans="1:12" ht="15" customHeight="1" x14ac:dyDescent="0.15">
      <c r="A123" s="79" t="s">
        <v>206</v>
      </c>
      <c r="B123" s="79" t="str">
        <f>'Overweight Chart data'!A28</f>
        <v>Hywel Dda UHB</v>
      </c>
      <c r="C123" s="79" t="str">
        <f>'Overweight Chart data'!B28</f>
        <v>-</v>
      </c>
      <c r="D123" s="79" t="str">
        <f>'Overweight Chart data'!C28</f>
        <v>-</v>
      </c>
      <c r="E123" s="79" t="str">
        <f>'Overweight Chart data'!D28</f>
        <v>-</v>
      </c>
      <c r="F123" s="79" t="str">
        <f>'Overweight Chart data'!E28</f>
        <v>-</v>
      </c>
      <c r="G123" s="79" t="str">
        <f>'Overweight Chart data'!F28</f>
        <v>-</v>
      </c>
      <c r="H123" s="79" t="str">
        <f>'Overweight Chart data'!G28</f>
        <v>-</v>
      </c>
      <c r="I123" s="79">
        <f>'Overweight Chart data'!H28</f>
        <v>28.255440599357829</v>
      </c>
      <c r="J123" s="79">
        <f>'Overweight Chart data'!I28</f>
        <v>26.432643264326401</v>
      </c>
      <c r="K123" s="79">
        <f>'Overweight Chart data'!J28</f>
        <v>28.332808068074399</v>
      </c>
      <c r="L123" s="79">
        <f>'Overweight Chart data'!K28</f>
        <v>30.0928454396505</v>
      </c>
    </row>
    <row r="124" spans="1:12" ht="15" customHeight="1" x14ac:dyDescent="0.15">
      <c r="A124" s="79" t="s">
        <v>206</v>
      </c>
      <c r="B124" s="79" t="str">
        <f>'Overweight Chart data'!A29</f>
        <v>AMB UHB</v>
      </c>
      <c r="C124" s="79" t="str">
        <f>'Overweight Chart data'!B29</f>
        <v>-</v>
      </c>
      <c r="D124" s="79" t="str">
        <f>'Overweight Chart data'!C29</f>
        <v>-</v>
      </c>
      <c r="E124" s="79" t="str">
        <f>'Overweight Chart data'!D29</f>
        <v>-</v>
      </c>
      <c r="F124" s="79" t="str">
        <f>'Overweight Chart data'!E29</f>
        <v>-</v>
      </c>
      <c r="G124" s="79" t="str">
        <f>'Overweight Chart data'!F29</f>
        <v>-</v>
      </c>
      <c r="H124" s="79" t="str">
        <f>'Overweight Chart data'!G29</f>
        <v>-</v>
      </c>
      <c r="I124" s="79">
        <f>'Overweight Chart data'!H29</f>
        <v>29.235557284574988</v>
      </c>
      <c r="J124" s="79">
        <f>'Overweight Chart data'!I29</f>
        <v>26.942906244032802</v>
      </c>
      <c r="K124" s="79">
        <f>'Overweight Chart data'!J29</f>
        <v>26.662833045811801</v>
      </c>
      <c r="L124" s="79">
        <f>'Overweight Chart data'!K29</f>
        <v>26.2436914203317</v>
      </c>
    </row>
    <row r="125" spans="1:12" ht="15" customHeight="1" x14ac:dyDescent="0.15">
      <c r="A125" s="79" t="s">
        <v>206</v>
      </c>
      <c r="B125" s="79" t="str">
        <f>'Overweight Chart data'!A30</f>
        <v>Cardiff and Vale UHB</v>
      </c>
      <c r="C125" s="79" t="str">
        <f>'Overweight Chart data'!B30</f>
        <v>-</v>
      </c>
      <c r="D125" s="79" t="str">
        <f>'Overweight Chart data'!C30</f>
        <v>-</v>
      </c>
      <c r="E125" s="79" t="str">
        <f>'Overweight Chart data'!D30</f>
        <v>-</v>
      </c>
      <c r="F125" s="79" t="str">
        <f>'Overweight Chart data'!E30</f>
        <v>-</v>
      </c>
      <c r="G125" s="79" t="str">
        <f>'Overweight Chart data'!F30</f>
        <v>-</v>
      </c>
      <c r="H125" s="79" t="str">
        <f>'Overweight Chart data'!G30</f>
        <v>-</v>
      </c>
      <c r="I125" s="79">
        <f>'Overweight Chart data'!H30</f>
        <v>26.313694267515924</v>
      </c>
      <c r="J125" s="79">
        <f>'Overweight Chart data'!I30</f>
        <v>23.7171954563259</v>
      </c>
      <c r="K125" s="79">
        <f>'Overweight Chart data'!J30</f>
        <v>22.137745974955301</v>
      </c>
      <c r="L125" s="79">
        <f>'Overweight Chart data'!K30</f>
        <v>20.9240674114751</v>
      </c>
    </row>
    <row r="126" spans="1:12" ht="15" customHeight="1" x14ac:dyDescent="0.15">
      <c r="A126" s="79" t="s">
        <v>206</v>
      </c>
      <c r="B126" s="79" t="str">
        <f>'Overweight Chart data'!A31</f>
        <v>Cwm Taf UHB</v>
      </c>
      <c r="C126" s="79" t="str">
        <f>'Overweight Chart data'!B31</f>
        <v>-</v>
      </c>
      <c r="D126" s="79" t="str">
        <f>'Overweight Chart data'!C31</f>
        <v>-</v>
      </c>
      <c r="E126" s="79" t="str">
        <f>'Overweight Chart data'!D31</f>
        <v>-</v>
      </c>
      <c r="F126" s="79" t="str">
        <f>'Overweight Chart data'!E31</f>
        <v>-</v>
      </c>
      <c r="G126" s="79" t="str">
        <f>'Overweight Chart data'!F31</f>
        <v>-</v>
      </c>
      <c r="H126" s="79" t="str">
        <f>'Overweight Chart data'!G31</f>
        <v>-</v>
      </c>
      <c r="I126" s="79">
        <f>'Overweight Chart data'!H31</f>
        <v>31.796037674569668</v>
      </c>
      <c r="J126" s="79">
        <f>'Overweight Chart data'!I31</f>
        <v>29.1885220610923</v>
      </c>
      <c r="K126" s="79">
        <f>'Overweight Chart data'!J31</f>
        <v>28.375558867362098</v>
      </c>
      <c r="L126" s="79">
        <f>'Overweight Chart data'!K31</f>
        <v>28.060319337669998</v>
      </c>
    </row>
    <row r="127" spans="1:12" ht="15" customHeight="1" x14ac:dyDescent="0.15">
      <c r="A127" s="79" t="s">
        <v>206</v>
      </c>
      <c r="B127" s="79" t="str">
        <f>'Overweight Chart data'!A32</f>
        <v>Aneurin Bevan UHB</v>
      </c>
      <c r="C127" s="79" t="str">
        <f>'Overweight Chart data'!B32</f>
        <v>-</v>
      </c>
      <c r="D127" s="79" t="str">
        <f>'Overweight Chart data'!C32</f>
        <v>-</v>
      </c>
      <c r="E127" s="79" t="str">
        <f>'Overweight Chart data'!D32</f>
        <v>-</v>
      </c>
      <c r="F127" s="79" t="str">
        <f>'Overweight Chart data'!E32</f>
        <v>-</v>
      </c>
      <c r="G127" s="79" t="str">
        <f>'Overweight Chart data'!F32</f>
        <v>-</v>
      </c>
      <c r="H127" s="79" t="str">
        <f>'Overweight Chart data'!G32</f>
        <v>-</v>
      </c>
      <c r="I127" s="79">
        <f>'Overweight Chart data'!H32</f>
        <v>27.733934611048479</v>
      </c>
      <c r="J127" s="79">
        <f>'Overweight Chart data'!I32</f>
        <v>25.903614457831299</v>
      </c>
      <c r="K127" s="79">
        <f>'Overweight Chart data'!J32</f>
        <v>26.3906447534766</v>
      </c>
      <c r="L127" s="79">
        <f>'Overweight Chart data'!K32</f>
        <v>26.194499923183301</v>
      </c>
    </row>
    <row r="128" spans="1:12" ht="15" customHeight="1" x14ac:dyDescent="0.15">
      <c r="A128" s="79" t="s">
        <v>206</v>
      </c>
      <c r="B128" s="79" t="str">
        <f>'Overweight Chart data'!A33</f>
        <v>Wales</v>
      </c>
      <c r="C128" s="79" t="str">
        <f>'Overweight Chart data'!B33</f>
        <v>-</v>
      </c>
      <c r="D128" s="79" t="str">
        <f>'Overweight Chart data'!C33</f>
        <v>-</v>
      </c>
      <c r="E128" s="79" t="str">
        <f>'Overweight Chart data'!D33</f>
        <v>-</v>
      </c>
      <c r="F128" s="79" t="str">
        <f>'Overweight Chart data'!E33</f>
        <v>-</v>
      </c>
      <c r="G128" s="79" t="str">
        <f>'Overweight Chart data'!F33</f>
        <v>-</v>
      </c>
      <c r="H128" s="79" t="str">
        <f>'Overweight Chart data'!G33</f>
        <v>-</v>
      </c>
      <c r="I128" s="79">
        <f>'Overweight Chart data'!H33</f>
        <v>28.11202251432886</v>
      </c>
      <c r="J128" s="79">
        <f>'Overweight Chart data'!I33</f>
        <v>26.1953621998769</v>
      </c>
      <c r="K128" s="79">
        <f>'Overweight Chart data'!J33</f>
        <v>26.469725129609699</v>
      </c>
      <c r="L128" s="79">
        <f>'Overweight Chart data'!K33</f>
        <v>26.1637629602603</v>
      </c>
    </row>
    <row r="130" spans="1:14" ht="15" x14ac:dyDescent="0.25">
      <c r="A130" s="182" t="s">
        <v>207</v>
      </c>
      <c r="B130" s="183" t="str">
        <f>'Teen Cons Chart data'!A4</f>
        <v>Isle of Anglesey</v>
      </c>
      <c r="C130" s="222">
        <f>'Teen Cons Chart data'!B4</f>
        <v>30.528667163067759</v>
      </c>
      <c r="D130" s="222">
        <f>'Teen Cons Chart data'!C4</f>
        <v>39.426523297491038</v>
      </c>
      <c r="E130" s="222">
        <f>'Teen Cons Chart data'!D4</f>
        <v>36.067892503536072</v>
      </c>
      <c r="F130" s="222">
        <f>'Teen Cons Chart data'!E4</f>
        <v>41.847041847041851</v>
      </c>
      <c r="G130" s="222">
        <f>'Teen Cons Chart data'!F4</f>
        <v>49.206349206349202</v>
      </c>
      <c r="H130" s="222">
        <f>'Teen Cons Chart data'!G4</f>
        <v>35.443037974683548</v>
      </c>
      <c r="I130" s="222">
        <f>'Teen Cons Chart data'!H4</f>
        <v>37.785588752196837</v>
      </c>
      <c r="J130" s="222">
        <f>'Teen Cons Chart data'!I4</f>
        <v>37.800687285223368</v>
      </c>
      <c r="K130" s="222">
        <f>'Teen Cons Chart data'!J4</f>
        <v>23.215821152192607</v>
      </c>
      <c r="L130" s="222">
        <f>'Teen Cons Chart data'!K4</f>
        <v>23.622047244094489</v>
      </c>
      <c r="N130" s="185">
        <f>MAX(C130:L159)</f>
        <v>69.672131147540981</v>
      </c>
    </row>
    <row r="131" spans="1:14" ht="15" x14ac:dyDescent="0.25">
      <c r="A131" s="182" t="s">
        <v>207</v>
      </c>
      <c r="B131" s="183" t="str">
        <f>'Teen Cons Chart data'!A5</f>
        <v>Gwynedd</v>
      </c>
      <c r="C131" s="222">
        <f>'Teen Cons Chart data'!B5</f>
        <v>44.432828018818604</v>
      </c>
      <c r="D131" s="222">
        <f>'Teen Cons Chart data'!C5</f>
        <v>47.945205479452049</v>
      </c>
      <c r="E131" s="222">
        <f>'Teen Cons Chart data'!D5</f>
        <v>55.036344755970923</v>
      </c>
      <c r="F131" s="222">
        <f>'Teen Cons Chart data'!E5</f>
        <v>41</v>
      </c>
      <c r="G131" s="222">
        <f>'Teen Cons Chart data'!F5</f>
        <v>45.30120481927711</v>
      </c>
      <c r="H131" s="222">
        <f>'Teen Cons Chart data'!G5</f>
        <v>34.922133081642286</v>
      </c>
      <c r="I131" s="222">
        <f>'Teen Cons Chart data'!H5</f>
        <v>37.000973709834469</v>
      </c>
      <c r="J131" s="222">
        <f>'Teen Cons Chart data'!I5</f>
        <v>32.508491023774866</v>
      </c>
      <c r="K131" s="222">
        <f>'Teen Cons Chart data'!J5</f>
        <v>28.368794326241133</v>
      </c>
      <c r="L131" s="222">
        <f>'Teen Cons Chart data'!K5</f>
        <v>23.979591836734695</v>
      </c>
    </row>
    <row r="132" spans="1:14" ht="15" x14ac:dyDescent="0.25">
      <c r="A132" s="182" t="s">
        <v>207</v>
      </c>
      <c r="B132" s="183" t="str">
        <f>'Teen Cons Chart data'!A6</f>
        <v>Conwy</v>
      </c>
      <c r="C132" s="222">
        <f>'Teen Cons Chart data'!B6</f>
        <v>47.619047619047613</v>
      </c>
      <c r="D132" s="222">
        <f>'Teen Cons Chart data'!C6</f>
        <v>49.909255898366602</v>
      </c>
      <c r="E132" s="222">
        <f>'Teen Cons Chart data'!D6</f>
        <v>37.861915367483299</v>
      </c>
      <c r="F132" s="222">
        <f>'Teen Cons Chart data'!E6</f>
        <v>41.967509025270758</v>
      </c>
      <c r="G132" s="222">
        <f>'Teen Cons Chart data'!F6</f>
        <v>40.399239543726232</v>
      </c>
      <c r="H132" s="222">
        <f>'Teen Cons Chart data'!G6</f>
        <v>37.162162162162161</v>
      </c>
      <c r="I132" s="222">
        <f>'Teen Cons Chart data'!H6</f>
        <v>34.21309872922776</v>
      </c>
      <c r="J132" s="222">
        <f>'Teen Cons Chart data'!I6</f>
        <v>33.856722276741905</v>
      </c>
      <c r="K132" s="222">
        <f>'Teen Cons Chart data'!J6</f>
        <v>25.628140703517587</v>
      </c>
      <c r="L132" s="222">
        <f>'Teen Cons Chart data'!K6</f>
        <v>29.964448958862366</v>
      </c>
    </row>
    <row r="133" spans="1:14" ht="15" x14ac:dyDescent="0.25">
      <c r="A133" s="182" t="s">
        <v>207</v>
      </c>
      <c r="B133" s="183" t="str">
        <f>'Teen Cons Chart data'!A7</f>
        <v>Denbighshire</v>
      </c>
      <c r="C133" s="222">
        <f>'Teen Cons Chart data'!B7</f>
        <v>44.444444444444443</v>
      </c>
      <c r="D133" s="222">
        <f>'Teen Cons Chart data'!C7</f>
        <v>41.797283176593524</v>
      </c>
      <c r="E133" s="222">
        <f>'Teen Cons Chart data'!D7</f>
        <v>49.350649350649356</v>
      </c>
      <c r="F133" s="222">
        <f>'Teen Cons Chart data'!E7</f>
        <v>47.955577990913675</v>
      </c>
      <c r="G133" s="222">
        <f>'Teen Cons Chart data'!F7</f>
        <v>43.165467625899282</v>
      </c>
      <c r="H133" s="222">
        <f>'Teen Cons Chart data'!G7</f>
        <v>35.10638297872341</v>
      </c>
      <c r="I133" s="222">
        <f>'Teen Cons Chart data'!H7</f>
        <v>36.605657237936775</v>
      </c>
      <c r="J133" s="222">
        <f>'Teen Cons Chart data'!I7</f>
        <v>33.038348082595867</v>
      </c>
      <c r="K133" s="222">
        <f>'Teen Cons Chart data'!J7</f>
        <v>35.014836795252229</v>
      </c>
      <c r="L133" s="222">
        <f>'Teen Cons Chart data'!K7</f>
        <v>30.575539568345324</v>
      </c>
    </row>
    <row r="134" spans="1:14" ht="15" x14ac:dyDescent="0.25">
      <c r="A134" s="182" t="s">
        <v>207</v>
      </c>
      <c r="B134" s="183" t="str">
        <f>'Teen Cons Chart data'!A8</f>
        <v>Flintshire</v>
      </c>
      <c r="C134" s="222">
        <f>'Teen Cons Chart data'!B8</f>
        <v>38.681466532122435</v>
      </c>
      <c r="D134" s="222">
        <f>'Teen Cons Chart data'!C8</f>
        <v>32.594524119947849</v>
      </c>
      <c r="E134" s="222">
        <f>'Teen Cons Chart data'!D8</f>
        <v>39.78184151427655</v>
      </c>
      <c r="F134" s="222">
        <f>'Teen Cons Chart data'!E8</f>
        <v>34.765496884224333</v>
      </c>
      <c r="G134" s="222">
        <f>'Teen Cons Chart data'!F8</f>
        <v>31.335149863760215</v>
      </c>
      <c r="H134" s="222">
        <f>'Teen Cons Chart data'!G8</f>
        <v>36.420395421436005</v>
      </c>
      <c r="I134" s="222">
        <f>'Teen Cons Chart data'!H8</f>
        <v>34.267912772585667</v>
      </c>
      <c r="J134" s="222">
        <f>'Teen Cons Chart data'!I8</f>
        <v>29.902642559109871</v>
      </c>
      <c r="K134" s="222">
        <f>'Teen Cons Chart data'!J8</f>
        <v>27.252906976744185</v>
      </c>
      <c r="L134" s="222">
        <f>'Teen Cons Chart data'!K8</f>
        <v>26.10966057441253</v>
      </c>
    </row>
    <row r="135" spans="1:14" ht="15" x14ac:dyDescent="0.25">
      <c r="A135" s="182" t="s">
        <v>207</v>
      </c>
      <c r="B135" s="183" t="str">
        <f>'Teen Cons Chart data'!A9</f>
        <v>Wrexham</v>
      </c>
      <c r="C135" s="222">
        <f>'Teen Cons Chart data'!B9</f>
        <v>61.713357693869263</v>
      </c>
      <c r="D135" s="222">
        <f>'Teen Cons Chart data'!C9</f>
        <v>58.023209283713484</v>
      </c>
      <c r="E135" s="222">
        <f>'Teen Cons Chart data'!D9</f>
        <v>43.173862310385068</v>
      </c>
      <c r="F135" s="222">
        <f>'Teen Cons Chart data'!E9</f>
        <v>45.88607594936709</v>
      </c>
      <c r="G135" s="222">
        <f>'Teen Cons Chart data'!F9</f>
        <v>43.673469387755105</v>
      </c>
      <c r="H135" s="222">
        <f>'Teen Cons Chart data'!G9</f>
        <v>43.212570929725011</v>
      </c>
      <c r="I135" s="222">
        <f>'Teen Cons Chart data'!H9</f>
        <v>38.891372373714795</v>
      </c>
      <c r="J135" s="222">
        <f>'Teen Cons Chart data'!I9</f>
        <v>37.104072398190048</v>
      </c>
      <c r="K135" s="222">
        <f>'Teen Cons Chart data'!J9</f>
        <v>41.18689105403012</v>
      </c>
      <c r="L135" s="222">
        <f>'Teen Cons Chart data'!K9</f>
        <v>26.708918062471707</v>
      </c>
    </row>
    <row r="136" spans="1:14" ht="15" x14ac:dyDescent="0.25">
      <c r="A136" s="182" t="s">
        <v>207</v>
      </c>
      <c r="B136" s="183" t="str">
        <f>'Teen Cons Chart data'!A10</f>
        <v>Powys</v>
      </c>
      <c r="C136" s="222">
        <f>'Teen Cons Chart data'!B10</f>
        <v>26.513652552433715</v>
      </c>
      <c r="D136" s="222">
        <f>'Teen Cons Chart data'!C10</f>
        <v>31.090121999212908</v>
      </c>
      <c r="E136" s="222">
        <f>'Teen Cons Chart data'!D10</f>
        <v>38.091573682185455</v>
      </c>
      <c r="F136" s="222">
        <f>'Teen Cons Chart data'!E10</f>
        <v>27.241770715096479</v>
      </c>
      <c r="G136" s="222">
        <f>'Teen Cons Chart data'!F10</f>
        <v>25.514089870525513</v>
      </c>
      <c r="H136" s="222">
        <f>'Teen Cons Chart data'!G10</f>
        <v>24.167987321711568</v>
      </c>
      <c r="I136" s="222">
        <f>'Teen Cons Chart data'!H10</f>
        <v>21.310816244471251</v>
      </c>
      <c r="J136" s="222">
        <f>'Teen Cons Chart data'!I10</f>
        <v>19.110926464478606</v>
      </c>
      <c r="K136" s="222">
        <f>'Teen Cons Chart data'!J10</f>
        <v>16.040523427606587</v>
      </c>
      <c r="L136" s="222">
        <f>'Teen Cons Chart data'!K10</f>
        <v>21.214642262895172</v>
      </c>
    </row>
    <row r="137" spans="1:14" ht="15" x14ac:dyDescent="0.25">
      <c r="A137" s="182" t="s">
        <v>207</v>
      </c>
      <c r="B137" s="183" t="str">
        <f>'Teen Cons Chart data'!A11</f>
        <v>Ceredigion</v>
      </c>
      <c r="C137" s="222">
        <f>'Teen Cons Chart data'!B11</f>
        <v>35.344827586206897</v>
      </c>
      <c r="D137" s="222">
        <f>'Teen Cons Chart data'!C11</f>
        <v>37.193575655114117</v>
      </c>
      <c r="E137" s="222">
        <f>'Teen Cons Chart data'!D11</f>
        <v>33.63914373088685</v>
      </c>
      <c r="F137" s="222">
        <f>'Teen Cons Chart data'!E11</f>
        <v>27.987897125567322</v>
      </c>
      <c r="G137" s="222">
        <f>'Teen Cons Chart data'!F11</f>
        <v>30.438010393466964</v>
      </c>
      <c r="H137" s="222">
        <f>'Teen Cons Chart data'!G11</f>
        <v>24.106400665004156</v>
      </c>
      <c r="I137" s="222">
        <f>'Teen Cons Chart data'!H11</f>
        <v>33.56890459363958</v>
      </c>
      <c r="J137" s="222">
        <f>'Teen Cons Chart data'!I11</f>
        <v>20.715630885122412</v>
      </c>
      <c r="K137" s="222">
        <f>'Teen Cons Chart data'!J11</f>
        <v>19.480519480519479</v>
      </c>
      <c r="L137" s="222">
        <f>'Teen Cons Chart data'!K11</f>
        <v>21.957913998170174</v>
      </c>
    </row>
    <row r="138" spans="1:14" ht="15" x14ac:dyDescent="0.25">
      <c r="A138" s="182" t="s">
        <v>207</v>
      </c>
      <c r="B138" s="183" t="str">
        <f>'Teen Cons Chart data'!A12</f>
        <v>Pembrokeshire</v>
      </c>
      <c r="C138" s="222">
        <f>'Teen Cons Chart data'!B12</f>
        <v>36.764705882352942</v>
      </c>
      <c r="D138" s="222">
        <f>'Teen Cons Chart data'!C12</f>
        <v>44.948289578361184</v>
      </c>
      <c r="E138" s="222">
        <f>'Teen Cons Chart data'!D12</f>
        <v>41.015625</v>
      </c>
      <c r="F138" s="222">
        <f>'Teen Cons Chart data'!E12</f>
        <v>44.712286158631414</v>
      </c>
      <c r="G138" s="222">
        <f>'Teen Cons Chart data'!F12</f>
        <v>34.522885958107061</v>
      </c>
      <c r="H138" s="222">
        <f>'Teen Cons Chart data'!G12</f>
        <v>29.31323283082077</v>
      </c>
      <c r="I138" s="222">
        <f>'Teen Cons Chart data'!H12</f>
        <v>39.720646006110869</v>
      </c>
      <c r="J138" s="222">
        <f>'Teen Cons Chart data'!I12</f>
        <v>28.636363636363637</v>
      </c>
      <c r="K138" s="222">
        <f>'Teen Cons Chart data'!J12</f>
        <v>27.447392497712716</v>
      </c>
      <c r="L138" s="222">
        <f>'Teen Cons Chart data'!K12</f>
        <v>23.809523809523807</v>
      </c>
    </row>
    <row r="139" spans="1:14" ht="15" x14ac:dyDescent="0.25">
      <c r="A139" s="182" t="s">
        <v>207</v>
      </c>
      <c r="B139" s="183" t="str">
        <f>'Teen Cons Chart data'!A13</f>
        <v>Carmarthenshire</v>
      </c>
      <c r="C139" s="222">
        <f>'Teen Cons Chart data'!B13</f>
        <v>35.17877739331027</v>
      </c>
      <c r="D139" s="222">
        <f>'Teen Cons Chart data'!C13</f>
        <v>33.15571343990527</v>
      </c>
      <c r="E139" s="222">
        <f>'Teen Cons Chart data'!D13</f>
        <v>35.405872193436956</v>
      </c>
      <c r="F139" s="222">
        <f>'Teen Cons Chart data'!E13</f>
        <v>35.594170403587441</v>
      </c>
      <c r="G139" s="222">
        <f>'Teen Cons Chart data'!F13</f>
        <v>33.314350797266513</v>
      </c>
      <c r="H139" s="222">
        <f>'Teen Cons Chart data'!G13</f>
        <v>32.371983519717482</v>
      </c>
      <c r="I139" s="222">
        <f>'Teen Cons Chart data'!H13</f>
        <v>31.454005934718101</v>
      </c>
      <c r="J139" s="222">
        <f>'Teen Cons Chart data'!I13</f>
        <v>27.794746487477092</v>
      </c>
      <c r="K139" s="222">
        <f>'Teen Cons Chart data'!J13</f>
        <v>20.586400499064254</v>
      </c>
      <c r="L139" s="222">
        <f>'Teen Cons Chart data'!K13</f>
        <v>25.007913896802783</v>
      </c>
    </row>
    <row r="140" spans="1:14" ht="15" x14ac:dyDescent="0.25">
      <c r="A140" s="182" t="s">
        <v>207</v>
      </c>
      <c r="B140" s="183" t="str">
        <f>'Teen Cons Chart data'!A14</f>
        <v>Swansea</v>
      </c>
      <c r="C140" s="222">
        <f>'Teen Cons Chart data'!B14</f>
        <v>39.633391132028734</v>
      </c>
      <c r="D140" s="222">
        <f>'Teen Cons Chart data'!C14</f>
        <v>39.829659318637276</v>
      </c>
      <c r="E140" s="222">
        <f>'Teen Cons Chart data'!D14</f>
        <v>43.768545994065278</v>
      </c>
      <c r="F140" s="222">
        <f>'Teen Cons Chart data'!E14</f>
        <v>38.773006134969329</v>
      </c>
      <c r="G140" s="222">
        <f>'Teen Cons Chart data'!F14</f>
        <v>39.277872651866311</v>
      </c>
      <c r="H140" s="222">
        <f>'Teen Cons Chart data'!G14</f>
        <v>36.925395629238885</v>
      </c>
      <c r="I140" s="222">
        <f>'Teen Cons Chart data'!H14</f>
        <v>29.180411063181936</v>
      </c>
      <c r="J140" s="222">
        <f>'Teen Cons Chart data'!I14</f>
        <v>26.714615977395326</v>
      </c>
      <c r="K140" s="222">
        <f>'Teen Cons Chart data'!J14</f>
        <v>24.847870182555781</v>
      </c>
      <c r="L140" s="222">
        <f>'Teen Cons Chart data'!K14</f>
        <v>21.733571976476604</v>
      </c>
    </row>
    <row r="141" spans="1:14" ht="15" x14ac:dyDescent="0.25">
      <c r="A141" s="182" t="s">
        <v>207</v>
      </c>
      <c r="B141" s="183" t="str">
        <f>'Teen Cons Chart data'!A15</f>
        <v>Neath Port Talbot</v>
      </c>
      <c r="C141" s="222">
        <f>'Teen Cons Chart data'!B15</f>
        <v>46.451133407655142</v>
      </c>
      <c r="D141" s="222">
        <f>'Teen Cons Chart data'!C15</f>
        <v>46.735905044510382</v>
      </c>
      <c r="E141" s="222">
        <f>'Teen Cons Chart data'!D15</f>
        <v>44.410989838163346</v>
      </c>
      <c r="F141" s="222">
        <f>'Teen Cons Chart data'!E15</f>
        <v>52.375607931163486</v>
      </c>
      <c r="G141" s="222">
        <f>'Teen Cons Chart data'!F15</f>
        <v>43.132803632236097</v>
      </c>
      <c r="H141" s="222">
        <f>'Teen Cons Chart data'!G15</f>
        <v>34.806413766132188</v>
      </c>
      <c r="I141" s="222">
        <f>'Teen Cons Chart data'!H15</f>
        <v>30.497592295345104</v>
      </c>
      <c r="J141" s="222">
        <f>'Teen Cons Chart data'!I15</f>
        <v>32.936507936507937</v>
      </c>
      <c r="K141" s="222">
        <f>'Teen Cons Chart data'!J15</f>
        <v>29.482071713147413</v>
      </c>
      <c r="L141" s="222">
        <f>'Teen Cons Chart data'!K15</f>
        <v>27.276373846770959</v>
      </c>
    </row>
    <row r="142" spans="1:14" ht="15" x14ac:dyDescent="0.25">
      <c r="A142" s="182" t="s">
        <v>207</v>
      </c>
      <c r="B142" s="183" t="str">
        <f>'Teen Cons Chart data'!A16</f>
        <v>Bridgend</v>
      </c>
      <c r="C142" s="222">
        <f>'Teen Cons Chart data'!B16</f>
        <v>45.32163742690058</v>
      </c>
      <c r="D142" s="222">
        <f>'Teen Cons Chart data'!C16</f>
        <v>42.622950819672127</v>
      </c>
      <c r="E142" s="222">
        <f>'Teen Cons Chart data'!D16</f>
        <v>43.304221251819506</v>
      </c>
      <c r="F142" s="222">
        <f>'Teen Cons Chart data'!E16</f>
        <v>49.415314975480946</v>
      </c>
      <c r="G142" s="222">
        <f>'Teen Cons Chart data'!F16</f>
        <v>41.149068322981371</v>
      </c>
      <c r="H142" s="222">
        <f>'Teen Cons Chart data'!G16</f>
        <v>40.432345876701362</v>
      </c>
      <c r="I142" s="222">
        <f>'Teen Cons Chart data'!H16</f>
        <v>41.123778501628664</v>
      </c>
      <c r="J142" s="222">
        <f>'Teen Cons Chart data'!I16</f>
        <v>37.444037444037448</v>
      </c>
      <c r="K142" s="222">
        <f>'Teen Cons Chart data'!J16</f>
        <v>31.111111111111111</v>
      </c>
      <c r="L142" s="222">
        <f>'Teen Cons Chart data'!K16</f>
        <v>32.115616218386194</v>
      </c>
    </row>
    <row r="143" spans="1:14" ht="15" x14ac:dyDescent="0.25">
      <c r="A143" s="182" t="s">
        <v>207</v>
      </c>
      <c r="B143" s="183" t="str">
        <f>'Teen Cons Chart data'!A17</f>
        <v>Vale of Glamorgan</v>
      </c>
      <c r="C143" s="222">
        <f>'Teen Cons Chart data'!B17</f>
        <v>35.546875</v>
      </c>
      <c r="D143" s="222">
        <f>'Teen Cons Chart data'!C17</f>
        <v>43.253968253968253</v>
      </c>
      <c r="E143" s="222">
        <f>'Teen Cons Chart data'!D17</f>
        <v>32.805866460825939</v>
      </c>
      <c r="F143" s="222">
        <f>'Teen Cons Chart data'!E17</f>
        <v>39.319470699432891</v>
      </c>
      <c r="G143" s="222">
        <f>'Teen Cons Chart data'!F17</f>
        <v>32.294832826747722</v>
      </c>
      <c r="H143" s="222">
        <f>'Teen Cons Chart data'!G17</f>
        <v>31.016882606988613</v>
      </c>
      <c r="I143" s="222">
        <f>'Teen Cons Chart data'!H17</f>
        <v>28.66370609608397</v>
      </c>
      <c r="J143" s="222">
        <f>'Teen Cons Chart data'!I17</f>
        <v>28.383381324557796</v>
      </c>
      <c r="K143" s="222">
        <f>'Teen Cons Chart data'!J17</f>
        <v>19.362646228317868</v>
      </c>
      <c r="L143" s="222">
        <f>'Teen Cons Chart data'!K17</f>
        <v>15.821501014198782</v>
      </c>
    </row>
    <row r="144" spans="1:14" ht="15" x14ac:dyDescent="0.25">
      <c r="A144" s="182" t="s">
        <v>207</v>
      </c>
      <c r="B144" s="183" t="str">
        <f>'Teen Cons Chart data'!A18</f>
        <v>Cardiff</v>
      </c>
      <c r="C144" s="222">
        <f>'Teen Cons Chart data'!B18</f>
        <v>44.650993256788773</v>
      </c>
      <c r="D144" s="222">
        <f>'Teen Cons Chart data'!C18</f>
        <v>47.679477882523564</v>
      </c>
      <c r="E144" s="222">
        <f>'Teen Cons Chart data'!D18</f>
        <v>50.997000176460212</v>
      </c>
      <c r="F144" s="222">
        <f>'Teen Cons Chart data'!E18</f>
        <v>47.770168698847499</v>
      </c>
      <c r="G144" s="222">
        <f>'Teen Cons Chart data'!F18</f>
        <v>45.287433155080215</v>
      </c>
      <c r="H144" s="222">
        <f>'Teen Cons Chart data'!G18</f>
        <v>46.00906239107703</v>
      </c>
      <c r="I144" s="222">
        <f>'Teen Cons Chart data'!H18</f>
        <v>39.181388840300855</v>
      </c>
      <c r="J144" s="222">
        <f>'Teen Cons Chart data'!I18</f>
        <v>35.025650097293472</v>
      </c>
      <c r="K144" s="222">
        <f>'Teen Cons Chart data'!J18</f>
        <v>30.377094972067038</v>
      </c>
      <c r="L144" s="222">
        <f>'Teen Cons Chart data'!K18</f>
        <v>27.474462839027829</v>
      </c>
    </row>
    <row r="145" spans="1:12" ht="15" x14ac:dyDescent="0.25">
      <c r="A145" s="182" t="s">
        <v>207</v>
      </c>
      <c r="B145" s="183" t="str">
        <f>'Teen Cons Chart data'!A19</f>
        <v>Rhondda Cynon Taf</v>
      </c>
      <c r="C145" s="222">
        <f>'Teen Cons Chart data'!B19</f>
        <v>54.03631590461606</v>
      </c>
      <c r="D145" s="222">
        <f>'Teen Cons Chart data'!C19</f>
        <v>54.357204486626408</v>
      </c>
      <c r="E145" s="222">
        <f>'Teen Cons Chart data'!D19</f>
        <v>57.540106951871657</v>
      </c>
      <c r="F145" s="222">
        <f>'Teen Cons Chart data'!E19</f>
        <v>59.206245933636957</v>
      </c>
      <c r="G145" s="222">
        <f>'Teen Cons Chart data'!F19</f>
        <v>46.647230320699705</v>
      </c>
      <c r="H145" s="222">
        <f>'Teen Cons Chart data'!G19</f>
        <v>48.308051341890312</v>
      </c>
      <c r="I145" s="222">
        <f>'Teen Cons Chart data'!H19</f>
        <v>40.263715563927477</v>
      </c>
      <c r="J145" s="222">
        <f>'Teen Cons Chart data'!I19</f>
        <v>35.469378103570584</v>
      </c>
      <c r="K145" s="222">
        <f>'Teen Cons Chart data'!J19</f>
        <v>39.262628680871437</v>
      </c>
      <c r="L145" s="222">
        <f>'Teen Cons Chart data'!K19</f>
        <v>31.442080378250587</v>
      </c>
    </row>
    <row r="146" spans="1:12" ht="15" x14ac:dyDescent="0.25">
      <c r="A146" s="182" t="s">
        <v>207</v>
      </c>
      <c r="B146" s="183" t="str">
        <f>'Teen Cons Chart data'!A20</f>
        <v>Merthyr Tydfil</v>
      </c>
      <c r="C146" s="222">
        <f>'Teen Cons Chart data'!B20</f>
        <v>50.861361771944217</v>
      </c>
      <c r="D146" s="222">
        <f>'Teen Cons Chart data'!C20</f>
        <v>54.097056483691325</v>
      </c>
      <c r="E146" s="222">
        <f>'Teen Cons Chart data'!D20</f>
        <v>65.182829888712234</v>
      </c>
      <c r="F146" s="222">
        <f>'Teen Cons Chart data'!E20</f>
        <v>69.672131147540981</v>
      </c>
      <c r="G146" s="222">
        <f>'Teen Cons Chart data'!F20</f>
        <v>56.836902800658976</v>
      </c>
      <c r="H146" s="222">
        <f>'Teen Cons Chart data'!G20</f>
        <v>41.988003427592119</v>
      </c>
      <c r="I146" s="222">
        <f>'Teen Cons Chart data'!H20</f>
        <v>54.12599822537711</v>
      </c>
      <c r="J146" s="222">
        <f>'Teen Cons Chart data'!I20</f>
        <v>31.886625332152349</v>
      </c>
      <c r="K146" s="222">
        <f>'Teen Cons Chart data'!J20</f>
        <v>31.277926720285969</v>
      </c>
      <c r="L146" s="222">
        <f>'Teen Cons Chart data'!K20</f>
        <v>27.877697841726619</v>
      </c>
    </row>
    <row r="147" spans="1:12" ht="15" x14ac:dyDescent="0.25">
      <c r="A147" s="182" t="s">
        <v>207</v>
      </c>
      <c r="B147" s="183" t="str">
        <f>'Teen Cons Chart data'!A21</f>
        <v>Caerphilly</v>
      </c>
      <c r="C147" s="222">
        <f>'Teen Cons Chart data'!B21</f>
        <v>52.063140404320137</v>
      </c>
      <c r="D147" s="222">
        <f>'Teen Cons Chart data'!C21</f>
        <v>54.239223522694836</v>
      </c>
      <c r="E147" s="222">
        <f>'Teen Cons Chart data'!D21</f>
        <v>42.833146696528551</v>
      </c>
      <c r="F147" s="222">
        <f>'Teen Cons Chart data'!E21</f>
        <v>44.99720514253773</v>
      </c>
      <c r="G147" s="222">
        <f>'Teen Cons Chart data'!F21</f>
        <v>37.431693989071036</v>
      </c>
      <c r="H147" s="222">
        <f>'Teen Cons Chart data'!G21</f>
        <v>36.383991043940668</v>
      </c>
      <c r="I147" s="222">
        <f>'Teen Cons Chart data'!H21</f>
        <v>30.683810637054354</v>
      </c>
      <c r="J147" s="222">
        <f>'Teen Cons Chart data'!I21</f>
        <v>26.308181555362822</v>
      </c>
      <c r="K147" s="222">
        <f>'Teen Cons Chart data'!J21</f>
        <v>22.821576763485474</v>
      </c>
      <c r="L147" s="222">
        <f>'Teen Cons Chart data'!K21</f>
        <v>25.823686553873554</v>
      </c>
    </row>
    <row r="148" spans="1:12" ht="15" x14ac:dyDescent="0.25">
      <c r="A148" s="182" t="s">
        <v>207</v>
      </c>
      <c r="B148" s="183" t="str">
        <f>'Teen Cons Chart data'!A22</f>
        <v>Blaenau Gwent</v>
      </c>
      <c r="C148" s="222">
        <f>'Teen Cons Chart data'!B22</f>
        <v>49.838187702265373</v>
      </c>
      <c r="D148" s="222">
        <f>'Teen Cons Chart data'!C22</f>
        <v>42.098445595854919</v>
      </c>
      <c r="E148" s="222">
        <f>'Teen Cons Chart data'!D22</f>
        <v>48.046124279308138</v>
      </c>
      <c r="F148" s="222">
        <f>'Teen Cons Chart data'!E22</f>
        <v>41.480536056158265</v>
      </c>
      <c r="G148" s="222">
        <f>'Teen Cons Chart data'!F22</f>
        <v>40.370615486432825</v>
      </c>
      <c r="H148" s="222">
        <f>'Teen Cons Chart data'!G22</f>
        <v>37.037037037037038</v>
      </c>
      <c r="I148" s="222">
        <f>'Teen Cons Chart data'!H22</f>
        <v>25.491624180626367</v>
      </c>
      <c r="J148" s="222">
        <f>'Teen Cons Chart data'!I22</f>
        <v>39.877300613496928</v>
      </c>
      <c r="K148" s="222">
        <f>'Teen Cons Chart data'!J22</f>
        <v>26.053639846743295</v>
      </c>
      <c r="L148" s="222">
        <f>'Teen Cons Chart data'!K22</f>
        <v>26.645768025078372</v>
      </c>
    </row>
    <row r="149" spans="1:12" ht="15" x14ac:dyDescent="0.25">
      <c r="A149" s="182" t="s">
        <v>207</v>
      </c>
      <c r="B149" s="183" t="str">
        <f>'Teen Cons Chart data'!A23</f>
        <v>Torfaen</v>
      </c>
      <c r="C149" s="222">
        <f>'Teen Cons Chart data'!B23</f>
        <v>59.886422302529681</v>
      </c>
      <c r="D149" s="222">
        <f>'Teen Cons Chart data'!C23</f>
        <v>55.933089388395189</v>
      </c>
      <c r="E149" s="222">
        <f>'Teen Cons Chart data'!D23</f>
        <v>52.38095238095238</v>
      </c>
      <c r="F149" s="222">
        <f>'Teen Cons Chart data'!E23</f>
        <v>50.955414012738856</v>
      </c>
      <c r="G149" s="222">
        <f>'Teen Cons Chart data'!F23</f>
        <v>42.029728344438752</v>
      </c>
      <c r="H149" s="222">
        <f>'Teen Cons Chart data'!G23</f>
        <v>35.402770651616216</v>
      </c>
      <c r="I149" s="222">
        <f>'Teen Cons Chart data'!H23</f>
        <v>31.618435155412648</v>
      </c>
      <c r="J149" s="222">
        <f>'Teen Cons Chart data'!I23</f>
        <v>30.23516237402016</v>
      </c>
      <c r="K149" s="222">
        <f>'Teen Cons Chart data'!J23</f>
        <v>30.612244897959183</v>
      </c>
      <c r="L149" s="222">
        <f>'Teen Cons Chart data'!K23</f>
        <v>28.8135593220339</v>
      </c>
    </row>
    <row r="150" spans="1:12" ht="15" x14ac:dyDescent="0.25">
      <c r="A150" s="182" t="s">
        <v>207</v>
      </c>
      <c r="B150" s="183" t="str">
        <f>'Teen Cons Chart data'!A24</f>
        <v>Monmouthshire</v>
      </c>
      <c r="C150" s="222">
        <f>'Teen Cons Chart data'!B24</f>
        <v>29.072956664838177</v>
      </c>
      <c r="D150" s="222">
        <f>'Teen Cons Chart data'!C24</f>
        <v>33.93541324575807</v>
      </c>
      <c r="E150" s="222">
        <f>'Teen Cons Chart data'!D24</f>
        <v>34.983853606027985</v>
      </c>
      <c r="F150" s="222">
        <f>'Teen Cons Chart data'!E24</f>
        <v>27.747551686615889</v>
      </c>
      <c r="G150" s="222">
        <f>'Teen Cons Chart data'!F24</f>
        <v>20.309994655264564</v>
      </c>
      <c r="H150" s="222">
        <f>'Teen Cons Chart data'!G24</f>
        <v>22.222222222222221</v>
      </c>
      <c r="I150" s="222">
        <f>'Teen Cons Chart data'!H24</f>
        <v>18.058690744920991</v>
      </c>
      <c r="J150" s="222">
        <f>'Teen Cons Chart data'!I24</f>
        <v>20.555555555555557</v>
      </c>
      <c r="K150" s="222">
        <f>'Teen Cons Chart data'!J24</f>
        <v>15.211267605633802</v>
      </c>
      <c r="L150" s="222">
        <f>'Teen Cons Chart data'!K24</f>
        <v>14.180374361883155</v>
      </c>
    </row>
    <row r="151" spans="1:12" ht="15" x14ac:dyDescent="0.25">
      <c r="A151" s="182" t="s">
        <v>207</v>
      </c>
      <c r="B151" s="183" t="str">
        <f>'Teen Cons Chart data'!A25</f>
        <v>Newport</v>
      </c>
      <c r="C151" s="222">
        <f>'Teen Cons Chart data'!B25</f>
        <v>48.711613130956579</v>
      </c>
      <c r="D151" s="222">
        <f>'Teen Cons Chart data'!C25</f>
        <v>51.765512512855672</v>
      </c>
      <c r="E151" s="222">
        <f>'Teen Cons Chart data'!D25</f>
        <v>49.153105280637661</v>
      </c>
      <c r="F151" s="222">
        <f>'Teen Cons Chart data'!E25</f>
        <v>41.817583141257821</v>
      </c>
      <c r="G151" s="222">
        <f>'Teen Cons Chart data'!F25</f>
        <v>42.065663474692208</v>
      </c>
      <c r="H151" s="222">
        <f>'Teen Cons Chart data'!G25</f>
        <v>41.276448144294136</v>
      </c>
      <c r="I151" s="222">
        <f>'Teen Cons Chart data'!H25</f>
        <v>38.143216984526809</v>
      </c>
      <c r="J151" s="222">
        <f>'Teen Cons Chart data'!I25</f>
        <v>30.808263863718739</v>
      </c>
      <c r="K151" s="222">
        <f>'Teen Cons Chart data'!J25</f>
        <v>24.277043912888253</v>
      </c>
      <c r="L151" s="222">
        <f>'Teen Cons Chart data'!K25</f>
        <v>22.151898734177216</v>
      </c>
    </row>
    <row r="152" spans="1:12" ht="15" x14ac:dyDescent="0.25">
      <c r="A152" s="182" t="s">
        <v>207</v>
      </c>
      <c r="B152" s="183" t="str">
        <f>'Teen Cons Chart data'!A26</f>
        <v>Betsi Cadwaladr UHB</v>
      </c>
      <c r="C152" s="222">
        <f>'Teen Cons Chart data'!B26</f>
        <v>45.501305689641534</v>
      </c>
      <c r="D152" s="222">
        <f>'Teen Cons Chart data'!C26</f>
        <v>44.768069039913698</v>
      </c>
      <c r="E152" s="222">
        <f>'Teen Cons Chart data'!D26</f>
        <v>43.339899984846191</v>
      </c>
      <c r="F152" s="222">
        <f>'Teen Cons Chart data'!E26</f>
        <v>41.793313069908812</v>
      </c>
      <c r="G152" s="222">
        <f>'Teen Cons Chart data'!F26</f>
        <v>41.030459635110795</v>
      </c>
      <c r="H152" s="222">
        <f>'Teen Cons Chart data'!G26</f>
        <v>37.248592115848751</v>
      </c>
      <c r="I152" s="222">
        <f>'Teen Cons Chart data'!H26</f>
        <v>36.245582312813347</v>
      </c>
      <c r="J152" s="222">
        <f>'Teen Cons Chart data'!I26</f>
        <v>33.543673198272998</v>
      </c>
      <c r="K152" s="222">
        <f>'Teen Cons Chart data'!J26</f>
        <v>30.536288276095416</v>
      </c>
      <c r="L152" s="222">
        <f>'Teen Cons Chart data'!K26</f>
        <v>26.913155631986243</v>
      </c>
    </row>
    <row r="153" spans="1:12" ht="15" x14ac:dyDescent="0.25">
      <c r="A153" s="182" t="s">
        <v>207</v>
      </c>
      <c r="B153" s="183" t="str">
        <f>'Teen Cons Chart data'!A27</f>
        <v>Powys tHB</v>
      </c>
      <c r="C153" s="222">
        <f>'Teen Cons Chart data'!B27</f>
        <v>26.513652552433715</v>
      </c>
      <c r="D153" s="222">
        <f>'Teen Cons Chart data'!C27</f>
        <v>31.090121999212908</v>
      </c>
      <c r="E153" s="222">
        <f>'Teen Cons Chart data'!D27</f>
        <v>38.091573682185455</v>
      </c>
      <c r="F153" s="222">
        <f>'Teen Cons Chart data'!E27</f>
        <v>27.241770715096479</v>
      </c>
      <c r="G153" s="222">
        <f>'Teen Cons Chart data'!F27</f>
        <v>25.514089870525513</v>
      </c>
      <c r="H153" s="222">
        <f>'Teen Cons Chart data'!G27</f>
        <v>24.167987321711568</v>
      </c>
      <c r="I153" s="222">
        <f>'Teen Cons Chart data'!H27</f>
        <v>21.310816244471251</v>
      </c>
      <c r="J153" s="222">
        <f>'Teen Cons Chart data'!I27</f>
        <v>19.110926464478606</v>
      </c>
      <c r="K153" s="222">
        <f>'Teen Cons Chart data'!J27</f>
        <v>16.040523427606587</v>
      </c>
      <c r="L153" s="222">
        <f>'Teen Cons Chart data'!K27</f>
        <v>21.214642262895172</v>
      </c>
    </row>
    <row r="154" spans="1:12" ht="15" x14ac:dyDescent="0.25">
      <c r="A154" s="182" t="s">
        <v>207</v>
      </c>
      <c r="B154" s="183" t="str">
        <f>'Teen Cons Chart data'!A28</f>
        <v>Hywel Dda UHB</v>
      </c>
      <c r="C154" s="222">
        <f>'Teen Cons Chart data'!B28</f>
        <v>35.754663651780668</v>
      </c>
      <c r="D154" s="222">
        <f>'Teen Cons Chart data'!C28</f>
        <v>38.021201413427562</v>
      </c>
      <c r="E154" s="222">
        <f>'Teen Cons Chart data'!D28</f>
        <v>37.047126123672022</v>
      </c>
      <c r="F154" s="222">
        <f>'Teen Cons Chart data'!E28</f>
        <v>37.389439828464219</v>
      </c>
      <c r="G154" s="222">
        <f>'Teen Cons Chart data'!F28</f>
        <v>33.212316794406348</v>
      </c>
      <c r="H154" s="222">
        <f>'Teen Cons Chart data'!G28</f>
        <v>29.904135069394762</v>
      </c>
      <c r="I154" s="222">
        <f>'Teen Cons Chart data'!H28</f>
        <v>34.59443544825556</v>
      </c>
      <c r="J154" s="222">
        <f>'Teen Cons Chart data'!I28</f>
        <v>26.927784577723379</v>
      </c>
      <c r="K154" s="222">
        <f>'Teen Cons Chart data'!J28</f>
        <v>22.720247295208654</v>
      </c>
      <c r="L154" s="222">
        <f>'Teen Cons Chart data'!K28</f>
        <v>24.083281541330017</v>
      </c>
    </row>
    <row r="155" spans="1:12" ht="15" x14ac:dyDescent="0.25">
      <c r="A155" s="182" t="s">
        <v>207</v>
      </c>
      <c r="B155" s="183" t="str">
        <f>'Teen Cons Chart data'!A29</f>
        <v>ABM UHB</v>
      </c>
      <c r="C155" s="222">
        <f>'Teen Cons Chart data'!B29</f>
        <v>43.216398985629752</v>
      </c>
      <c r="D155" s="222">
        <f>'Teen Cons Chart data'!C29</f>
        <v>42.616346867380472</v>
      </c>
      <c r="E155" s="222">
        <f>'Teen Cons Chart data'!D29</f>
        <v>43.814160228595618</v>
      </c>
      <c r="F155" s="222">
        <f>'Teen Cons Chart data'!E29</f>
        <v>45.643153526970949</v>
      </c>
      <c r="G155" s="222">
        <f>'Teen Cons Chart data'!F29</f>
        <v>40.888602704443016</v>
      </c>
      <c r="H155" s="222">
        <f>'Teen Cons Chart data'!G29</f>
        <v>37.295263390880919</v>
      </c>
      <c r="I155" s="222">
        <f>'Teen Cons Chart data'!H29</f>
        <v>32.849589380132748</v>
      </c>
      <c r="J155" s="222">
        <f>'Teen Cons Chart data'!I29</f>
        <v>31.454340473506203</v>
      </c>
      <c r="K155" s="222">
        <f>'Teen Cons Chart data'!J29</f>
        <v>27.886661440250869</v>
      </c>
      <c r="L155" s="222">
        <f>'Teen Cons Chart data'!K29</f>
        <v>26.194491287240023</v>
      </c>
    </row>
    <row r="156" spans="1:12" ht="15" x14ac:dyDescent="0.25">
      <c r="A156" s="182" t="s">
        <v>207</v>
      </c>
      <c r="B156" s="183" t="str">
        <f>'Teen Cons Chart data'!A30</f>
        <v>Cardiff and Vale UHB</v>
      </c>
      <c r="C156" s="222">
        <f>'Teen Cons Chart data'!B30</f>
        <v>41.754691189263077</v>
      </c>
      <c r="D156" s="222">
        <f>'Teen Cons Chart data'!C30</f>
        <v>46.291687406669986</v>
      </c>
      <c r="E156" s="222">
        <f>'Teen Cons Chart data'!D30</f>
        <v>45.289416323565028</v>
      </c>
      <c r="F156" s="222">
        <f>'Teen Cons Chart data'!E30</f>
        <v>45.180722891566262</v>
      </c>
      <c r="G156" s="222">
        <f>'Teen Cons Chart data'!F30</f>
        <v>41.318477251624884</v>
      </c>
      <c r="H156" s="222">
        <f>'Teen Cons Chart data'!G30</f>
        <v>41.400120700060349</v>
      </c>
      <c r="I156" s="222">
        <f>'Teen Cons Chart data'!H30</f>
        <v>36.001952648279229</v>
      </c>
      <c r="J156" s="222">
        <f>'Teen Cons Chart data'!I30</f>
        <v>33.028203859475511</v>
      </c>
      <c r="K156" s="222">
        <f>'Teen Cons Chart data'!J30</f>
        <v>27.050079200682344</v>
      </c>
      <c r="L156" s="222">
        <f>'Teen Cons Chart data'!K30</f>
        <v>23.946948299152645</v>
      </c>
    </row>
    <row r="157" spans="1:12" ht="15" x14ac:dyDescent="0.25">
      <c r="A157" s="182" t="s">
        <v>207</v>
      </c>
      <c r="B157" s="183" t="str">
        <f>'Teen Cons Chart data'!A31</f>
        <v>Cwm Taf UHB</v>
      </c>
      <c r="C157" s="222">
        <f>'Teen Cons Chart data'!B31</f>
        <v>53.367875647668392</v>
      </c>
      <c r="D157" s="222">
        <f>'Teen Cons Chart data'!C31</f>
        <v>54.301713897844905</v>
      </c>
      <c r="E157" s="222">
        <f>'Teen Cons Chart data'!D31</f>
        <v>59.160627001516943</v>
      </c>
      <c r="F157" s="222">
        <f>'Teen Cons Chart data'!E31</f>
        <v>61.395986966215062</v>
      </c>
      <c r="G157" s="222">
        <f>'Teen Cons Chart data'!F31</f>
        <v>48.82778071567072</v>
      </c>
      <c r="H157" s="222">
        <f>'Teen Cons Chart data'!G31</f>
        <v>46.955245781364638</v>
      </c>
      <c r="I157" s="222">
        <f>'Teen Cons Chart data'!H31</f>
        <v>43.17082247860067</v>
      </c>
      <c r="J157" s="222">
        <f>'Teen Cons Chart data'!I31</f>
        <v>34.714445688689807</v>
      </c>
      <c r="K157" s="222">
        <f>'Teen Cons Chart data'!J31</f>
        <v>37.575528700906347</v>
      </c>
      <c r="L157" s="222">
        <f>'Teen Cons Chart data'!K31</f>
        <v>30.700112317484088</v>
      </c>
    </row>
    <row r="158" spans="1:12" ht="15" x14ac:dyDescent="0.25">
      <c r="A158" s="182" t="s">
        <v>207</v>
      </c>
      <c r="B158" s="183" t="str">
        <f>'Teen Cons Chart data'!A32</f>
        <v>Aneurin Bevan UHB</v>
      </c>
      <c r="C158" s="222">
        <f>'Teen Cons Chart data'!B32</f>
        <v>48.68499446761426</v>
      </c>
      <c r="D158" s="222">
        <f>'Teen Cons Chart data'!C32</f>
        <v>49.128503075871492</v>
      </c>
      <c r="E158" s="222">
        <f>'Teen Cons Chart data'!D32</f>
        <v>45.408678102926338</v>
      </c>
      <c r="F158" s="222">
        <f>'Teen Cons Chart data'!E32</f>
        <v>42.002688172043008</v>
      </c>
      <c r="G158" s="222">
        <f>'Teen Cons Chart data'!F32</f>
        <v>37.00595787530419</v>
      </c>
      <c r="H158" s="222">
        <f>'Teen Cons Chart data'!G32</f>
        <v>35.325387979079139</v>
      </c>
      <c r="I158" s="222">
        <f>'Teen Cons Chart data'!H32</f>
        <v>30.057081698180518</v>
      </c>
      <c r="J158" s="222">
        <f>'Teen Cons Chart data'!I32</f>
        <v>28.718041051494421</v>
      </c>
      <c r="K158" s="222">
        <f>'Teen Cons Chart data'!J32</f>
        <v>23.595607586895362</v>
      </c>
      <c r="L158" s="222">
        <f>'Teen Cons Chart data'!K32</f>
        <v>23.589185265831972</v>
      </c>
    </row>
    <row r="159" spans="1:12" ht="15" x14ac:dyDescent="0.25">
      <c r="A159" s="182" t="s">
        <v>207</v>
      </c>
      <c r="B159" s="183" t="str">
        <f>'Teen Cons Chart data'!A33</f>
        <v>Wales</v>
      </c>
      <c r="C159" s="222">
        <f>'Teen Cons Chart data'!B33</f>
        <v>44.004189212777099</v>
      </c>
      <c r="D159" s="222">
        <f>'Teen Cons Chart data'!C33</f>
        <v>45.05723204994797</v>
      </c>
      <c r="E159" s="222">
        <f>'Teen Cons Chart data'!D33</f>
        <v>44.689880861072766</v>
      </c>
      <c r="F159" s="222">
        <f>'Teen Cons Chart data'!E33</f>
        <v>43.671968965458831</v>
      </c>
      <c r="G159" s="222">
        <f>'Teen Cons Chart data'!F33</f>
        <v>39.291956544089928</v>
      </c>
      <c r="H159" s="222">
        <f>'Teen Cons Chart data'!G33</f>
        <v>36.910906543216441</v>
      </c>
      <c r="I159" s="222">
        <f>'Teen Cons Chart data'!H33</f>
        <v>34.20059510849844</v>
      </c>
      <c r="J159" s="222">
        <f>'Teen Cons Chart data'!I33</f>
        <v>30.823239656661826</v>
      </c>
      <c r="K159" s="222">
        <f>'Teen Cons Chart data'!J33</f>
        <v>27.276759314015372</v>
      </c>
      <c r="L159" s="222">
        <f>'Teen Cons Chart data'!K33</f>
        <v>25.449212949212949</v>
      </c>
    </row>
    <row r="161" spans="1:14" ht="15" x14ac:dyDescent="0.25">
      <c r="A161" s="79" t="s">
        <v>208</v>
      </c>
      <c r="B161" s="186" t="str">
        <f>'Live Births Chart data'!A4</f>
        <v>Isle of Anglesey</v>
      </c>
      <c r="C161" s="185">
        <f>'Live Births Chart data'!B4</f>
        <v>26.266416510318951</v>
      </c>
      <c r="D161" s="185">
        <f>'Live Births Chart data'!C4</f>
        <v>28.71467639015497</v>
      </c>
      <c r="E161" s="185">
        <f>'Live Births Chart data'!D4</f>
        <v>31.41831238779174</v>
      </c>
      <c r="F161" s="185">
        <f>'Live Births Chart data'!E4</f>
        <v>27.643064985451019</v>
      </c>
      <c r="G161" s="185">
        <f>'Live Births Chart data'!F4</f>
        <v>33.231083844580773</v>
      </c>
      <c r="H161" s="185">
        <f>'Live Births Chart data'!G4</f>
        <v>28.76931273308471</v>
      </c>
      <c r="I161" s="185">
        <f>'Live Births Chart data'!H4</f>
        <v>27.192008879023309</v>
      </c>
      <c r="J161" s="185">
        <f>'Live Births Chart data'!I4</f>
        <v>28.254847645429361</v>
      </c>
      <c r="K161" s="185">
        <f>'Live Births Chart data'!J4</f>
        <v>19.955654101995563</v>
      </c>
      <c r="L161" s="185">
        <f>'Live Births Chart data'!K4</f>
        <v>19.450800915331808</v>
      </c>
      <c r="N161" s="185">
        <f>MAX(C161:L190)</f>
        <v>49.382716049382715</v>
      </c>
    </row>
    <row r="162" spans="1:14" ht="15" x14ac:dyDescent="0.25">
      <c r="A162" s="79" t="s">
        <v>208</v>
      </c>
      <c r="B162" s="186" t="str">
        <f>'Live Births Chart data'!A5</f>
        <v>Gwynedd</v>
      </c>
      <c r="C162" s="185">
        <f>'Live Births Chart data'!B5</f>
        <v>32.019704433497537</v>
      </c>
      <c r="D162" s="185">
        <f>'Live Births Chart data'!C5</f>
        <v>28.30188679245283</v>
      </c>
      <c r="E162" s="185">
        <f>'Live Births Chart data'!D5</f>
        <v>30.864197530864196</v>
      </c>
      <c r="F162" s="185">
        <f>'Live Births Chart data'!E5</f>
        <v>27.96847190439868</v>
      </c>
      <c r="G162" s="185">
        <f>'Live Births Chart data'!F5</f>
        <v>26.165556612749764</v>
      </c>
      <c r="H162" s="185">
        <f>'Live Births Chart data'!G5</f>
        <v>12.598814229249012</v>
      </c>
      <c r="I162" s="185">
        <f>'Live Births Chart data'!H5</f>
        <v>22.682926829268293</v>
      </c>
      <c r="J162" s="185">
        <f>'Live Births Chart data'!I5</f>
        <v>16.966320587490504</v>
      </c>
      <c r="K162" s="185">
        <f>'Live Births Chart data'!J5</f>
        <v>15.323645970937912</v>
      </c>
      <c r="L162" s="185">
        <f>'Live Births Chart data'!K5</f>
        <v>11.767782426778242</v>
      </c>
    </row>
    <row r="163" spans="1:14" ht="15" x14ac:dyDescent="0.25">
      <c r="A163" s="79" t="s">
        <v>208</v>
      </c>
      <c r="B163" s="186" t="str">
        <f>'Live Births Chart data'!A6</f>
        <v>Conwy</v>
      </c>
      <c r="C163" s="185">
        <f>'Live Births Chart data'!B6</f>
        <v>39.251207729468597</v>
      </c>
      <c r="D163" s="185">
        <f>'Live Births Chart data'!C6</f>
        <v>32.577079697498547</v>
      </c>
      <c r="E163" s="185">
        <f>'Live Births Chart data'!D6</f>
        <v>28.596440035016048</v>
      </c>
      <c r="F163" s="185">
        <f>'Live Births Chart data'!E6</f>
        <v>29.246676514032497</v>
      </c>
      <c r="G163" s="185">
        <f>'Live Births Chart data'!F6</f>
        <v>33.653846153846153</v>
      </c>
      <c r="H163" s="185">
        <f>'Live Births Chart data'!G6</f>
        <v>25.202240199128813</v>
      </c>
      <c r="I163" s="185">
        <f>'Live Births Chart data'!H6</f>
        <v>26.15820989599748</v>
      </c>
      <c r="J163" s="185">
        <f>'Live Births Chart data'!I6</f>
        <v>24.050632911392405</v>
      </c>
      <c r="K163" s="185">
        <f>'Live Births Chart data'!J6</f>
        <v>15.267175572519083</v>
      </c>
      <c r="L163" s="185">
        <f>'Live Births Chart data'!K6</f>
        <v>17.127799736495387</v>
      </c>
    </row>
    <row r="164" spans="1:14" ht="15" x14ac:dyDescent="0.25">
      <c r="A164" s="79" t="s">
        <v>208</v>
      </c>
      <c r="B164" s="186" t="str">
        <f>'Live Births Chart data'!A7</f>
        <v>Denbighshire</v>
      </c>
      <c r="C164" s="185">
        <f>'Live Births Chart data'!B7</f>
        <v>41.285956006768188</v>
      </c>
      <c r="D164" s="185">
        <f>'Live Births Chart data'!C7</f>
        <v>34.482758620689651</v>
      </c>
      <c r="E164" s="185">
        <f>'Live Births Chart data'!D7</f>
        <v>33.693579148124606</v>
      </c>
      <c r="F164" s="185">
        <f>'Live Births Chart data'!E7</f>
        <v>32.018111254851235</v>
      </c>
      <c r="G164" s="185">
        <f>'Live Births Chart data'!F7</f>
        <v>29.382634532849124</v>
      </c>
      <c r="H164" s="185">
        <f>'Live Births Chart data'!G7</f>
        <v>26.716266486303688</v>
      </c>
      <c r="I164" s="185">
        <f>'Live Births Chart data'!H7</f>
        <v>27.0080673447913</v>
      </c>
      <c r="J164" s="185">
        <f>'Live Births Chart data'!I7</f>
        <v>25.461254612546124</v>
      </c>
      <c r="K164" s="185">
        <f>'Live Births Chart data'!J7</f>
        <v>29.759633727584891</v>
      </c>
      <c r="L164" s="185">
        <f>'Live Births Chart data'!K7</f>
        <v>23.987416437278803</v>
      </c>
    </row>
    <row r="165" spans="1:14" ht="15" x14ac:dyDescent="0.25">
      <c r="A165" s="79" t="s">
        <v>208</v>
      </c>
      <c r="B165" s="186" t="str">
        <f>'Live Births Chart data'!A8</f>
        <v>Flintshire</v>
      </c>
      <c r="C165" s="185">
        <f>'Live Births Chart data'!B8</f>
        <v>27.128547579298832</v>
      </c>
      <c r="D165" s="185">
        <f>'Live Births Chart data'!C8</f>
        <v>25.128733264675592</v>
      </c>
      <c r="E165" s="185">
        <f>'Live Births Chart data'!D8</f>
        <v>25.402726146220569</v>
      </c>
      <c r="F165" s="185">
        <f>'Live Births Chart data'!E8</f>
        <v>27.027027027027028</v>
      </c>
      <c r="G165" s="185">
        <f>'Live Births Chart data'!F8</f>
        <v>25.684931506849313</v>
      </c>
      <c r="H165" s="185">
        <f>'Live Births Chart data'!G8</f>
        <v>19.091507570770244</v>
      </c>
      <c r="I165" s="185">
        <f>'Live Births Chart data'!H8</f>
        <v>27.808676307007786</v>
      </c>
      <c r="J165" s="185">
        <f>'Live Births Chart data'!I8</f>
        <v>19.730941704035875</v>
      </c>
      <c r="K165" s="185">
        <f>'Live Births Chart data'!J8</f>
        <v>18.434228493400092</v>
      </c>
      <c r="L165" s="185">
        <f>'Live Births Chart data'!K8</f>
        <v>17.183770883054894</v>
      </c>
    </row>
    <row r="166" spans="1:14" ht="15" x14ac:dyDescent="0.25">
      <c r="A166" s="79" t="s">
        <v>208</v>
      </c>
      <c r="B166" s="186" t="str">
        <f>'Live Births Chart data'!A9</f>
        <v>Wrexham</v>
      </c>
      <c r="C166" s="185">
        <f>'Live Births Chart data'!B9</f>
        <v>40.429248814574493</v>
      </c>
      <c r="D166" s="185">
        <f>'Live Births Chart data'!C9</f>
        <v>38.00882785679255</v>
      </c>
      <c r="E166" s="185">
        <f>'Live Births Chart data'!D9</f>
        <v>35.404624277456648</v>
      </c>
      <c r="F166" s="185">
        <f>'Live Births Chart data'!E9</f>
        <v>33.201189296333006</v>
      </c>
      <c r="G166" s="185">
        <f>'Live Births Chart data'!F9</f>
        <v>35.823950870010236</v>
      </c>
      <c r="H166" s="185">
        <f>'Live Births Chart data'!G9</f>
        <v>27.544596012591814</v>
      </c>
      <c r="I166" s="185">
        <f>'Live Births Chart data'!H9</f>
        <v>27.247956403269754</v>
      </c>
      <c r="J166" s="185">
        <f>'Live Births Chart data'!I9</f>
        <v>22.796775090353069</v>
      </c>
      <c r="K166" s="185">
        <f>'Live Births Chart data'!J9</f>
        <v>22.00557103064067</v>
      </c>
      <c r="L166" s="185">
        <f>'Live Births Chart data'!K9</f>
        <v>19.010343863572828</v>
      </c>
    </row>
    <row r="167" spans="1:14" ht="15" x14ac:dyDescent="0.25">
      <c r="A167" s="79" t="s">
        <v>208</v>
      </c>
      <c r="B167" s="186" t="str">
        <f>'Live Births Chart data'!A10</f>
        <v>Powys</v>
      </c>
      <c r="C167" s="185">
        <f>'Live Births Chart data'!B10</f>
        <v>16.460905349794238</v>
      </c>
      <c r="D167" s="185">
        <f>'Live Births Chart data'!C10</f>
        <v>22.600304723209749</v>
      </c>
      <c r="E167" s="185">
        <f>'Live Births Chart data'!D10</f>
        <v>20.549641000247586</v>
      </c>
      <c r="F167" s="185">
        <f>'Live Births Chart data'!E10</f>
        <v>19.09892262487757</v>
      </c>
      <c r="G167" s="185">
        <f>'Live Births Chart data'!F10</f>
        <v>19.129121570601562</v>
      </c>
      <c r="H167" s="185">
        <f>'Live Births Chart data'!G10</f>
        <v>16.376663254861821</v>
      </c>
      <c r="I167" s="185">
        <f>'Live Births Chart data'!H10</f>
        <v>13.695022386094285</v>
      </c>
      <c r="J167" s="185">
        <f>'Live Births Chart data'!I10</f>
        <v>15.743756786102063</v>
      </c>
      <c r="K167" s="185">
        <f>'Live Births Chart data'!J10</f>
        <v>11.646803900325027</v>
      </c>
      <c r="L167" s="185">
        <f>'Live Births Chart data'!K10</f>
        <v>11.376248612652608</v>
      </c>
    </row>
    <row r="168" spans="1:14" ht="15" x14ac:dyDescent="0.25">
      <c r="A168" s="79" t="s">
        <v>208</v>
      </c>
      <c r="B168" s="186" t="str">
        <f>'Live Births Chart data'!A11</f>
        <v>Ceredigion</v>
      </c>
      <c r="C168" s="185">
        <f>'Live Births Chart data'!B11</f>
        <v>13.800424628450106</v>
      </c>
      <c r="D168" s="185">
        <f>'Live Births Chart data'!C11</f>
        <v>15.66951566951567</v>
      </c>
      <c r="E168" s="185">
        <f>'Live Births Chart data'!D11</f>
        <v>12.931034482758621</v>
      </c>
      <c r="F168" s="185">
        <f>'Live Births Chart data'!E11</f>
        <v>14.705882352941176</v>
      </c>
      <c r="G168" s="185">
        <f>'Live Births Chart data'!F11</f>
        <v>13.944223107569721</v>
      </c>
      <c r="H168" s="185">
        <f>'Live Births Chart data'!G11</f>
        <v>9.7315436241610733</v>
      </c>
      <c r="I168" s="185">
        <f>'Live Births Chart data'!H11</f>
        <v>13.418316001341831</v>
      </c>
      <c r="J168" s="185">
        <f>'Live Births Chart data'!I11</f>
        <v>11.494252873563218</v>
      </c>
      <c r="K168" s="185">
        <f>'Live Births Chart data'!J11</f>
        <v>9.6696212731668023</v>
      </c>
      <c r="L168" s="185">
        <f>'Live Births Chart data'!K11</f>
        <v>9.3724531377343112</v>
      </c>
    </row>
    <row r="169" spans="1:14" ht="15" x14ac:dyDescent="0.25">
      <c r="A169" s="79" t="s">
        <v>208</v>
      </c>
      <c r="B169" s="186" t="str">
        <f>'Live Births Chart data'!A12</f>
        <v>Pembrokeshire</v>
      </c>
      <c r="C169" s="185">
        <f>'Live Births Chart data'!B12</f>
        <v>25.032594524119947</v>
      </c>
      <c r="D169" s="185">
        <f>'Live Births Chart data'!C12</f>
        <v>34.482758620689651</v>
      </c>
      <c r="E169" s="185">
        <f>'Live Births Chart data'!D12</f>
        <v>28.500619578686493</v>
      </c>
      <c r="F169" s="185">
        <f>'Live Births Chart data'!E12</f>
        <v>29.302210081946857</v>
      </c>
      <c r="G169" s="185">
        <f>'Live Births Chart data'!F12</f>
        <v>26.992615227909344</v>
      </c>
      <c r="H169" s="185">
        <f>'Live Births Chart data'!G12</f>
        <v>23.385596598458676</v>
      </c>
      <c r="I169" s="185">
        <f>'Live Births Chart data'!H12</f>
        <v>25.959679646506491</v>
      </c>
      <c r="J169" s="185">
        <f>'Live Births Chart data'!I12</f>
        <v>18.571428571428573</v>
      </c>
      <c r="K169" s="185">
        <f>'Live Births Chart data'!J12</f>
        <v>15.024559375902918</v>
      </c>
      <c r="L169" s="185">
        <f>'Live Births Chart data'!K12</f>
        <v>14.744913005013272</v>
      </c>
    </row>
    <row r="170" spans="1:14" ht="15" x14ac:dyDescent="0.25">
      <c r="A170" s="79" t="s">
        <v>208</v>
      </c>
      <c r="B170" s="186" t="str">
        <f>'Live Births Chart data'!A13</f>
        <v>Carmarthenshire</v>
      </c>
      <c r="C170" s="185">
        <f>'Live Births Chart data'!B13</f>
        <v>26.424591047995683</v>
      </c>
      <c r="D170" s="185">
        <f>'Live Births Chart data'!C13</f>
        <v>29.146793852676204</v>
      </c>
      <c r="E170" s="185">
        <f>'Live Births Chart data'!D13</f>
        <v>23.628989596191147</v>
      </c>
      <c r="F170" s="185">
        <f>'Live Births Chart data'!E13</f>
        <v>27.292186942561543</v>
      </c>
      <c r="G170" s="185">
        <f>'Live Births Chart data'!F13</f>
        <v>23.384505533737951</v>
      </c>
      <c r="H170" s="185">
        <f>'Live Births Chart data'!G13</f>
        <v>21.513087128002869</v>
      </c>
      <c r="I170" s="185">
        <f>'Live Births Chart data'!H13</f>
        <v>24.014665444546285</v>
      </c>
      <c r="J170" s="185">
        <f>'Live Births Chart data'!I13</f>
        <v>16.110689916603487</v>
      </c>
      <c r="K170" s="185">
        <f>'Live Births Chart data'!J13</f>
        <v>16.257015676407974</v>
      </c>
      <c r="L170" s="185">
        <f>'Live Births Chart data'!K13</f>
        <v>20.489357469663815</v>
      </c>
    </row>
    <row r="171" spans="1:14" ht="15" x14ac:dyDescent="0.25">
      <c r="A171" s="79" t="s">
        <v>208</v>
      </c>
      <c r="B171" s="186" t="str">
        <f>'Live Births Chart data'!A14</f>
        <v>Swansea</v>
      </c>
      <c r="C171" s="185">
        <f>'Live Births Chart data'!B14</f>
        <v>26.833156216790648</v>
      </c>
      <c r="D171" s="185">
        <f>'Live Births Chart data'!C14</f>
        <v>25.85410895660203</v>
      </c>
      <c r="E171" s="185">
        <f>'Live Births Chart data'!D14</f>
        <v>28.612869198312236</v>
      </c>
      <c r="F171" s="185">
        <f>'Live Births Chart data'!E14</f>
        <v>24.406245899488255</v>
      </c>
      <c r="G171" s="185">
        <f>'Live Births Chart data'!F14</f>
        <v>21.49557060969255</v>
      </c>
      <c r="H171" s="185">
        <f>'Live Births Chart data'!G14</f>
        <v>21.149241819632881</v>
      </c>
      <c r="I171" s="185">
        <f>'Live Births Chart data'!H14</f>
        <v>17.318878900052884</v>
      </c>
      <c r="J171" s="185">
        <f>'Live Births Chart data'!I14</f>
        <v>17.321968655485293</v>
      </c>
      <c r="K171" s="185">
        <f>'Live Births Chart data'!J14</f>
        <v>15.809180418804605</v>
      </c>
      <c r="L171" s="185">
        <f>'Live Births Chart data'!K14</f>
        <v>13.197690404179268</v>
      </c>
    </row>
    <row r="172" spans="1:14" ht="15" x14ac:dyDescent="0.25">
      <c r="A172" s="79" t="s">
        <v>208</v>
      </c>
      <c r="B172" s="186" t="str">
        <f>'Live Births Chart data'!A15</f>
        <v>Neath Port Talbot</v>
      </c>
      <c r="C172" s="185">
        <f>'Live Births Chart data'!B15</f>
        <v>35.747021081576534</v>
      </c>
      <c r="D172" s="185">
        <f>'Live Births Chart data'!C15</f>
        <v>28.644620400558917</v>
      </c>
      <c r="E172" s="185">
        <f>'Live Births Chart data'!D15</f>
        <v>33.02325581395349</v>
      </c>
      <c r="F172" s="185">
        <f>'Live Births Chart data'!E15</f>
        <v>31.505250875145858</v>
      </c>
      <c r="G172" s="185">
        <f>'Live Births Chart data'!F15</f>
        <v>32.830098250658999</v>
      </c>
      <c r="H172" s="185">
        <f>'Live Births Chart data'!G15</f>
        <v>32.690900219565748</v>
      </c>
      <c r="I172" s="185">
        <f>'Live Births Chart data'!H15</f>
        <v>21.908471275559883</v>
      </c>
      <c r="J172" s="185">
        <f>'Live Births Chart data'!I15</f>
        <v>24.378109452736318</v>
      </c>
      <c r="K172" s="185">
        <f>'Live Births Chart data'!J15</f>
        <v>25.49362659335166</v>
      </c>
      <c r="L172" s="185">
        <f>'Live Births Chart data'!K15</f>
        <v>18.237862830721809</v>
      </c>
    </row>
    <row r="173" spans="1:14" ht="15" x14ac:dyDescent="0.25">
      <c r="A173" s="79" t="s">
        <v>208</v>
      </c>
      <c r="B173" s="186" t="str">
        <f>'Live Births Chart data'!A16</f>
        <v>Bridgend</v>
      </c>
      <c r="C173" s="185">
        <f>'Live Births Chart data'!B16</f>
        <v>35.492048859184145</v>
      </c>
      <c r="D173" s="185">
        <f>'Live Births Chart data'!C16</f>
        <v>30.963302752293579</v>
      </c>
      <c r="E173" s="185">
        <f>'Live Births Chart data'!D16</f>
        <v>35.639412997903563</v>
      </c>
      <c r="F173" s="185">
        <f>'Live Births Chart data'!E16</f>
        <v>34.218712610672405</v>
      </c>
      <c r="G173" s="185">
        <f>'Live Births Chart data'!F16</f>
        <v>33.186920448999516</v>
      </c>
      <c r="H173" s="185">
        <f>'Live Births Chart data'!G16</f>
        <v>37</v>
      </c>
      <c r="I173" s="185">
        <f>'Live Births Chart data'!H16</f>
        <v>29.575328614762384</v>
      </c>
      <c r="J173" s="185">
        <f>'Live Births Chart data'!I16</f>
        <v>26.622718052738339</v>
      </c>
      <c r="K173" s="185">
        <f>'Live Births Chart data'!J16</f>
        <v>21.61605764282038</v>
      </c>
      <c r="L173" s="185">
        <f>'Live Births Chart data'!K16</f>
        <v>22.882693319305631</v>
      </c>
    </row>
    <row r="174" spans="1:14" ht="15" x14ac:dyDescent="0.25">
      <c r="A174" s="79" t="s">
        <v>208</v>
      </c>
      <c r="B174" s="186" t="str">
        <f>'Live Births Chart data'!A17</f>
        <v>Vale of Glamorgan</v>
      </c>
      <c r="C174" s="185">
        <f>'Live Births Chart data'!B17</f>
        <v>26.857429718875501</v>
      </c>
      <c r="D174" s="185">
        <f>'Live Births Chart data'!C17</f>
        <v>28.393524283935243</v>
      </c>
      <c r="E174" s="185">
        <f>'Live Births Chart data'!D17</f>
        <v>25.347306848647328</v>
      </c>
      <c r="F174" s="185">
        <f>'Live Births Chart data'!E17</f>
        <v>27.879677182685253</v>
      </c>
      <c r="G174" s="185">
        <f>'Live Births Chart data'!F17</f>
        <v>26.473526473526473</v>
      </c>
      <c r="H174" s="185">
        <f>'Live Births Chart data'!G17</f>
        <v>24.359930400198856</v>
      </c>
      <c r="I174" s="185">
        <f>'Live Births Chart data'!H17</f>
        <v>19.736842105263158</v>
      </c>
      <c r="J174" s="185">
        <f>'Live Births Chart data'!I17</f>
        <v>17.272492910543953</v>
      </c>
      <c r="K174" s="185">
        <f>'Live Births Chart data'!J17</f>
        <v>19.376800209478919</v>
      </c>
      <c r="L174" s="185">
        <f>'Live Births Chart data'!K17</f>
        <v>10.749798441279227</v>
      </c>
    </row>
    <row r="175" spans="1:14" ht="15" x14ac:dyDescent="0.25">
      <c r="A175" s="79" t="s">
        <v>208</v>
      </c>
      <c r="B175" s="186" t="str">
        <f>'Live Births Chart data'!A18</f>
        <v>Cardiff</v>
      </c>
      <c r="C175" s="185">
        <f>'Live Births Chart data'!B18</f>
        <v>27.221636810677907</v>
      </c>
      <c r="D175" s="185">
        <f>'Live Births Chart data'!C18</f>
        <v>28.262887032818696</v>
      </c>
      <c r="E175" s="185">
        <f>'Live Births Chart data'!D18</f>
        <v>29.118964659034344</v>
      </c>
      <c r="F175" s="185">
        <f>'Live Births Chart data'!E18</f>
        <v>27.353637625540948</v>
      </c>
      <c r="G175" s="185">
        <f>'Live Births Chart data'!F18</f>
        <v>26.424242424242422</v>
      </c>
      <c r="H175" s="185">
        <f>'Live Births Chart data'!G18</f>
        <v>24.026910139356076</v>
      </c>
      <c r="I175" s="185">
        <f>'Live Births Chart data'!H18</f>
        <v>19.380473564709696</v>
      </c>
      <c r="J175" s="185">
        <f>'Live Births Chart data'!I18</f>
        <v>18.411967779056386</v>
      </c>
      <c r="K175" s="185">
        <f>'Live Births Chart data'!J18</f>
        <v>16.223448737247033</v>
      </c>
      <c r="L175" s="185">
        <f>'Live Births Chart data'!K18</f>
        <v>14.823914823914825</v>
      </c>
    </row>
    <row r="176" spans="1:14" ht="15" x14ac:dyDescent="0.25">
      <c r="A176" s="79" t="s">
        <v>208</v>
      </c>
      <c r="B176" s="186" t="str">
        <f>'Live Births Chart data'!A19</f>
        <v>Rhondda Cynon Taf</v>
      </c>
      <c r="C176" s="185">
        <f>'Live Births Chart data'!B19</f>
        <v>40.505675954592363</v>
      </c>
      <c r="D176" s="185">
        <f>'Live Births Chart data'!C19</f>
        <v>41.843697695377877</v>
      </c>
      <c r="E176" s="185">
        <f>'Live Births Chart data'!D19</f>
        <v>44.781982453843135</v>
      </c>
      <c r="F176" s="185">
        <f>'Live Births Chart data'!E19</f>
        <v>37.401574803149607</v>
      </c>
      <c r="G176" s="185">
        <f>'Live Births Chart data'!F19</f>
        <v>37.806676498190107</v>
      </c>
      <c r="H176" s="185">
        <f>'Live Births Chart data'!G19</f>
        <v>34.596829772570644</v>
      </c>
      <c r="I176" s="185">
        <f>'Live Births Chart data'!H19</f>
        <v>26.923076923076923</v>
      </c>
      <c r="J176" s="185">
        <f>'Live Births Chart data'!I19</f>
        <v>25.612158739093722</v>
      </c>
      <c r="K176" s="185">
        <f>'Live Births Chart data'!J19</f>
        <v>25.276909968758876</v>
      </c>
      <c r="L176" s="185">
        <f>'Live Births Chart data'!K19</f>
        <v>21.429598734359271</v>
      </c>
    </row>
    <row r="177" spans="1:14" ht="15" x14ac:dyDescent="0.25">
      <c r="A177" s="79" t="s">
        <v>208</v>
      </c>
      <c r="B177" s="186" t="str">
        <f>'Live Births Chart data'!A20</f>
        <v>Merthyr Tydfil</v>
      </c>
      <c r="C177" s="185">
        <f>'Live Births Chart data'!B20</f>
        <v>43.032786885245898</v>
      </c>
      <c r="D177" s="185">
        <f>'Live Births Chart data'!C20</f>
        <v>40.877367896311064</v>
      </c>
      <c r="E177" s="185">
        <f>'Live Births Chart data'!D20</f>
        <v>43.846537120079724</v>
      </c>
      <c r="F177" s="185">
        <f>'Live Births Chart data'!E20</f>
        <v>49.382716049382715</v>
      </c>
      <c r="G177" s="185">
        <f>'Live Births Chart data'!F20</f>
        <v>32.719836400817996</v>
      </c>
      <c r="H177" s="185">
        <f>'Live Births Chart data'!G20</f>
        <v>41.932059447983015</v>
      </c>
      <c r="I177" s="185">
        <f>'Live Births Chart data'!H20</f>
        <v>42.587601078167111</v>
      </c>
      <c r="J177" s="185">
        <f>'Live Births Chart data'!I20</f>
        <v>22.148394241417499</v>
      </c>
      <c r="K177" s="185">
        <f>'Live Births Chart data'!J20</f>
        <v>25.944726452340667</v>
      </c>
      <c r="L177" s="185">
        <f>'Live Births Chart data'!K20</f>
        <v>22.209567198177677</v>
      </c>
    </row>
    <row r="178" spans="1:14" ht="15" x14ac:dyDescent="0.25">
      <c r="A178" s="79" t="s">
        <v>208</v>
      </c>
      <c r="B178" s="186" t="str">
        <f>'Live Births Chart data'!A21</f>
        <v>Caerphilly</v>
      </c>
      <c r="C178" s="185">
        <f>'Live Births Chart data'!B21</f>
        <v>40.281442392260338</v>
      </c>
      <c r="D178" s="185">
        <f>'Live Births Chart data'!C21</f>
        <v>38.713007570543702</v>
      </c>
      <c r="E178" s="185">
        <f>'Live Births Chart data'!D21</f>
        <v>35.018112816974295</v>
      </c>
      <c r="F178" s="185">
        <f>'Live Births Chart data'!E21</f>
        <v>31.038668285070226</v>
      </c>
      <c r="G178" s="185">
        <f>'Live Births Chart data'!F21</f>
        <v>30.753101520181723</v>
      </c>
      <c r="H178" s="185">
        <f>'Live Births Chart data'!G21</f>
        <v>27.358821466152225</v>
      </c>
      <c r="I178" s="185">
        <f>'Live Births Chart data'!H21</f>
        <v>24.604569420035148</v>
      </c>
      <c r="J178" s="185">
        <f>'Live Births Chart data'!I21</f>
        <v>25.254360465116278</v>
      </c>
      <c r="K178" s="185">
        <f>'Live Births Chart data'!J21</f>
        <v>17.550341769813411</v>
      </c>
      <c r="L178" s="185">
        <f>'Live Births Chart data'!K21</f>
        <v>20.880789673500381</v>
      </c>
    </row>
    <row r="179" spans="1:14" ht="15" x14ac:dyDescent="0.25">
      <c r="A179" s="79" t="s">
        <v>208</v>
      </c>
      <c r="B179" s="186" t="str">
        <f>'Live Births Chart data'!A22</f>
        <v>Blaenau Gwent</v>
      </c>
      <c r="C179" s="185">
        <f>'Live Births Chart data'!B22</f>
        <v>37.773359840954271</v>
      </c>
      <c r="D179" s="185">
        <f>'Live Births Chart data'!C22</f>
        <v>32.621828433346757</v>
      </c>
      <c r="E179" s="185">
        <f>'Live Births Chart data'!D22</f>
        <v>40.392156862745097</v>
      </c>
      <c r="F179" s="185">
        <f>'Live Births Chart data'!E22</f>
        <v>33.41483292583537</v>
      </c>
      <c r="G179" s="185">
        <f>'Live Births Chart data'!F22</f>
        <v>28.618830360846122</v>
      </c>
      <c r="H179" s="185">
        <f>'Live Births Chart data'!G22</f>
        <v>28.985507246376812</v>
      </c>
      <c r="I179" s="185">
        <f>'Live Births Chart data'!H22</f>
        <v>29.791018230324589</v>
      </c>
      <c r="J179" s="185">
        <f>'Live Births Chart data'!I22</f>
        <v>27.739881764438383</v>
      </c>
      <c r="K179" s="185">
        <f>'Live Births Chart data'!J22</f>
        <v>30.260047281323875</v>
      </c>
      <c r="L179" s="185">
        <f>'Live Births Chart data'!K22</f>
        <v>17.978620019436345</v>
      </c>
    </row>
    <row r="180" spans="1:14" ht="15" x14ac:dyDescent="0.25">
      <c r="A180" s="79" t="s">
        <v>208</v>
      </c>
      <c r="B180" s="186" t="str">
        <f>'Live Births Chart data'!A23</f>
        <v>Torfaen</v>
      </c>
      <c r="C180" s="185">
        <f>'Live Births Chart data'!B23</f>
        <v>42.567125081859857</v>
      </c>
      <c r="D180" s="185">
        <f>'Live Births Chart data'!C23</f>
        <v>34.173855341738552</v>
      </c>
      <c r="E180" s="185">
        <f>'Live Births Chart data'!D23</f>
        <v>36.136662286465175</v>
      </c>
      <c r="F180" s="185">
        <f>'Live Births Chart data'!E23</f>
        <v>28.052279247688876</v>
      </c>
      <c r="G180" s="185">
        <f>'Live Births Chart data'!F23</f>
        <v>28.478964401294501</v>
      </c>
      <c r="H180" s="185">
        <f>'Live Births Chart data'!G23</f>
        <v>26.684456304202801</v>
      </c>
      <c r="I180" s="185">
        <f>'Live Births Chart data'!H23</f>
        <v>28.089887640449437</v>
      </c>
      <c r="J180" s="185">
        <f>'Live Births Chart data'!I23</f>
        <v>21.534320323014803</v>
      </c>
      <c r="K180" s="185">
        <f>'Live Births Chart data'!J23</f>
        <v>24.372759856630825</v>
      </c>
      <c r="L180" s="185">
        <f>'Live Births Chart data'!K23</f>
        <v>19.50680898049319</v>
      </c>
    </row>
    <row r="181" spans="1:14" ht="15" x14ac:dyDescent="0.25">
      <c r="A181" s="79" t="s">
        <v>208</v>
      </c>
      <c r="B181" s="186" t="str">
        <f>'Live Births Chart data'!A24</f>
        <v>Monmouthshire</v>
      </c>
      <c r="C181" s="185">
        <f>'Live Births Chart data'!B24</f>
        <v>23.567802755620015</v>
      </c>
      <c r="D181" s="185">
        <f>'Live Births Chart data'!C24</f>
        <v>17.464198393293749</v>
      </c>
      <c r="E181" s="185">
        <f>'Live Births Chart data'!D24</f>
        <v>21.739130434782609</v>
      </c>
      <c r="F181" s="185">
        <f>'Live Births Chart data'!E24</f>
        <v>14.966933518969718</v>
      </c>
      <c r="G181" s="185">
        <f>'Live Births Chart data'!F24</f>
        <v>14.840989399293287</v>
      </c>
      <c r="H181" s="185">
        <f>'Live Births Chart data'!G24</f>
        <v>14.519056261343012</v>
      </c>
      <c r="I181" s="185">
        <f>'Live Births Chart data'!H24</f>
        <v>15.793251974156496</v>
      </c>
      <c r="J181" s="185">
        <f>'Live Births Chart data'!I24</f>
        <v>9.8432373313889912</v>
      </c>
      <c r="K181" s="185">
        <f>'Live Births Chart data'!J24</f>
        <v>10.052122114668652</v>
      </c>
      <c r="L181" s="185">
        <f>'Live Births Chart data'!K24</f>
        <v>10.235026535253979</v>
      </c>
    </row>
    <row r="182" spans="1:14" ht="15" x14ac:dyDescent="0.25">
      <c r="A182" s="79" t="s">
        <v>208</v>
      </c>
      <c r="B182" s="186" t="str">
        <f>'Live Births Chart data'!A25</f>
        <v>Newport</v>
      </c>
      <c r="C182" s="185">
        <f>'Live Births Chart data'!B25</f>
        <v>37.247474747474747</v>
      </c>
      <c r="D182" s="185">
        <f>'Live Births Chart data'!C25</f>
        <v>31.914893617021274</v>
      </c>
      <c r="E182" s="185">
        <f>'Live Births Chart data'!D25</f>
        <v>36.960985626283367</v>
      </c>
      <c r="F182" s="185">
        <f>'Live Births Chart data'!E25</f>
        <v>31.630170316301705</v>
      </c>
      <c r="G182" s="185">
        <f>'Live Births Chart data'!F25</f>
        <v>31.564133494169685</v>
      </c>
      <c r="H182" s="185">
        <f>'Live Births Chart data'!G25</f>
        <v>27.559055118110237</v>
      </c>
      <c r="I182" s="185">
        <f>'Live Births Chart data'!H25</f>
        <v>26.845637583892618</v>
      </c>
      <c r="J182" s="185">
        <f>'Live Births Chart data'!I25</f>
        <v>23.534445870774498</v>
      </c>
      <c r="K182" s="185">
        <f>'Live Births Chart data'!J25</f>
        <v>21.248339973439574</v>
      </c>
      <c r="L182" s="185">
        <f>'Live Births Chart data'!K25</f>
        <v>19.282511210762333</v>
      </c>
    </row>
    <row r="183" spans="1:14" ht="15" x14ac:dyDescent="0.25">
      <c r="A183" s="79" t="s">
        <v>208</v>
      </c>
      <c r="B183" s="186" t="str">
        <f>'Live Births Chart data'!A26</f>
        <v>Betsi Cadwaladr UHB</v>
      </c>
      <c r="C183" s="185">
        <f>'Live Births Chart data'!B26</f>
        <v>34.38519086898139</v>
      </c>
      <c r="D183" s="185">
        <f>'Live Births Chart data'!C26</f>
        <v>31.045981870273824</v>
      </c>
      <c r="E183" s="185">
        <f>'Live Births Chart data'!D26</f>
        <v>30.621253659216578</v>
      </c>
      <c r="F183" s="185">
        <f>'Live Births Chart data'!E26</f>
        <v>29.505582137161085</v>
      </c>
      <c r="G183" s="185">
        <f>'Live Births Chart data'!F26</f>
        <v>30.146466322225908</v>
      </c>
      <c r="H183" s="185">
        <f>'Live Births Chart data'!G26</f>
        <v>22.330808697776693</v>
      </c>
      <c r="I183" s="185">
        <f>'Live Births Chart data'!H26</f>
        <v>26.230650540042806</v>
      </c>
      <c r="J183" s="185">
        <f>'Live Births Chart data'!I26</f>
        <v>22.000914587673389</v>
      </c>
      <c r="K183" s="185">
        <f>'Live Births Chart data'!J26</f>
        <v>19.650429206743201</v>
      </c>
      <c r="L183" s="185">
        <f>'Live Births Chart data'!K26</f>
        <v>17.549423829157419</v>
      </c>
    </row>
    <row r="184" spans="1:14" ht="15" x14ac:dyDescent="0.25">
      <c r="A184" s="79" t="s">
        <v>208</v>
      </c>
      <c r="B184" s="186" t="str">
        <f>'Live Births Chart data'!A27</f>
        <v>Powys tHB</v>
      </c>
      <c r="C184" s="185">
        <f>'Live Births Chart data'!B27</f>
        <v>16.460905349794238</v>
      </c>
      <c r="D184" s="185">
        <f>'Live Births Chart data'!C27</f>
        <v>22.600304723209749</v>
      </c>
      <c r="E184" s="185">
        <f>'Live Births Chart data'!D27</f>
        <v>20.549641000247586</v>
      </c>
      <c r="F184" s="185">
        <f>'Live Births Chart data'!E27</f>
        <v>19.09892262487757</v>
      </c>
      <c r="G184" s="185">
        <f>'Live Births Chart data'!F27</f>
        <v>19.129121570601562</v>
      </c>
      <c r="H184" s="185">
        <f>'Live Births Chart data'!G27</f>
        <v>16.376663254861821</v>
      </c>
      <c r="I184" s="185">
        <f>'Live Births Chart data'!H27</f>
        <v>13.695022386094285</v>
      </c>
      <c r="J184" s="185">
        <f>'Live Births Chart data'!I27</f>
        <v>15.743756786102063</v>
      </c>
      <c r="K184" s="185">
        <f>'Live Births Chart data'!J27</f>
        <v>11.646803900325027</v>
      </c>
      <c r="L184" s="185">
        <f>'Live Births Chart data'!K27</f>
        <v>11.376248612652608</v>
      </c>
    </row>
    <row r="185" spans="1:14" ht="15" x14ac:dyDescent="0.25">
      <c r="A185" s="79" t="s">
        <v>208</v>
      </c>
      <c r="B185" s="186" t="str">
        <f>'Live Births Chart data'!A28</f>
        <v>Hywel Dda UHB</v>
      </c>
      <c r="C185" s="185">
        <f>'Live Births Chart data'!B28</f>
        <v>23.069371727748688</v>
      </c>
      <c r="D185" s="185">
        <f>'Live Births Chart data'!C28</f>
        <v>27.809033917376627</v>
      </c>
      <c r="E185" s="185">
        <f>'Live Births Chart data'!D28</f>
        <v>22.818254603682949</v>
      </c>
      <c r="F185" s="185">
        <f>'Live Births Chart data'!E28</f>
        <v>24.950495049504951</v>
      </c>
      <c r="G185" s="185">
        <f>'Live Births Chart data'!F28</f>
        <v>22.247029742444781</v>
      </c>
      <c r="H185" s="185">
        <f>'Live Births Chart data'!G28</f>
        <v>19.235451667884099</v>
      </c>
      <c r="I185" s="185">
        <f>'Live Births Chart data'!H28</f>
        <v>21.978933399684831</v>
      </c>
      <c r="J185" s="185">
        <f>'Live Births Chart data'!I28</f>
        <v>15.776170138586245</v>
      </c>
      <c r="K185" s="185">
        <f>'Live Births Chart data'!J28</f>
        <v>14.401440144014401</v>
      </c>
      <c r="L185" s="185">
        <f>'Live Births Chart data'!K28</f>
        <v>16.188373804267847</v>
      </c>
    </row>
    <row r="186" spans="1:14" ht="15" x14ac:dyDescent="0.25">
      <c r="A186" s="79" t="s">
        <v>208</v>
      </c>
      <c r="B186" s="186" t="str">
        <f>'Live Births Chart data'!A29</f>
        <v>ABM UHB</v>
      </c>
      <c r="C186" s="185">
        <f>'Live Births Chart data'!B29</f>
        <v>31.54457519561333</v>
      </c>
      <c r="D186" s="185">
        <f>'Live Births Chart data'!C29</f>
        <v>27.96427471512165</v>
      </c>
      <c r="E186" s="185">
        <f>'Live Births Chart data'!D29</f>
        <v>31.649873276874573</v>
      </c>
      <c r="F186" s="185">
        <f>'Live Births Chart data'!E29</f>
        <v>28.84675163195524</v>
      </c>
      <c r="G186" s="185">
        <f>'Live Births Chart data'!F29</f>
        <v>27.465981062268767</v>
      </c>
      <c r="H186" s="185">
        <f>'Live Births Chart data'!G29</f>
        <v>28.238458090542359</v>
      </c>
      <c r="I186" s="185">
        <f>'Live Births Chart data'!H29</f>
        <v>21.627847453288968</v>
      </c>
      <c r="J186" s="185">
        <f>'Live Births Chart data'!I29</f>
        <v>21.59075994224964</v>
      </c>
      <c r="K186" s="185">
        <f>'Live Births Chart data'!J29</f>
        <v>19.870181480990858</v>
      </c>
      <c r="L186" s="185">
        <f>'Live Births Chart data'!K29</f>
        <v>16.968401362816486</v>
      </c>
    </row>
    <row r="187" spans="1:14" ht="15" x14ac:dyDescent="0.25">
      <c r="A187" s="79" t="s">
        <v>208</v>
      </c>
      <c r="B187" s="186" t="str">
        <f>'Live Births Chart data'!A30</f>
        <v>Cardiff and Vale UHB</v>
      </c>
      <c r="C187" s="185">
        <f>'Live Births Chart data'!B30</f>
        <v>27.127244340359095</v>
      </c>
      <c r="D187" s="185">
        <f>'Live Births Chart data'!C30</f>
        <v>28.295941517519537</v>
      </c>
      <c r="E187" s="185">
        <f>'Live Births Chart data'!D30</f>
        <v>28.161168533762456</v>
      </c>
      <c r="F187" s="185">
        <f>'Live Births Chart data'!E30</f>
        <v>27.485308521057789</v>
      </c>
      <c r="G187" s="185">
        <f>'Live Births Chart data'!F30</f>
        <v>26.43629037181757</v>
      </c>
      <c r="H187" s="185">
        <f>'Live Births Chart data'!G30</f>
        <v>24.108062269065361</v>
      </c>
      <c r="I187" s="185">
        <f>'Live Births Chart data'!H30</f>
        <v>19.466961434536969</v>
      </c>
      <c r="J187" s="185">
        <f>'Live Births Chart data'!I30</f>
        <v>18.136491118728578</v>
      </c>
      <c r="K187" s="185">
        <f>'Live Births Chart data'!J30</f>
        <v>16.986752868099131</v>
      </c>
      <c r="L187" s="185">
        <f>'Live Births Chart data'!K30</f>
        <v>13.87232439897056</v>
      </c>
    </row>
    <row r="188" spans="1:14" ht="15" x14ac:dyDescent="0.25">
      <c r="A188" s="79" t="s">
        <v>208</v>
      </c>
      <c r="B188" s="186" t="str">
        <f>'Live Births Chart data'!A31</f>
        <v>Cwm Taf UHB</v>
      </c>
      <c r="C188" s="185">
        <f>'Live Births Chart data'!B31</f>
        <v>41.014014839241554</v>
      </c>
      <c r="D188" s="185">
        <f>'Live Births Chart data'!C31</f>
        <v>41.645349432108873</v>
      </c>
      <c r="E188" s="185">
        <f>'Live Births Chart data'!D31</f>
        <v>44.587308170883453</v>
      </c>
      <c r="F188" s="185">
        <f>'Live Births Chart data'!E31</f>
        <v>39.917055469155002</v>
      </c>
      <c r="G188" s="185">
        <f>'Live Births Chart data'!F31</f>
        <v>36.749867233138609</v>
      </c>
      <c r="H188" s="185">
        <f>'Live Births Chart data'!G31</f>
        <v>36.108983477404529</v>
      </c>
      <c r="I188" s="185">
        <f>'Live Births Chart data'!H31</f>
        <v>30.103995621237001</v>
      </c>
      <c r="J188" s="185">
        <f>'Live Births Chart data'!I31</f>
        <v>24.910233393177737</v>
      </c>
      <c r="K188" s="185">
        <f>'Live Births Chart data'!J31</f>
        <v>25.411230856494612</v>
      </c>
      <c r="L188" s="185">
        <f>'Live Births Chart data'!K31</f>
        <v>21.586864163509013</v>
      </c>
    </row>
    <row r="189" spans="1:14" ht="15" x14ac:dyDescent="0.25">
      <c r="A189" s="79" t="s">
        <v>208</v>
      </c>
      <c r="B189" s="186" t="str">
        <f>'Live Births Chart data'!A32</f>
        <v>Aneurin Bevan UHB</v>
      </c>
      <c r="C189" s="185">
        <f>'Live Births Chart data'!B32</f>
        <v>37.092304412705182</v>
      </c>
      <c r="D189" s="185">
        <f>'Live Births Chart data'!C32</f>
        <v>32.268269534957291</v>
      </c>
      <c r="E189" s="185">
        <f>'Live Births Chart data'!D32</f>
        <v>34.457439555252527</v>
      </c>
      <c r="F189" s="185">
        <f>'Live Births Chart data'!E32</f>
        <v>28.59677503522413</v>
      </c>
      <c r="G189" s="185">
        <f>'Live Births Chart data'!F32</f>
        <v>27.958797561488332</v>
      </c>
      <c r="H189" s="185">
        <f>'Live Births Chart data'!G32</f>
        <v>25.607988403929781</v>
      </c>
      <c r="I189" s="185">
        <f>'Live Births Chart data'!H32</f>
        <v>25.055348560937418</v>
      </c>
      <c r="J189" s="185">
        <f>'Live Births Chart data'!I32</f>
        <v>22.164492593411453</v>
      </c>
      <c r="K189" s="185">
        <f>'Live Births Chart data'!J32</f>
        <v>19.974888711334319</v>
      </c>
      <c r="L189" s="185">
        <f>'Live Births Chart data'!K32</f>
        <v>18.260311533749491</v>
      </c>
    </row>
    <row r="190" spans="1:14" ht="15" x14ac:dyDescent="0.25">
      <c r="A190" s="79" t="s">
        <v>208</v>
      </c>
      <c r="B190" s="186" t="str">
        <f>'Live Births Chart data'!A33</f>
        <v>Wales</v>
      </c>
      <c r="C190" s="185">
        <f>'Live Births Chart data'!B33</f>
        <v>31.802957695676813</v>
      </c>
      <c r="D190" s="185">
        <f>'Live Births Chart data'!C33</f>
        <v>30.635550637986867</v>
      </c>
      <c r="E190" s="185">
        <f>'Live Births Chart data'!D33</f>
        <v>31.091376961501592</v>
      </c>
      <c r="F190" s="185">
        <f>'Live Births Chart data'!E33</f>
        <v>28.894978641089708</v>
      </c>
      <c r="G190" s="185">
        <f>'Live Births Chart data'!F33</f>
        <v>27.851189266111</v>
      </c>
      <c r="H190" s="185">
        <f>'Live Births Chart data'!G33</f>
        <v>24.889735572443211</v>
      </c>
      <c r="I190" s="185">
        <f>'Live Births Chart data'!H33</f>
        <v>23.431856016584479</v>
      </c>
      <c r="J190" s="185">
        <f>'Live Births Chart data'!I33</f>
        <v>20.563758389261746</v>
      </c>
      <c r="K190" s="185">
        <f>'Live Births Chart data'!J33</f>
        <v>18.883002014186879</v>
      </c>
      <c r="L190" s="185">
        <f>'Live Births Chart data'!K33</f>
        <v>16.917376641817537</v>
      </c>
    </row>
    <row r="192" spans="1:14" ht="15" x14ac:dyDescent="0.25">
      <c r="A192" s="182" t="s">
        <v>209</v>
      </c>
      <c r="B192" s="183" t="str">
        <f>'Imms Chart data'!A4</f>
        <v>Isle of Anglesey</v>
      </c>
      <c r="C192" s="183" t="str">
        <f>'Imms Chart data'!B4</f>
        <v>-</v>
      </c>
      <c r="D192" s="183" t="str">
        <f>'Imms Chart data'!C4</f>
        <v>-</v>
      </c>
      <c r="E192" s="183" t="str">
        <f>'Imms Chart data'!D4</f>
        <v>-</v>
      </c>
      <c r="F192" s="183" t="str">
        <f>'Imms Chart data'!E4</f>
        <v>-</v>
      </c>
      <c r="G192" s="212">
        <f>'Imms Chart data'!F4</f>
        <v>83.050847457627114</v>
      </c>
      <c r="H192" s="212">
        <f>'Imms Chart data'!G4</f>
        <v>84.183006535947712</v>
      </c>
      <c r="I192" s="212">
        <f>'Imms Chart data'!H4</f>
        <v>85.41935483870968</v>
      </c>
      <c r="J192" s="212">
        <f>'Imms Chart data'!I4</f>
        <v>88.831835686777922</v>
      </c>
      <c r="K192" s="212">
        <f>'Imms Chart data'!J4</f>
        <v>92.154420921544215</v>
      </c>
      <c r="L192" s="212">
        <f>'Imms Chart data'!K4</f>
        <v>91.739674593241546</v>
      </c>
      <c r="N192" s="185">
        <f>MIN(G192:L221)</f>
        <v>73.748103186646432</v>
      </c>
    </row>
    <row r="193" spans="1:12" ht="15" x14ac:dyDescent="0.25">
      <c r="A193" s="182" t="s">
        <v>209</v>
      </c>
      <c r="B193" s="183" t="str">
        <f>'Imms Chart data'!A5</f>
        <v>Gwynedd</v>
      </c>
      <c r="C193" s="183" t="str">
        <f>'Imms Chart data'!B5</f>
        <v>-</v>
      </c>
      <c r="D193" s="183" t="str">
        <f>'Imms Chart data'!C5</f>
        <v>-</v>
      </c>
      <c r="E193" s="183" t="str">
        <f>'Imms Chart data'!D5</f>
        <v>-</v>
      </c>
      <c r="F193" s="183" t="str">
        <f>'Imms Chart data'!E5</f>
        <v>-</v>
      </c>
      <c r="G193" s="212">
        <f>'Imms Chart data'!F5</f>
        <v>83.473603672532519</v>
      </c>
      <c r="H193" s="212">
        <f>'Imms Chart data'!G5</f>
        <v>87.175324675324674</v>
      </c>
      <c r="I193" s="212">
        <f>'Imms Chart data'!H5</f>
        <v>88.10467882632831</v>
      </c>
      <c r="J193" s="212">
        <f>'Imms Chart data'!I5</f>
        <v>91.620111731843579</v>
      </c>
      <c r="K193" s="212">
        <f>'Imms Chart data'!J5</f>
        <v>91.414554374488972</v>
      </c>
      <c r="L193" s="212">
        <f>'Imms Chart data'!K5</f>
        <v>88.814317673378071</v>
      </c>
    </row>
    <row r="194" spans="1:12" ht="15" x14ac:dyDescent="0.25">
      <c r="A194" s="182" t="s">
        <v>209</v>
      </c>
      <c r="B194" s="183" t="str">
        <f>'Imms Chart data'!A6</f>
        <v>Conwy</v>
      </c>
      <c r="C194" s="183" t="str">
        <f>'Imms Chart data'!B6</f>
        <v>-</v>
      </c>
      <c r="D194" s="183" t="str">
        <f>'Imms Chart data'!C6</f>
        <v>-</v>
      </c>
      <c r="E194" s="183" t="str">
        <f>'Imms Chart data'!D6</f>
        <v>-</v>
      </c>
      <c r="F194" s="183" t="str">
        <f>'Imms Chart data'!E6</f>
        <v>-</v>
      </c>
      <c r="G194" s="212">
        <f>'Imms Chart data'!F6</f>
        <v>78.98363479758828</v>
      </c>
      <c r="H194" s="212">
        <f>'Imms Chart data'!G6</f>
        <v>82.851985559566785</v>
      </c>
      <c r="I194" s="212">
        <f>'Imms Chart data'!H6</f>
        <v>84.088964927288274</v>
      </c>
      <c r="J194" s="212">
        <f>'Imms Chart data'!I6</f>
        <v>89.86135181975736</v>
      </c>
      <c r="K194" s="212">
        <f>'Imms Chart data'!J6</f>
        <v>88.178633975481617</v>
      </c>
      <c r="L194" s="212">
        <f>'Imms Chart data'!K6</f>
        <v>87.931034482758619</v>
      </c>
    </row>
    <row r="195" spans="1:12" ht="15" x14ac:dyDescent="0.25">
      <c r="A195" s="182" t="s">
        <v>209</v>
      </c>
      <c r="B195" s="183" t="str">
        <f>'Imms Chart data'!A7</f>
        <v>Denbighshire</v>
      </c>
      <c r="C195" s="183" t="str">
        <f>'Imms Chart data'!B7</f>
        <v>-</v>
      </c>
      <c r="D195" s="183" t="str">
        <f>'Imms Chart data'!C7</f>
        <v>-</v>
      </c>
      <c r="E195" s="183" t="str">
        <f>'Imms Chart data'!D7</f>
        <v>-</v>
      </c>
      <c r="F195" s="183" t="str">
        <f>'Imms Chart data'!E7</f>
        <v>-</v>
      </c>
      <c r="G195" s="212">
        <f>'Imms Chart data'!F7</f>
        <v>79.067357512953365</v>
      </c>
      <c r="H195" s="212">
        <f>'Imms Chart data'!G7</f>
        <v>84.438040345821335</v>
      </c>
      <c r="I195" s="212">
        <f>'Imms Chart data'!H7</f>
        <v>84.848484848484844</v>
      </c>
      <c r="J195" s="212">
        <f>'Imms Chart data'!I7</f>
        <v>88.700564971751419</v>
      </c>
      <c r="K195" s="212">
        <f>'Imms Chart data'!J7</f>
        <v>88.175985334555449</v>
      </c>
      <c r="L195" s="212">
        <f>'Imms Chart data'!K7</f>
        <v>86.068702290076331</v>
      </c>
    </row>
    <row r="196" spans="1:12" ht="15" x14ac:dyDescent="0.25">
      <c r="A196" s="182" t="s">
        <v>209</v>
      </c>
      <c r="B196" s="183" t="str">
        <f>'Imms Chart data'!A8</f>
        <v>Flintshire</v>
      </c>
      <c r="C196" s="183" t="str">
        <f>'Imms Chart data'!B8</f>
        <v>-</v>
      </c>
      <c r="D196" s="183" t="str">
        <f>'Imms Chart data'!C8</f>
        <v>-</v>
      </c>
      <c r="E196" s="183" t="str">
        <f>'Imms Chart data'!D8</f>
        <v>-</v>
      </c>
      <c r="F196" s="183" t="str">
        <f>'Imms Chart data'!E8</f>
        <v>-</v>
      </c>
      <c r="G196" s="212">
        <f>'Imms Chart data'!F8</f>
        <v>78.001182732111175</v>
      </c>
      <c r="H196" s="212">
        <f>'Imms Chart data'!G8</f>
        <v>85.168788046485886</v>
      </c>
      <c r="I196" s="212">
        <f>'Imms Chart data'!H8</f>
        <v>87.813411078717195</v>
      </c>
      <c r="J196" s="212">
        <f>'Imms Chart data'!I8</f>
        <v>90.423679628554837</v>
      </c>
      <c r="K196" s="212">
        <f>'Imms Chart data'!J8</f>
        <v>90.962099125364432</v>
      </c>
      <c r="L196" s="212">
        <f>'Imms Chart data'!K8</f>
        <v>91.200466200466195</v>
      </c>
    </row>
    <row r="197" spans="1:12" ht="15" x14ac:dyDescent="0.25">
      <c r="A197" s="182" t="s">
        <v>209</v>
      </c>
      <c r="B197" s="183" t="str">
        <f>'Imms Chart data'!A9</f>
        <v>Wrexham</v>
      </c>
      <c r="C197" s="183" t="str">
        <f>'Imms Chart data'!B9</f>
        <v>-</v>
      </c>
      <c r="D197" s="183" t="str">
        <f>'Imms Chart data'!C9</f>
        <v>-</v>
      </c>
      <c r="E197" s="183" t="str">
        <f>'Imms Chart data'!D9</f>
        <v>-</v>
      </c>
      <c r="F197" s="183" t="str">
        <f>'Imms Chart data'!E9</f>
        <v>-</v>
      </c>
      <c r="G197" s="212">
        <f>'Imms Chart data'!F9</f>
        <v>81.730769230769226</v>
      </c>
      <c r="H197" s="212">
        <f>'Imms Chart data'!G9</f>
        <v>86.670761670761678</v>
      </c>
      <c r="I197" s="212">
        <f>'Imms Chart data'!H9</f>
        <v>88.252483927527763</v>
      </c>
      <c r="J197" s="212">
        <f>'Imms Chart data'!I9</f>
        <v>90</v>
      </c>
      <c r="K197" s="212">
        <f>'Imms Chart data'!J9</f>
        <v>90.985074626865668</v>
      </c>
      <c r="L197" s="212">
        <f>'Imms Chart data'!K9</f>
        <v>89.010321797207041</v>
      </c>
    </row>
    <row r="198" spans="1:12" ht="15" x14ac:dyDescent="0.25">
      <c r="A198" s="182" t="s">
        <v>209</v>
      </c>
      <c r="B198" s="183" t="str">
        <f>'Imms Chart data'!A10</f>
        <v>Powys</v>
      </c>
      <c r="C198" s="183" t="str">
        <f>'Imms Chart data'!B10</f>
        <v>-</v>
      </c>
      <c r="D198" s="183" t="str">
        <f>'Imms Chart data'!C10</f>
        <v>-</v>
      </c>
      <c r="E198" s="183" t="str">
        <f>'Imms Chart data'!D10</f>
        <v>-</v>
      </c>
      <c r="F198" s="183" t="str">
        <f>'Imms Chart data'!E10</f>
        <v>-</v>
      </c>
      <c r="G198" s="212">
        <f>'Imms Chart data'!F10</f>
        <v>79.78547854785478</v>
      </c>
      <c r="H198" s="212">
        <f>'Imms Chart data'!G10</f>
        <v>83.529411764705884</v>
      </c>
      <c r="I198" s="212">
        <f>'Imms Chart data'!H10</f>
        <v>86.242138364779876</v>
      </c>
      <c r="J198" s="212">
        <f>'Imms Chart data'!I10</f>
        <v>86.973788721207313</v>
      </c>
      <c r="K198" s="212">
        <f>'Imms Chart data'!J10</f>
        <v>87.729083665338649</v>
      </c>
      <c r="L198" s="212">
        <f>'Imms Chart data'!K10</f>
        <v>84.850926672038668</v>
      </c>
    </row>
    <row r="199" spans="1:12" ht="15" x14ac:dyDescent="0.25">
      <c r="A199" s="182" t="s">
        <v>209</v>
      </c>
      <c r="B199" s="183" t="str">
        <f>'Imms Chart data'!A11</f>
        <v>Ceredigion</v>
      </c>
      <c r="C199" s="183" t="str">
        <f>'Imms Chart data'!B11</f>
        <v>-</v>
      </c>
      <c r="D199" s="183" t="str">
        <f>'Imms Chart data'!C11</f>
        <v>-</v>
      </c>
      <c r="E199" s="183" t="str">
        <f>'Imms Chart data'!D11</f>
        <v>-</v>
      </c>
      <c r="F199" s="183" t="str">
        <f>'Imms Chart data'!E11</f>
        <v>-</v>
      </c>
      <c r="G199" s="212">
        <f>'Imms Chart data'!F11</f>
        <v>84.825493171471919</v>
      </c>
      <c r="H199" s="212">
        <f>'Imms Chart data'!G11</f>
        <v>85.339506172839506</v>
      </c>
      <c r="I199" s="212">
        <f>'Imms Chart data'!H11</f>
        <v>87.154471544715449</v>
      </c>
      <c r="J199" s="212">
        <f>'Imms Chart data'!I11</f>
        <v>91.75257731958763</v>
      </c>
      <c r="K199" s="212">
        <f>'Imms Chart data'!J11</f>
        <v>90.237099023709902</v>
      </c>
      <c r="L199" s="212">
        <f>'Imms Chart data'!K11</f>
        <v>88.801261829653001</v>
      </c>
    </row>
    <row r="200" spans="1:12" ht="15" x14ac:dyDescent="0.25">
      <c r="A200" s="182" t="s">
        <v>209</v>
      </c>
      <c r="B200" s="183" t="str">
        <f>'Imms Chart data'!A12</f>
        <v>Pembrokeshire</v>
      </c>
      <c r="C200" s="183" t="str">
        <f>'Imms Chart data'!B12</f>
        <v>-</v>
      </c>
      <c r="D200" s="183" t="str">
        <f>'Imms Chart data'!C12</f>
        <v>-</v>
      </c>
      <c r="E200" s="183" t="str">
        <f>'Imms Chart data'!D12</f>
        <v>-</v>
      </c>
      <c r="F200" s="183" t="str">
        <f>'Imms Chart data'!E12</f>
        <v>-</v>
      </c>
      <c r="G200" s="212">
        <f>'Imms Chart data'!F12</f>
        <v>73.748103186646432</v>
      </c>
      <c r="H200" s="212">
        <f>'Imms Chart data'!G12</f>
        <v>77.389984825493173</v>
      </c>
      <c r="I200" s="212">
        <f>'Imms Chart data'!H12</f>
        <v>80.362776025236599</v>
      </c>
      <c r="J200" s="212">
        <f>'Imms Chart data'!I12</f>
        <v>88.490853658536579</v>
      </c>
      <c r="K200" s="212">
        <f>'Imms Chart data'!J12</f>
        <v>85.146286571642918</v>
      </c>
      <c r="L200" s="212">
        <f>'Imms Chart data'!K12</f>
        <v>83.447749809305876</v>
      </c>
    </row>
    <row r="201" spans="1:12" ht="15" x14ac:dyDescent="0.25">
      <c r="A201" s="182" t="s">
        <v>209</v>
      </c>
      <c r="B201" s="183" t="str">
        <f>'Imms Chart data'!A13</f>
        <v>Carmarthenshire</v>
      </c>
      <c r="C201" s="183" t="str">
        <f>'Imms Chart data'!B13</f>
        <v>-</v>
      </c>
      <c r="D201" s="183" t="str">
        <f>'Imms Chart data'!C13</f>
        <v>-</v>
      </c>
      <c r="E201" s="183" t="str">
        <f>'Imms Chart data'!D13</f>
        <v>-</v>
      </c>
      <c r="F201" s="183" t="str">
        <f>'Imms Chart data'!E13</f>
        <v>-</v>
      </c>
      <c r="G201" s="212">
        <f>'Imms Chart data'!F13</f>
        <v>76.185513288170924</v>
      </c>
      <c r="H201" s="212">
        <f>'Imms Chart data'!G13</f>
        <v>80.653142008906485</v>
      </c>
      <c r="I201" s="212">
        <f>'Imms Chart data'!H13</f>
        <v>82.671480144404327</v>
      </c>
      <c r="J201" s="212">
        <f>'Imms Chart data'!I13</f>
        <v>87.712082262210799</v>
      </c>
      <c r="K201" s="212">
        <f>'Imms Chart data'!J13</f>
        <v>84.123814278582131</v>
      </c>
      <c r="L201" s="212">
        <f>'Imms Chart data'!K13</f>
        <v>85.431119920713584</v>
      </c>
    </row>
    <row r="202" spans="1:12" ht="15" x14ac:dyDescent="0.25">
      <c r="A202" s="182" t="s">
        <v>209</v>
      </c>
      <c r="B202" s="183" t="str">
        <f>'Imms Chart data'!A14</f>
        <v>Swansea</v>
      </c>
      <c r="C202" s="183" t="str">
        <f>'Imms Chart data'!B14</f>
        <v>-</v>
      </c>
      <c r="D202" s="183" t="str">
        <f>'Imms Chart data'!C14</f>
        <v>-</v>
      </c>
      <c r="E202" s="183" t="str">
        <f>'Imms Chart data'!D14</f>
        <v>-</v>
      </c>
      <c r="F202" s="183" t="str">
        <f>'Imms Chart data'!E14</f>
        <v>-</v>
      </c>
      <c r="G202" s="212">
        <f>'Imms Chart data'!F14</f>
        <v>80.047318611987379</v>
      </c>
      <c r="H202" s="212">
        <f>'Imms Chart data'!G14</f>
        <v>82.478790114348939</v>
      </c>
      <c r="I202" s="212">
        <f>'Imms Chart data'!H14</f>
        <v>84.652908067542214</v>
      </c>
      <c r="J202" s="212">
        <f>'Imms Chart data'!I14</f>
        <v>87.614329268292678</v>
      </c>
      <c r="K202" s="212">
        <f>'Imms Chart data'!J14</f>
        <v>84.357541899441344</v>
      </c>
      <c r="L202" s="212">
        <f>'Imms Chart data'!K14</f>
        <v>86.514822848879248</v>
      </c>
    </row>
    <row r="203" spans="1:12" ht="15" x14ac:dyDescent="0.25">
      <c r="A203" s="182" t="s">
        <v>209</v>
      </c>
      <c r="B203" s="183" t="str">
        <f>'Imms Chart data'!A15</f>
        <v>Neath Port Talbot</v>
      </c>
      <c r="C203" s="183" t="str">
        <f>'Imms Chart data'!B15</f>
        <v>-</v>
      </c>
      <c r="D203" s="183" t="str">
        <f>'Imms Chart data'!C15</f>
        <v>-</v>
      </c>
      <c r="E203" s="183" t="str">
        <f>'Imms Chart data'!D15</f>
        <v>-</v>
      </c>
      <c r="F203" s="183" t="str">
        <f>'Imms Chart data'!E15</f>
        <v>-</v>
      </c>
      <c r="G203" s="212">
        <f>'Imms Chart data'!F15</f>
        <v>79.400260756192964</v>
      </c>
      <c r="H203" s="212">
        <f>'Imms Chart data'!G15</f>
        <v>83.582089552238799</v>
      </c>
      <c r="I203" s="212">
        <f>'Imms Chart data'!H15</f>
        <v>83.509234828496034</v>
      </c>
      <c r="J203" s="212">
        <f>'Imms Chart data'!I15</f>
        <v>87.389100126742719</v>
      </c>
      <c r="K203" s="212">
        <f>'Imms Chart data'!J15</f>
        <v>86.580086580086572</v>
      </c>
      <c r="L203" s="212">
        <f>'Imms Chart data'!K15</f>
        <v>85.378258105530833</v>
      </c>
    </row>
    <row r="204" spans="1:12" ht="15" x14ac:dyDescent="0.25">
      <c r="A204" s="182" t="s">
        <v>209</v>
      </c>
      <c r="B204" s="183" t="str">
        <f>'Imms Chart data'!A16</f>
        <v>Bridgend</v>
      </c>
      <c r="C204" s="183" t="str">
        <f>'Imms Chart data'!B16</f>
        <v>-</v>
      </c>
      <c r="D204" s="183" t="str">
        <f>'Imms Chart data'!C16</f>
        <v>-</v>
      </c>
      <c r="E204" s="183" t="str">
        <f>'Imms Chart data'!D16</f>
        <v>-</v>
      </c>
      <c r="F204" s="183" t="str">
        <f>'Imms Chart data'!E16</f>
        <v>-</v>
      </c>
      <c r="G204" s="212">
        <f>'Imms Chart data'!F16</f>
        <v>76.247504990019962</v>
      </c>
      <c r="H204" s="212">
        <f>'Imms Chart data'!G16</f>
        <v>82.168056446440033</v>
      </c>
      <c r="I204" s="212">
        <f>'Imms Chart data'!H16</f>
        <v>83.815028901734095</v>
      </c>
      <c r="J204" s="212">
        <f>'Imms Chart data'!I16</f>
        <v>87.039312039312051</v>
      </c>
      <c r="K204" s="212">
        <f>'Imms Chart data'!J16</f>
        <v>84.12017167381974</v>
      </c>
      <c r="L204" s="212">
        <f>'Imms Chart data'!K16</f>
        <v>87.413394919168596</v>
      </c>
    </row>
    <row r="205" spans="1:12" ht="15" x14ac:dyDescent="0.25">
      <c r="A205" s="182" t="s">
        <v>209</v>
      </c>
      <c r="B205" s="183" t="str">
        <f>'Imms Chart data'!A17</f>
        <v>Vale of Glamorgan</v>
      </c>
      <c r="C205" s="183" t="str">
        <f>'Imms Chart data'!B17</f>
        <v>-</v>
      </c>
      <c r="D205" s="183" t="str">
        <f>'Imms Chart data'!C17</f>
        <v>-</v>
      </c>
      <c r="E205" s="183" t="str">
        <f>'Imms Chart data'!D17</f>
        <v>-</v>
      </c>
      <c r="F205" s="183" t="str">
        <f>'Imms Chart data'!E17</f>
        <v>-</v>
      </c>
      <c r="G205" s="212">
        <f>'Imms Chart data'!F17</f>
        <v>81.075418994413411</v>
      </c>
      <c r="H205" s="212">
        <f>'Imms Chart data'!G17</f>
        <v>83.223249669749009</v>
      </c>
      <c r="I205" s="212">
        <f>'Imms Chart data'!H17</f>
        <v>85.909980430528378</v>
      </c>
      <c r="J205" s="212">
        <f>'Imms Chart data'!I17</f>
        <v>89.710610932475888</v>
      </c>
      <c r="K205" s="212">
        <f>'Imms Chart data'!J17</f>
        <v>88.052486187845304</v>
      </c>
      <c r="L205" s="212">
        <f>'Imms Chart data'!K17</f>
        <v>85.878594249201285</v>
      </c>
    </row>
    <row r="206" spans="1:12" ht="15" x14ac:dyDescent="0.25">
      <c r="A206" s="182" t="s">
        <v>209</v>
      </c>
      <c r="B206" s="183" t="str">
        <f>'Imms Chart data'!A18</f>
        <v>Cardiff</v>
      </c>
      <c r="C206" s="183" t="str">
        <f>'Imms Chart data'!B18</f>
        <v>-</v>
      </c>
      <c r="D206" s="183" t="str">
        <f>'Imms Chart data'!C18</f>
        <v>-</v>
      </c>
      <c r="E206" s="183" t="str">
        <f>'Imms Chart data'!D18</f>
        <v>-</v>
      </c>
      <c r="F206" s="183" t="str">
        <f>'Imms Chart data'!E18</f>
        <v>-</v>
      </c>
      <c r="G206" s="212">
        <f>'Imms Chart data'!F18</f>
        <v>73.957571324067302</v>
      </c>
      <c r="H206" s="212">
        <f>'Imms Chart data'!G18</f>
        <v>79.452983725135624</v>
      </c>
      <c r="I206" s="212">
        <f>'Imms Chart data'!H18</f>
        <v>80.045045045045043</v>
      </c>
      <c r="J206" s="212">
        <f>'Imms Chart data'!I18</f>
        <v>84.460208379516729</v>
      </c>
      <c r="K206" s="212">
        <f>'Imms Chart data'!J18</f>
        <v>82.454228421970356</v>
      </c>
      <c r="L206" s="212">
        <f>'Imms Chart data'!K18</f>
        <v>81.654991243432576</v>
      </c>
    </row>
    <row r="207" spans="1:12" ht="15" x14ac:dyDescent="0.25">
      <c r="A207" s="182" t="s">
        <v>209</v>
      </c>
      <c r="B207" s="183" t="str">
        <f>'Imms Chart data'!A19</f>
        <v>Rhondda Cynon Taf</v>
      </c>
      <c r="C207" s="183" t="str">
        <f>'Imms Chart data'!B19</f>
        <v>-</v>
      </c>
      <c r="D207" s="183" t="str">
        <f>'Imms Chart data'!C19</f>
        <v>-</v>
      </c>
      <c r="E207" s="183" t="str">
        <f>'Imms Chart data'!D19</f>
        <v>-</v>
      </c>
      <c r="F207" s="183" t="str">
        <f>'Imms Chart data'!E19</f>
        <v>-</v>
      </c>
      <c r="G207" s="212">
        <f>'Imms Chart data'!F19</f>
        <v>80.536659108087676</v>
      </c>
      <c r="H207" s="212">
        <f>'Imms Chart data'!G19</f>
        <v>83.960540738034339</v>
      </c>
      <c r="I207" s="212">
        <f>'Imms Chart data'!H19</f>
        <v>86.911554921540656</v>
      </c>
      <c r="J207" s="212">
        <f>'Imms Chart data'!I19</f>
        <v>90.784737221022311</v>
      </c>
      <c r="K207" s="212">
        <f>'Imms Chart data'!J19</f>
        <v>89.592274678111579</v>
      </c>
      <c r="L207" s="212">
        <f>'Imms Chart data'!K19</f>
        <v>89.224137931034491</v>
      </c>
    </row>
    <row r="208" spans="1:12" ht="15" x14ac:dyDescent="0.25">
      <c r="A208" s="182" t="s">
        <v>209</v>
      </c>
      <c r="B208" s="183" t="str">
        <f>'Imms Chart data'!A20</f>
        <v>Merthyr Tydfil</v>
      </c>
      <c r="C208" s="183" t="str">
        <f>'Imms Chart data'!B20</f>
        <v>-</v>
      </c>
      <c r="D208" s="183" t="str">
        <f>'Imms Chart data'!C20</f>
        <v>-</v>
      </c>
      <c r="E208" s="183" t="str">
        <f>'Imms Chart data'!D20</f>
        <v>-</v>
      </c>
      <c r="F208" s="183" t="str">
        <f>'Imms Chart data'!E20</f>
        <v>-</v>
      </c>
      <c r="G208" s="212">
        <f>'Imms Chart data'!F20</f>
        <v>82.912332838038637</v>
      </c>
      <c r="H208" s="212">
        <f>'Imms Chart data'!G20</f>
        <v>85.962373371924755</v>
      </c>
      <c r="I208" s="212">
        <f>'Imms Chart data'!H20</f>
        <v>85.055865921787714</v>
      </c>
      <c r="J208" s="212">
        <f>'Imms Chart data'!I20</f>
        <v>91.36904761904762</v>
      </c>
      <c r="K208" s="212">
        <f>'Imms Chart data'!J20</f>
        <v>88.603988603988597</v>
      </c>
      <c r="L208" s="212">
        <f>'Imms Chart data'!K20</f>
        <v>90.58355437665783</v>
      </c>
    </row>
    <row r="209" spans="1:14" ht="15" x14ac:dyDescent="0.25">
      <c r="A209" s="182" t="s">
        <v>209</v>
      </c>
      <c r="B209" s="183" t="str">
        <f>'Imms Chart data'!A21</f>
        <v>Caerphilly</v>
      </c>
      <c r="C209" s="183" t="str">
        <f>'Imms Chart data'!B21</f>
        <v>-</v>
      </c>
      <c r="D209" s="183" t="str">
        <f>'Imms Chart data'!C21</f>
        <v>-</v>
      </c>
      <c r="E209" s="183" t="str">
        <f>'Imms Chart data'!D21</f>
        <v>-</v>
      </c>
      <c r="F209" s="183" t="str">
        <f>'Imms Chart data'!E21</f>
        <v>-</v>
      </c>
      <c r="G209" s="212">
        <f>'Imms Chart data'!F21</f>
        <v>78.108497359577527</v>
      </c>
      <c r="H209" s="212">
        <f>'Imms Chart data'!G21</f>
        <v>83.170731707317074</v>
      </c>
      <c r="I209" s="212">
        <f>'Imms Chart data'!H21</f>
        <v>82.016090866067202</v>
      </c>
      <c r="J209" s="212">
        <f>'Imms Chart data'!I21</f>
        <v>88.422509225092256</v>
      </c>
      <c r="K209" s="212">
        <f>'Imms Chart data'!J21</f>
        <v>84.643678160919549</v>
      </c>
      <c r="L209" s="212">
        <f>'Imms Chart data'!K21</f>
        <v>81.307063911580968</v>
      </c>
    </row>
    <row r="210" spans="1:14" ht="15" x14ac:dyDescent="0.25">
      <c r="A210" s="182" t="s">
        <v>209</v>
      </c>
      <c r="B210" s="183" t="str">
        <f>'Imms Chart data'!A22</f>
        <v>Blaenau Gwent</v>
      </c>
      <c r="C210" s="183" t="str">
        <f>'Imms Chart data'!B22</f>
        <v>-</v>
      </c>
      <c r="D210" s="183" t="str">
        <f>'Imms Chart data'!C22</f>
        <v>-</v>
      </c>
      <c r="E210" s="183" t="str">
        <f>'Imms Chart data'!D22</f>
        <v>-</v>
      </c>
      <c r="F210" s="183" t="str">
        <f>'Imms Chart data'!E22</f>
        <v>-</v>
      </c>
      <c r="G210" s="212">
        <f>'Imms Chart data'!F22</f>
        <v>79.670329670329664</v>
      </c>
      <c r="H210" s="212">
        <f>'Imms Chart data'!G22</f>
        <v>86.31578947368422</v>
      </c>
      <c r="I210" s="212">
        <f>'Imms Chart data'!H22</f>
        <v>83.723797780517884</v>
      </c>
      <c r="J210" s="212">
        <f>'Imms Chart data'!I22</f>
        <v>88.874680306905375</v>
      </c>
      <c r="K210" s="212">
        <f>'Imms Chart data'!J22</f>
        <v>83.096774193548384</v>
      </c>
      <c r="L210" s="212">
        <f>'Imms Chart data'!K22</f>
        <v>85.313751668891854</v>
      </c>
    </row>
    <row r="211" spans="1:14" ht="15" x14ac:dyDescent="0.25">
      <c r="A211" s="182" t="s">
        <v>209</v>
      </c>
      <c r="B211" s="183" t="str">
        <f>'Imms Chart data'!A23</f>
        <v>Torfaen</v>
      </c>
      <c r="C211" s="183" t="str">
        <f>'Imms Chart data'!B23</f>
        <v>-</v>
      </c>
      <c r="D211" s="183" t="str">
        <f>'Imms Chart data'!C23</f>
        <v>-</v>
      </c>
      <c r="E211" s="183" t="str">
        <f>'Imms Chart data'!D23</f>
        <v>-</v>
      </c>
      <c r="F211" s="183" t="str">
        <f>'Imms Chart data'!E23</f>
        <v>-</v>
      </c>
      <c r="G211" s="212">
        <f>'Imms Chart data'!F23</f>
        <v>78.199052132701425</v>
      </c>
      <c r="H211" s="212">
        <f>'Imms Chart data'!G23</f>
        <v>84.709193245778607</v>
      </c>
      <c r="I211" s="212">
        <f>'Imms Chart data'!H23</f>
        <v>84.27272727272728</v>
      </c>
      <c r="J211" s="212">
        <f>'Imms Chart data'!I23</f>
        <v>88</v>
      </c>
      <c r="K211" s="212">
        <f>'Imms Chart data'!J23</f>
        <v>81.949458483754512</v>
      </c>
      <c r="L211" s="212">
        <f>'Imms Chart data'!K23</f>
        <v>81.990950226244337</v>
      </c>
    </row>
    <row r="212" spans="1:14" ht="15" x14ac:dyDescent="0.25">
      <c r="A212" s="182" t="s">
        <v>209</v>
      </c>
      <c r="B212" s="183" t="str">
        <f>'Imms Chart data'!A24</f>
        <v>Monmouthshire</v>
      </c>
      <c r="C212" s="183" t="str">
        <f>'Imms Chart data'!B24</f>
        <v>-</v>
      </c>
      <c r="D212" s="183" t="str">
        <f>'Imms Chart data'!C24</f>
        <v>-</v>
      </c>
      <c r="E212" s="183" t="str">
        <f>'Imms Chart data'!D24</f>
        <v>-</v>
      </c>
      <c r="F212" s="183" t="str">
        <f>'Imms Chart data'!E24</f>
        <v>-</v>
      </c>
      <c r="G212" s="212">
        <f>'Imms Chart data'!F24</f>
        <v>79.573512906846247</v>
      </c>
      <c r="H212" s="212">
        <f>'Imms Chart data'!G24</f>
        <v>84.792626728110605</v>
      </c>
      <c r="I212" s="212">
        <f>'Imms Chart data'!H24</f>
        <v>85.714285714285708</v>
      </c>
      <c r="J212" s="212">
        <f>'Imms Chart data'!I24</f>
        <v>87.771428571428572</v>
      </c>
      <c r="K212" s="212">
        <f>'Imms Chart data'!J24</f>
        <v>86.455981941309261</v>
      </c>
      <c r="L212" s="212">
        <f>'Imms Chart data'!K24</f>
        <v>82.569832402234638</v>
      </c>
    </row>
    <row r="213" spans="1:14" ht="15" x14ac:dyDescent="0.25">
      <c r="A213" s="182" t="s">
        <v>209</v>
      </c>
      <c r="B213" s="183" t="str">
        <f>'Imms Chart data'!A25</f>
        <v>Newport</v>
      </c>
      <c r="C213" s="183" t="str">
        <f>'Imms Chart data'!B25</f>
        <v>-</v>
      </c>
      <c r="D213" s="183" t="str">
        <f>'Imms Chart data'!C25</f>
        <v>-</v>
      </c>
      <c r="E213" s="183" t="str">
        <f>'Imms Chart data'!D25</f>
        <v>-</v>
      </c>
      <c r="F213" s="183" t="str">
        <f>'Imms Chart data'!E25</f>
        <v>-</v>
      </c>
      <c r="G213" s="212">
        <f>'Imms Chart data'!F25</f>
        <v>75.308641975308646</v>
      </c>
      <c r="H213" s="212">
        <f>'Imms Chart data'!G25</f>
        <v>79.160104986876647</v>
      </c>
      <c r="I213" s="212">
        <f>'Imms Chart data'!H25</f>
        <v>80.55137844611528</v>
      </c>
      <c r="J213" s="212">
        <f>'Imms Chart data'!I25</f>
        <v>82.800608828006091</v>
      </c>
      <c r="K213" s="212">
        <f>'Imms Chart data'!J25</f>
        <v>81.044776119402982</v>
      </c>
      <c r="L213" s="212">
        <f>'Imms Chart data'!K25</f>
        <v>74.385245901639337</v>
      </c>
    </row>
    <row r="214" spans="1:14" ht="15" x14ac:dyDescent="0.25">
      <c r="A214" s="182" t="s">
        <v>209</v>
      </c>
      <c r="B214" s="183" t="str">
        <f>'Imms Chart data'!A26</f>
        <v>Betsi Cadwaladr UHB</v>
      </c>
      <c r="C214" s="183" t="str">
        <f>'Imms Chart data'!B26</f>
        <v>-</v>
      </c>
      <c r="D214" s="183" t="str">
        <f>'Imms Chart data'!C26</f>
        <v>-</v>
      </c>
      <c r="E214" s="183" t="str">
        <f>'Imms Chart data'!D26</f>
        <v>-</v>
      </c>
      <c r="F214" s="183" t="str">
        <f>'Imms Chart data'!E26</f>
        <v>-</v>
      </c>
      <c r="G214" s="212">
        <f>'Imms Chart data'!F26</f>
        <v>80.533008658008654</v>
      </c>
      <c r="H214" s="212">
        <f>'Imms Chart data'!G26</f>
        <v>85.278986941036806</v>
      </c>
      <c r="I214" s="212">
        <f>'Imms Chart data'!H26</f>
        <v>86.743853258748544</v>
      </c>
      <c r="J214" s="212">
        <f>'Imms Chart data'!I26</f>
        <v>90.040517579401381</v>
      </c>
      <c r="K214" s="212">
        <f>'Imms Chart data'!J26</f>
        <v>90.351679958164468</v>
      </c>
      <c r="L214" s="212">
        <f>'Imms Chart data'!K26</f>
        <v>89.184282194267922</v>
      </c>
    </row>
    <row r="215" spans="1:14" ht="15" x14ac:dyDescent="0.25">
      <c r="A215" s="182" t="s">
        <v>209</v>
      </c>
      <c r="B215" s="183" t="str">
        <f>'Imms Chart data'!A27</f>
        <v>Powys tHB</v>
      </c>
      <c r="C215" s="183" t="str">
        <f>'Imms Chart data'!B27</f>
        <v>-</v>
      </c>
      <c r="D215" s="183" t="str">
        <f>'Imms Chart data'!C27</f>
        <v>-</v>
      </c>
      <c r="E215" s="183" t="str">
        <f>'Imms Chart data'!D27</f>
        <v>-</v>
      </c>
      <c r="F215" s="183" t="str">
        <f>'Imms Chart data'!E27</f>
        <v>-</v>
      </c>
      <c r="G215" s="212">
        <f>'Imms Chart data'!F27</f>
        <v>79.78547854785478</v>
      </c>
      <c r="H215" s="212">
        <f>'Imms Chart data'!G27</f>
        <v>83.529411764705884</v>
      </c>
      <c r="I215" s="212">
        <f>'Imms Chart data'!H27</f>
        <v>86.242138364779876</v>
      </c>
      <c r="J215" s="212">
        <f>'Imms Chart data'!I27</f>
        <v>86.973788721207313</v>
      </c>
      <c r="K215" s="212">
        <f>'Imms Chart data'!J27</f>
        <v>87.729083665338649</v>
      </c>
      <c r="L215" s="212">
        <f>'Imms Chart data'!K27</f>
        <v>84.850926672038668</v>
      </c>
    </row>
    <row r="216" spans="1:14" ht="15" x14ac:dyDescent="0.25">
      <c r="A216" s="182" t="s">
        <v>209</v>
      </c>
      <c r="B216" s="183" t="str">
        <f>'Imms Chart data'!A28</f>
        <v>Hywel Dda UHB</v>
      </c>
      <c r="C216" s="183" t="str">
        <f>'Imms Chart data'!B28</f>
        <v>-</v>
      </c>
      <c r="D216" s="183" t="str">
        <f>'Imms Chart data'!C28</f>
        <v>-</v>
      </c>
      <c r="E216" s="183" t="str">
        <f>'Imms Chart data'!D28</f>
        <v>-</v>
      </c>
      <c r="F216" s="183" t="str">
        <f>'Imms Chart data'!E28</f>
        <v>-</v>
      </c>
      <c r="G216" s="212">
        <f>'Imms Chart data'!F28</f>
        <v>76.822381930184804</v>
      </c>
      <c r="H216" s="212">
        <f>'Imms Chart data'!G28</f>
        <v>80.336092299974922</v>
      </c>
      <c r="I216" s="212">
        <f>'Imms Chart data'!H28</f>
        <v>82.626896912611201</v>
      </c>
      <c r="J216" s="212">
        <f>'Imms Chart data'!I28</f>
        <v>88.668699186991873</v>
      </c>
      <c r="K216" s="212">
        <f>'Imms Chart data'!J28</f>
        <v>85.541574142610415</v>
      </c>
      <c r="L216" s="212">
        <f>'Imms Chart data'!K28</f>
        <v>85.314155942467835</v>
      </c>
    </row>
    <row r="217" spans="1:14" ht="15" x14ac:dyDescent="0.25">
      <c r="A217" s="182" t="s">
        <v>209</v>
      </c>
      <c r="B217" s="183" t="str">
        <f>'Imms Chart data'!A29</f>
        <v>ABM UHB</v>
      </c>
      <c r="C217" s="183" t="str">
        <f>'Imms Chart data'!B29</f>
        <v>-</v>
      </c>
      <c r="D217" s="183" t="str">
        <f>'Imms Chart data'!C29</f>
        <v>-</v>
      </c>
      <c r="E217" s="183" t="str">
        <f>'Imms Chart data'!D29</f>
        <v>-</v>
      </c>
      <c r="F217" s="183" t="str">
        <f>'Imms Chart data'!E29</f>
        <v>-</v>
      </c>
      <c r="G217" s="212">
        <f>'Imms Chart data'!F29</f>
        <v>78.844428494527179</v>
      </c>
      <c r="H217" s="212">
        <f>'Imms Chart data'!G29</f>
        <v>82.688005506797452</v>
      </c>
      <c r="I217" s="212">
        <f>'Imms Chart data'!H29</f>
        <v>84.123387940048801</v>
      </c>
      <c r="J217" s="212">
        <f>'Imms Chart data'!I29</f>
        <v>87.392795883361913</v>
      </c>
      <c r="K217" s="212">
        <f>'Imms Chart data'!J29</f>
        <v>84.89802797909995</v>
      </c>
      <c r="L217" s="212">
        <f>'Imms Chart data'!K29</f>
        <v>86.476692472409823</v>
      </c>
    </row>
    <row r="218" spans="1:14" ht="15" x14ac:dyDescent="0.25">
      <c r="A218" s="182" t="s">
        <v>209</v>
      </c>
      <c r="B218" s="183" t="str">
        <f>'Imms Chart data'!A30</f>
        <v>Cardiff and Vale UHB</v>
      </c>
      <c r="C218" s="183" t="str">
        <f>'Imms Chart data'!B30</f>
        <v>-</v>
      </c>
      <c r="D218" s="183" t="str">
        <f>'Imms Chart data'!C30</f>
        <v>-</v>
      </c>
      <c r="E218" s="183" t="str">
        <f>'Imms Chart data'!D30</f>
        <v>-</v>
      </c>
      <c r="F218" s="183" t="str">
        <f>'Imms Chart data'!E30</f>
        <v>-</v>
      </c>
      <c r="G218" s="212">
        <f>'Imms Chart data'!F30</f>
        <v>75.799746972709201</v>
      </c>
      <c r="H218" s="212">
        <f>'Imms Chart data'!G30</f>
        <v>80.414280902660835</v>
      </c>
      <c r="I218" s="212">
        <f>'Imms Chart data'!H30</f>
        <v>81.550309727105315</v>
      </c>
      <c r="J218" s="212">
        <f>'Imms Chart data'!I30</f>
        <v>85.806132542037588</v>
      </c>
      <c r="K218" s="212">
        <f>'Imms Chart data'!J30</f>
        <v>83.797216699801197</v>
      </c>
      <c r="L218" s="212">
        <f>'Imms Chart data'!K30</f>
        <v>82.73275721506603</v>
      </c>
    </row>
    <row r="219" spans="1:14" ht="15" x14ac:dyDescent="0.25">
      <c r="A219" s="182" t="s">
        <v>209</v>
      </c>
      <c r="B219" s="183" t="str">
        <f>'Imms Chart data'!A31</f>
        <v>Cwm Taf UHB</v>
      </c>
      <c r="C219" s="183" t="str">
        <f>'Imms Chart data'!B31</f>
        <v>-</v>
      </c>
      <c r="D219" s="183" t="str">
        <f>'Imms Chart data'!C31</f>
        <v>-</v>
      </c>
      <c r="E219" s="183" t="str">
        <f>'Imms Chart data'!D31</f>
        <v>-</v>
      </c>
      <c r="F219" s="183" t="str">
        <f>'Imms Chart data'!E31</f>
        <v>-</v>
      </c>
      <c r="G219" s="212">
        <f>'Imms Chart data'!F31</f>
        <v>81.018379029828253</v>
      </c>
      <c r="H219" s="212">
        <f>'Imms Chart data'!G31</f>
        <v>84.364060676779459</v>
      </c>
      <c r="I219" s="212">
        <f>'Imms Chart data'!H31</f>
        <v>86.534090909090907</v>
      </c>
      <c r="J219" s="212">
        <f>'Imms Chart data'!I31</f>
        <v>90.898550724637687</v>
      </c>
      <c r="K219" s="212">
        <f>'Imms Chart data'!J31</f>
        <v>89.393939393939391</v>
      </c>
      <c r="L219" s="212">
        <f>'Imms Chart data'!K31</f>
        <v>89.513849632560778</v>
      </c>
    </row>
    <row r="220" spans="1:14" ht="15" x14ac:dyDescent="0.25">
      <c r="A220" s="182" t="s">
        <v>209</v>
      </c>
      <c r="B220" s="183" t="str">
        <f>'Imms Chart data'!A32</f>
        <v>Aneurin Bevan UHB</v>
      </c>
      <c r="C220" s="183" t="str">
        <f>'Imms Chart data'!B32</f>
        <v>-</v>
      </c>
      <c r="D220" s="183" t="str">
        <f>'Imms Chart data'!C32</f>
        <v>-</v>
      </c>
      <c r="E220" s="183" t="str">
        <f>'Imms Chart data'!D32</f>
        <v>-</v>
      </c>
      <c r="F220" s="183" t="str">
        <f>'Imms Chart data'!E32</f>
        <v>-</v>
      </c>
      <c r="G220" s="212">
        <f>'Imms Chart data'!F32</f>
        <v>77.764013626509751</v>
      </c>
      <c r="H220" s="212">
        <f>'Imms Chart data'!G32</f>
        <v>82.839524740562481</v>
      </c>
      <c r="I220" s="212">
        <f>'Imms Chart data'!H32</f>
        <v>82.650567773465582</v>
      </c>
      <c r="J220" s="212">
        <f>'Imms Chart data'!I32</f>
        <v>86.712268956483769</v>
      </c>
      <c r="K220" s="212">
        <f>'Imms Chart data'!J32</f>
        <v>83.232671843543287</v>
      </c>
      <c r="L220" s="212">
        <f>'Imms Chart data'!K32</f>
        <v>80.035387791212031</v>
      </c>
    </row>
    <row r="221" spans="1:14" ht="15" x14ac:dyDescent="0.25">
      <c r="A221" s="182" t="s">
        <v>209</v>
      </c>
      <c r="B221" s="183" t="str">
        <f>'Imms Chart data'!A33</f>
        <v>Wales</v>
      </c>
      <c r="C221" s="183" t="str">
        <f>'Imms Chart data'!B33</f>
        <v>-</v>
      </c>
      <c r="D221" s="183" t="str">
        <f>'Imms Chart data'!C33</f>
        <v>-</v>
      </c>
      <c r="E221" s="183" t="str">
        <f>'Imms Chart data'!D33</f>
        <v>-</v>
      </c>
      <c r="F221" s="183" t="str">
        <f>'Imms Chart data'!E33</f>
        <v>-</v>
      </c>
      <c r="G221" s="212">
        <f>'Imms Chart data'!F33</f>
        <v>78.534187397586777</v>
      </c>
      <c r="H221" s="212">
        <f>'Imms Chart data'!G33</f>
        <v>82.810661922933463</v>
      </c>
      <c r="I221" s="212">
        <f>'Imms Chart data'!H33</f>
        <v>84.132137263277812</v>
      </c>
      <c r="J221" s="212">
        <f>'Imms Chart data'!I33</f>
        <v>88.031733393994543</v>
      </c>
      <c r="K221" s="212">
        <f>'Imms Chart data'!J33</f>
        <v>86.196587223240726</v>
      </c>
      <c r="L221" s="212">
        <f>'Imms Chart data'!K33</f>
        <v>85.300411059181258</v>
      </c>
    </row>
    <row r="223" spans="1:14" ht="15" x14ac:dyDescent="0.25">
      <c r="A223" s="79" t="s">
        <v>210</v>
      </c>
      <c r="B223" s="186" t="str">
        <f>'DMFT Chart data'!A4</f>
        <v>Isle of Anglesey</v>
      </c>
      <c r="C223" s="186" t="str">
        <f>'DMFT Chart data'!B4</f>
        <v>-</v>
      </c>
      <c r="D223" s="186" t="str">
        <f>'DMFT Chart data'!C4</f>
        <v>-</v>
      </c>
      <c r="E223" s="186" t="str">
        <f>'DMFT Chart data'!D4</f>
        <v>-</v>
      </c>
      <c r="F223" s="186" t="str">
        <f>'DMFT Chart data'!E4</f>
        <v>-</v>
      </c>
      <c r="G223" s="186" t="str">
        <f>'DMFT Chart data'!F4</f>
        <v>-</v>
      </c>
      <c r="H223" s="186" t="str">
        <f>'DMFT Chart data'!G4</f>
        <v>-</v>
      </c>
      <c r="I223" s="186" t="str">
        <f>'DMFT Chart data'!H4</f>
        <v>-</v>
      </c>
      <c r="J223" s="186" t="str">
        <f>'DMFT Chart data'!I4</f>
        <v>-</v>
      </c>
      <c r="K223" s="186">
        <f>'DMFT Chart data'!J4</f>
        <v>1.6592822666666667</v>
      </c>
      <c r="L223" s="186">
        <f>'DMFT Chart data'!K4</f>
        <v>1.3816811913441904</v>
      </c>
      <c r="N223" s="185">
        <f>MAX(C223:L252)</f>
        <v>3.0849332390000002</v>
      </c>
    </row>
    <row r="224" spans="1:14" ht="15" x14ac:dyDescent="0.25">
      <c r="A224" s="79" t="s">
        <v>210</v>
      </c>
      <c r="B224" s="186" t="str">
        <f>'DMFT Chart data'!A5</f>
        <v>Gwynedd</v>
      </c>
      <c r="C224" s="186" t="str">
        <f>'DMFT Chart data'!B5</f>
        <v>-</v>
      </c>
      <c r="D224" s="186" t="str">
        <f>'DMFT Chart data'!C5</f>
        <v>-</v>
      </c>
      <c r="E224" s="186" t="str">
        <f>'DMFT Chart data'!D5</f>
        <v>-</v>
      </c>
      <c r="F224" s="186" t="str">
        <f>'DMFT Chart data'!E5</f>
        <v>-</v>
      </c>
      <c r="G224" s="186" t="str">
        <f>'DMFT Chart data'!F5</f>
        <v>-</v>
      </c>
      <c r="H224" s="186" t="str">
        <f>'DMFT Chart data'!G5</f>
        <v>-</v>
      </c>
      <c r="I224" s="186" t="str">
        <f>'DMFT Chart data'!H5</f>
        <v>-</v>
      </c>
      <c r="J224" s="186" t="str">
        <f>'DMFT Chart data'!I5</f>
        <v>-</v>
      </c>
      <c r="K224" s="186">
        <f>'DMFT Chart data'!J5</f>
        <v>1.5215871713643179</v>
      </c>
      <c r="L224" s="186">
        <f>'DMFT Chart data'!K5</f>
        <v>1.0341137494983657</v>
      </c>
    </row>
    <row r="225" spans="1:12" ht="15" x14ac:dyDescent="0.25">
      <c r="A225" s="79" t="s">
        <v>210</v>
      </c>
      <c r="B225" s="186" t="str">
        <f>'DMFT Chart data'!A6</f>
        <v>Conwy</v>
      </c>
      <c r="C225" s="186" t="str">
        <f>'DMFT Chart data'!B6</f>
        <v>-</v>
      </c>
      <c r="D225" s="186" t="str">
        <f>'DMFT Chart data'!C6</f>
        <v>-</v>
      </c>
      <c r="E225" s="186" t="str">
        <f>'DMFT Chart data'!D6</f>
        <v>-</v>
      </c>
      <c r="F225" s="186" t="str">
        <f>'DMFT Chart data'!E6</f>
        <v>-</v>
      </c>
      <c r="G225" s="186" t="str">
        <f>'DMFT Chart data'!F6</f>
        <v>-</v>
      </c>
      <c r="H225" s="186" t="str">
        <f>'DMFT Chart data'!G6</f>
        <v>-</v>
      </c>
      <c r="I225" s="186" t="str">
        <f>'DMFT Chart data'!H6</f>
        <v>-</v>
      </c>
      <c r="J225" s="186" t="str">
        <f>'DMFT Chart data'!I6</f>
        <v>-</v>
      </c>
      <c r="K225" s="186">
        <f>'DMFT Chart data'!J6</f>
        <v>1.3646127740131586</v>
      </c>
      <c r="L225" s="186">
        <f>'DMFT Chart data'!K6</f>
        <v>1.005974847384169</v>
      </c>
    </row>
    <row r="226" spans="1:12" ht="15" x14ac:dyDescent="0.25">
      <c r="A226" s="79" t="s">
        <v>210</v>
      </c>
      <c r="B226" s="186" t="str">
        <f>'DMFT Chart data'!A7</f>
        <v>Denbighshire</v>
      </c>
      <c r="C226" s="186" t="str">
        <f>'DMFT Chart data'!B7</f>
        <v>-</v>
      </c>
      <c r="D226" s="186" t="str">
        <f>'DMFT Chart data'!C7</f>
        <v>-</v>
      </c>
      <c r="E226" s="186" t="str">
        <f>'DMFT Chart data'!D7</f>
        <v>-</v>
      </c>
      <c r="F226" s="186" t="str">
        <f>'DMFT Chart data'!E7</f>
        <v>-</v>
      </c>
      <c r="G226" s="186" t="str">
        <f>'DMFT Chart data'!F7</f>
        <v>-</v>
      </c>
      <c r="H226" s="186" t="str">
        <f>'DMFT Chart data'!G7</f>
        <v>-</v>
      </c>
      <c r="I226" s="186" t="str">
        <f>'DMFT Chart data'!H7</f>
        <v>-</v>
      </c>
      <c r="J226" s="186" t="str">
        <f>'DMFT Chart data'!I7</f>
        <v>-</v>
      </c>
      <c r="K226" s="186">
        <f>'DMFT Chart data'!J7</f>
        <v>1.5543005532805432</v>
      </c>
      <c r="L226" s="186">
        <f>'DMFT Chart data'!K7</f>
        <v>1.3116369066771445</v>
      </c>
    </row>
    <row r="227" spans="1:12" ht="15" x14ac:dyDescent="0.25">
      <c r="A227" s="79" t="s">
        <v>210</v>
      </c>
      <c r="B227" s="186" t="str">
        <f>'DMFT Chart data'!A8</f>
        <v>Flintshire</v>
      </c>
      <c r="C227" s="186" t="str">
        <f>'DMFT Chart data'!B8</f>
        <v>-</v>
      </c>
      <c r="D227" s="186" t="str">
        <f>'DMFT Chart data'!C8</f>
        <v>-</v>
      </c>
      <c r="E227" s="186" t="str">
        <f>'DMFT Chart data'!D8</f>
        <v>-</v>
      </c>
      <c r="F227" s="186" t="str">
        <f>'DMFT Chart data'!E8</f>
        <v>-</v>
      </c>
      <c r="G227" s="186" t="str">
        <f>'DMFT Chart data'!F8</f>
        <v>-</v>
      </c>
      <c r="H227" s="186" t="str">
        <f>'DMFT Chart data'!G8</f>
        <v>-</v>
      </c>
      <c r="I227" s="186" t="str">
        <f>'DMFT Chart data'!H8</f>
        <v>-</v>
      </c>
      <c r="J227" s="186" t="str">
        <f>'DMFT Chart data'!I8</f>
        <v>-</v>
      </c>
      <c r="K227" s="186">
        <f>'DMFT Chart data'!J8</f>
        <v>1.017939355389966</v>
      </c>
      <c r="L227" s="186">
        <f>'DMFT Chart data'!K8</f>
        <v>1.060015667249486</v>
      </c>
    </row>
    <row r="228" spans="1:12" ht="15" x14ac:dyDescent="0.25">
      <c r="A228" s="79" t="s">
        <v>210</v>
      </c>
      <c r="B228" s="186" t="str">
        <f>'DMFT Chart data'!A9</f>
        <v>Wrexham</v>
      </c>
      <c r="C228" s="186" t="str">
        <f>'DMFT Chart data'!B9</f>
        <v>-</v>
      </c>
      <c r="D228" s="186" t="str">
        <f>'DMFT Chart data'!C9</f>
        <v>-</v>
      </c>
      <c r="E228" s="186" t="str">
        <f>'DMFT Chart data'!D9</f>
        <v>-</v>
      </c>
      <c r="F228" s="186" t="str">
        <f>'DMFT Chart data'!E9</f>
        <v>-</v>
      </c>
      <c r="G228" s="186" t="str">
        <f>'DMFT Chart data'!F9</f>
        <v>-</v>
      </c>
      <c r="H228" s="186" t="str">
        <f>'DMFT Chart data'!G9</f>
        <v>-</v>
      </c>
      <c r="I228" s="186" t="str">
        <f>'DMFT Chart data'!H9</f>
        <v>-</v>
      </c>
      <c r="J228" s="186" t="str">
        <f>'DMFT Chart data'!I9</f>
        <v>-</v>
      </c>
      <c r="K228" s="186">
        <f>'DMFT Chart data'!J9</f>
        <v>1.664287542631921</v>
      </c>
      <c r="L228" s="186">
        <f>'DMFT Chart data'!K9</f>
        <v>0.89276671442133004</v>
      </c>
    </row>
    <row r="229" spans="1:12" ht="15" x14ac:dyDescent="0.25">
      <c r="A229" s="79" t="s">
        <v>210</v>
      </c>
      <c r="B229" s="186" t="str">
        <f>'DMFT Chart data'!A10</f>
        <v>Powys</v>
      </c>
      <c r="C229" s="186" t="str">
        <f>'DMFT Chart data'!B10</f>
        <v>-</v>
      </c>
      <c r="D229" s="186" t="str">
        <f>'DMFT Chart data'!C10</f>
        <v>-</v>
      </c>
      <c r="E229" s="186" t="str">
        <f>'DMFT Chart data'!D10</f>
        <v>-</v>
      </c>
      <c r="F229" s="186" t="str">
        <f>'DMFT Chart data'!E10</f>
        <v>-</v>
      </c>
      <c r="G229" s="186" t="str">
        <f>'DMFT Chart data'!F10</f>
        <v>-</v>
      </c>
      <c r="H229" s="186" t="str">
        <f>'DMFT Chart data'!G10</f>
        <v>-</v>
      </c>
      <c r="I229" s="186" t="str">
        <f>'DMFT Chart data'!H10</f>
        <v>-</v>
      </c>
      <c r="J229" s="186" t="str">
        <f>'DMFT Chart data'!I10</f>
        <v>-</v>
      </c>
      <c r="K229" s="186">
        <f>'DMFT Chart data'!J10</f>
        <v>1.2520602285570475</v>
      </c>
      <c r="L229" s="186">
        <f>'DMFT Chart data'!K10</f>
        <v>1.1493732204634879</v>
      </c>
    </row>
    <row r="230" spans="1:12" ht="15" x14ac:dyDescent="0.25">
      <c r="A230" s="79" t="s">
        <v>210</v>
      </c>
      <c r="B230" s="186" t="str">
        <f>'DMFT Chart data'!A11</f>
        <v>Ceredigion</v>
      </c>
      <c r="C230" s="186" t="str">
        <f>'DMFT Chart data'!B11</f>
        <v>-</v>
      </c>
      <c r="D230" s="186" t="str">
        <f>'DMFT Chart data'!C11</f>
        <v>-</v>
      </c>
      <c r="E230" s="186" t="str">
        <f>'DMFT Chart data'!D11</f>
        <v>-</v>
      </c>
      <c r="F230" s="186" t="str">
        <f>'DMFT Chart data'!E11</f>
        <v>-</v>
      </c>
      <c r="G230" s="186" t="str">
        <f>'DMFT Chart data'!F11</f>
        <v>-</v>
      </c>
      <c r="H230" s="186" t="str">
        <f>'DMFT Chart data'!G11</f>
        <v>-</v>
      </c>
      <c r="I230" s="186" t="str">
        <f>'DMFT Chart data'!H11</f>
        <v>-</v>
      </c>
      <c r="J230" s="186" t="str">
        <f>'DMFT Chart data'!I11</f>
        <v>-</v>
      </c>
      <c r="K230" s="186">
        <f>'DMFT Chart data'!J11</f>
        <v>1.227198784</v>
      </c>
      <c r="L230" s="186">
        <f>'DMFT Chart data'!K11</f>
        <v>0.764922241393172</v>
      </c>
    </row>
    <row r="231" spans="1:12" ht="15" x14ac:dyDescent="0.25">
      <c r="A231" s="79" t="s">
        <v>210</v>
      </c>
      <c r="B231" s="186" t="str">
        <f>'DMFT Chart data'!A12</f>
        <v>Pembrokeshire</v>
      </c>
      <c r="C231" s="186" t="str">
        <f>'DMFT Chart data'!B12</f>
        <v>-</v>
      </c>
      <c r="D231" s="186" t="str">
        <f>'DMFT Chart data'!C12</f>
        <v>-</v>
      </c>
      <c r="E231" s="186" t="str">
        <f>'DMFT Chart data'!D12</f>
        <v>-</v>
      </c>
      <c r="F231" s="186" t="str">
        <f>'DMFT Chart data'!E12</f>
        <v>-</v>
      </c>
      <c r="G231" s="186" t="str">
        <f>'DMFT Chart data'!F12</f>
        <v>-</v>
      </c>
      <c r="H231" s="186" t="str">
        <f>'DMFT Chart data'!G12</f>
        <v>-</v>
      </c>
      <c r="I231" s="186" t="str">
        <f>'DMFT Chart data'!H12</f>
        <v>-</v>
      </c>
      <c r="J231" s="186" t="str">
        <f>'DMFT Chart data'!I12</f>
        <v>-</v>
      </c>
      <c r="K231" s="186">
        <f>'DMFT Chart data'!J12</f>
        <v>1.5503601572484276</v>
      </c>
      <c r="L231" s="186">
        <f>'DMFT Chart data'!K12</f>
        <v>1.0497865713685888</v>
      </c>
    </row>
    <row r="232" spans="1:12" ht="15" x14ac:dyDescent="0.25">
      <c r="A232" s="79" t="s">
        <v>210</v>
      </c>
      <c r="B232" s="186" t="str">
        <f>'DMFT Chart data'!A13</f>
        <v>Carmarthenshire</v>
      </c>
      <c r="C232" s="186" t="str">
        <f>'DMFT Chart data'!B13</f>
        <v>-</v>
      </c>
      <c r="D232" s="186" t="str">
        <f>'DMFT Chart data'!C13</f>
        <v>-</v>
      </c>
      <c r="E232" s="186" t="str">
        <f>'DMFT Chart data'!D13</f>
        <v>-</v>
      </c>
      <c r="F232" s="186" t="str">
        <f>'DMFT Chart data'!E13</f>
        <v>-</v>
      </c>
      <c r="G232" s="186" t="str">
        <f>'DMFT Chart data'!F13</f>
        <v>-</v>
      </c>
      <c r="H232" s="186" t="str">
        <f>'DMFT Chart data'!G13</f>
        <v>-</v>
      </c>
      <c r="I232" s="186" t="str">
        <f>'DMFT Chart data'!H13</f>
        <v>-</v>
      </c>
      <c r="J232" s="186" t="str">
        <f>'DMFT Chart data'!I13</f>
        <v>-</v>
      </c>
      <c r="K232" s="186">
        <f>'DMFT Chart data'!J13</f>
        <v>0.97174654893008472</v>
      </c>
      <c r="L232" s="186">
        <f>'DMFT Chart data'!K13</f>
        <v>0.83268402719213563</v>
      </c>
    </row>
    <row r="233" spans="1:12" ht="15" x14ac:dyDescent="0.25">
      <c r="A233" s="79" t="s">
        <v>210</v>
      </c>
      <c r="B233" s="186" t="str">
        <f>'DMFT Chart data'!A14</f>
        <v>Swansea</v>
      </c>
      <c r="C233" s="186" t="str">
        <f>'DMFT Chart data'!B14</f>
        <v>-</v>
      </c>
      <c r="D233" s="186" t="str">
        <f>'DMFT Chart data'!C14</f>
        <v>-</v>
      </c>
      <c r="E233" s="186" t="str">
        <f>'DMFT Chart data'!D14</f>
        <v>-</v>
      </c>
      <c r="F233" s="186" t="str">
        <f>'DMFT Chart data'!E14</f>
        <v>-</v>
      </c>
      <c r="G233" s="186" t="str">
        <f>'DMFT Chart data'!F14</f>
        <v>-</v>
      </c>
      <c r="H233" s="186" t="str">
        <f>'DMFT Chart data'!G14</f>
        <v>-</v>
      </c>
      <c r="I233" s="186" t="str">
        <f>'DMFT Chart data'!H14</f>
        <v>-</v>
      </c>
      <c r="J233" s="186" t="str">
        <f>'DMFT Chart data'!I14</f>
        <v>-</v>
      </c>
      <c r="K233" s="186">
        <f>'DMFT Chart data'!J14</f>
        <v>1.5735418480496453</v>
      </c>
      <c r="L233" s="186">
        <f>'DMFT Chart data'!K14</f>
        <v>1.6421371067497943</v>
      </c>
    </row>
    <row r="234" spans="1:12" ht="15" x14ac:dyDescent="0.25">
      <c r="A234" s="79" t="s">
        <v>210</v>
      </c>
      <c r="B234" s="186" t="str">
        <f>'DMFT Chart data'!A15</f>
        <v>Neath Port Talbot</v>
      </c>
      <c r="C234" s="186" t="str">
        <f>'DMFT Chart data'!B15</f>
        <v>-</v>
      </c>
      <c r="D234" s="186" t="str">
        <f>'DMFT Chart data'!C15</f>
        <v>-</v>
      </c>
      <c r="E234" s="186" t="str">
        <f>'DMFT Chart data'!D15</f>
        <v>-</v>
      </c>
      <c r="F234" s="186" t="str">
        <f>'DMFT Chart data'!E15</f>
        <v>-</v>
      </c>
      <c r="G234" s="186" t="str">
        <f>'DMFT Chart data'!F15</f>
        <v>-</v>
      </c>
      <c r="H234" s="186" t="str">
        <f>'DMFT Chart data'!G15</f>
        <v>-</v>
      </c>
      <c r="I234" s="186" t="str">
        <f>'DMFT Chart data'!H15</f>
        <v>-</v>
      </c>
      <c r="J234" s="186" t="str">
        <f>'DMFT Chart data'!I15</f>
        <v>-</v>
      </c>
      <c r="K234" s="186">
        <f>'DMFT Chart data'!J15</f>
        <v>2.204950617593199</v>
      </c>
      <c r="L234" s="186">
        <f>'DMFT Chart data'!K15</f>
        <v>1.3631796554444309</v>
      </c>
    </row>
    <row r="235" spans="1:12" ht="15" x14ac:dyDescent="0.25">
      <c r="A235" s="79" t="s">
        <v>210</v>
      </c>
      <c r="B235" s="186" t="str">
        <f>'DMFT Chart data'!A16</f>
        <v>Bridgend</v>
      </c>
      <c r="C235" s="186" t="str">
        <f>'DMFT Chart data'!B16</f>
        <v>-</v>
      </c>
      <c r="D235" s="186" t="str">
        <f>'DMFT Chart data'!C16</f>
        <v>-</v>
      </c>
      <c r="E235" s="186" t="str">
        <f>'DMFT Chart data'!D16</f>
        <v>-</v>
      </c>
      <c r="F235" s="186" t="str">
        <f>'DMFT Chart data'!E16</f>
        <v>-</v>
      </c>
      <c r="G235" s="186" t="str">
        <f>'DMFT Chart data'!F16</f>
        <v>-</v>
      </c>
      <c r="H235" s="186" t="str">
        <f>'DMFT Chart data'!G16</f>
        <v>-</v>
      </c>
      <c r="I235" s="186" t="str">
        <f>'DMFT Chart data'!H16</f>
        <v>-</v>
      </c>
      <c r="J235" s="186" t="str">
        <f>'DMFT Chart data'!I16</f>
        <v>-</v>
      </c>
      <c r="K235" s="186">
        <f>'DMFT Chart data'!J16</f>
        <v>1.1342246881431759</v>
      </c>
      <c r="L235" s="186">
        <f>'DMFT Chart data'!K16</f>
        <v>1.6111321156984082</v>
      </c>
    </row>
    <row r="236" spans="1:12" ht="15" x14ac:dyDescent="0.25">
      <c r="A236" s="79" t="s">
        <v>210</v>
      </c>
      <c r="B236" s="186" t="str">
        <f>'DMFT Chart data'!A17</f>
        <v>Vale of Glamorgan</v>
      </c>
      <c r="C236" s="186" t="str">
        <f>'DMFT Chart data'!B17</f>
        <v>-</v>
      </c>
      <c r="D236" s="186" t="str">
        <f>'DMFT Chart data'!C17</f>
        <v>-</v>
      </c>
      <c r="E236" s="186" t="str">
        <f>'DMFT Chart data'!D17</f>
        <v>-</v>
      </c>
      <c r="F236" s="186" t="str">
        <f>'DMFT Chart data'!E17</f>
        <v>-</v>
      </c>
      <c r="G236" s="186" t="str">
        <f>'DMFT Chart data'!F17</f>
        <v>-</v>
      </c>
      <c r="H236" s="186" t="str">
        <f>'DMFT Chart data'!G17</f>
        <v>-</v>
      </c>
      <c r="I236" s="186" t="str">
        <f>'DMFT Chart data'!H17</f>
        <v>-</v>
      </c>
      <c r="J236" s="186" t="str">
        <f>'DMFT Chart data'!I17</f>
        <v>-</v>
      </c>
      <c r="K236" s="186">
        <f>'DMFT Chart data'!J17</f>
        <v>0.91074380196008531</v>
      </c>
      <c r="L236" s="186">
        <f>'DMFT Chart data'!K17</f>
        <v>0.69532146496294911</v>
      </c>
    </row>
    <row r="237" spans="1:12" ht="15" x14ac:dyDescent="0.25">
      <c r="A237" s="79" t="s">
        <v>210</v>
      </c>
      <c r="B237" s="186" t="str">
        <f>'DMFT Chart data'!A18</f>
        <v>Cardiff</v>
      </c>
      <c r="C237" s="186" t="str">
        <f>'DMFT Chart data'!B18</f>
        <v>-</v>
      </c>
      <c r="D237" s="186" t="str">
        <f>'DMFT Chart data'!C18</f>
        <v>-</v>
      </c>
      <c r="E237" s="186" t="str">
        <f>'DMFT Chart data'!D18</f>
        <v>-</v>
      </c>
      <c r="F237" s="186" t="str">
        <f>'DMFT Chart data'!E18</f>
        <v>-</v>
      </c>
      <c r="G237" s="186" t="str">
        <f>'DMFT Chart data'!F18</f>
        <v>-</v>
      </c>
      <c r="H237" s="186" t="str">
        <f>'DMFT Chart data'!G18</f>
        <v>-</v>
      </c>
      <c r="I237" s="186" t="str">
        <f>'DMFT Chart data'!H18</f>
        <v>-</v>
      </c>
      <c r="J237" s="186" t="str">
        <f>'DMFT Chart data'!I18</f>
        <v>-</v>
      </c>
      <c r="K237" s="186">
        <f>'DMFT Chart data'!J18</f>
        <v>1.6096968963433047</v>
      </c>
      <c r="L237" s="186">
        <f>'DMFT Chart data'!K18</f>
        <v>1.0002232496385748</v>
      </c>
    </row>
    <row r="238" spans="1:12" ht="15" x14ac:dyDescent="0.25">
      <c r="A238" s="79" t="s">
        <v>210</v>
      </c>
      <c r="B238" s="186" t="str">
        <f>'DMFT Chart data'!A19</f>
        <v>Rhondda Cynon Taf</v>
      </c>
      <c r="C238" s="186" t="str">
        <f>'DMFT Chart data'!B19</f>
        <v>-</v>
      </c>
      <c r="D238" s="186" t="str">
        <f>'DMFT Chart data'!C19</f>
        <v>-</v>
      </c>
      <c r="E238" s="186" t="str">
        <f>'DMFT Chart data'!D19</f>
        <v>-</v>
      </c>
      <c r="F238" s="186" t="str">
        <f>'DMFT Chart data'!E19</f>
        <v>-</v>
      </c>
      <c r="G238" s="186" t="str">
        <f>'DMFT Chart data'!F19</f>
        <v>-</v>
      </c>
      <c r="H238" s="186" t="str">
        <f>'DMFT Chart data'!G19</f>
        <v>-</v>
      </c>
      <c r="I238" s="186" t="str">
        <f>'DMFT Chart data'!H19</f>
        <v>-</v>
      </c>
      <c r="J238" s="186" t="str">
        <f>'DMFT Chart data'!I19</f>
        <v>-</v>
      </c>
      <c r="K238" s="186">
        <f>'DMFT Chart data'!J19</f>
        <v>1.8744149569428237</v>
      </c>
      <c r="L238" s="186">
        <f>'DMFT Chart data'!K19</f>
        <v>1.5439258576353503</v>
      </c>
    </row>
    <row r="239" spans="1:12" ht="15" x14ac:dyDescent="0.25">
      <c r="A239" s="79" t="s">
        <v>210</v>
      </c>
      <c r="B239" s="186" t="str">
        <f>'DMFT Chart data'!A20</f>
        <v>Merthyr Tydfil</v>
      </c>
      <c r="C239" s="186" t="str">
        <f>'DMFT Chart data'!B20</f>
        <v>-</v>
      </c>
      <c r="D239" s="186" t="str">
        <f>'DMFT Chart data'!C20</f>
        <v>-</v>
      </c>
      <c r="E239" s="186" t="str">
        <f>'DMFT Chart data'!D20</f>
        <v>-</v>
      </c>
      <c r="F239" s="186" t="str">
        <f>'DMFT Chart data'!E20</f>
        <v>-</v>
      </c>
      <c r="G239" s="186" t="str">
        <f>'DMFT Chart data'!F20</f>
        <v>-</v>
      </c>
      <c r="H239" s="186" t="str">
        <f>'DMFT Chart data'!G20</f>
        <v>-</v>
      </c>
      <c r="I239" s="186" t="str">
        <f>'DMFT Chart data'!H20</f>
        <v>-</v>
      </c>
      <c r="J239" s="186" t="str">
        <f>'DMFT Chart data'!I20</f>
        <v>-</v>
      </c>
      <c r="K239" s="186">
        <f>'DMFT Chart data'!J20</f>
        <v>1.9297570621301767</v>
      </c>
      <c r="L239" s="186">
        <f>'DMFT Chart data'!K20</f>
        <v>2.5921939309382633</v>
      </c>
    </row>
    <row r="240" spans="1:12" ht="15" x14ac:dyDescent="0.25">
      <c r="A240" s="79" t="s">
        <v>210</v>
      </c>
      <c r="B240" s="186" t="str">
        <f>'DMFT Chart data'!A21</f>
        <v>Caerphilly</v>
      </c>
      <c r="C240" s="186" t="str">
        <f>'DMFT Chart data'!B21</f>
        <v>-</v>
      </c>
      <c r="D240" s="186" t="str">
        <f>'DMFT Chart data'!C21</f>
        <v>-</v>
      </c>
      <c r="E240" s="186" t="str">
        <f>'DMFT Chart data'!D21</f>
        <v>-</v>
      </c>
      <c r="F240" s="186" t="str">
        <f>'DMFT Chart data'!E21</f>
        <v>-</v>
      </c>
      <c r="G240" s="186" t="str">
        <f>'DMFT Chart data'!F21</f>
        <v>-</v>
      </c>
      <c r="H240" s="186" t="str">
        <f>'DMFT Chart data'!G21</f>
        <v>-</v>
      </c>
      <c r="I240" s="186" t="str">
        <f>'DMFT Chart data'!H21</f>
        <v>-</v>
      </c>
      <c r="J240" s="186" t="str">
        <f>'DMFT Chart data'!I21</f>
        <v>-</v>
      </c>
      <c r="K240" s="186">
        <f>'DMFT Chart data'!J21</f>
        <v>1.6865696025822792</v>
      </c>
      <c r="L240" s="186">
        <f>'DMFT Chart data'!K21</f>
        <v>1.5131295100989077</v>
      </c>
    </row>
    <row r="241" spans="1:14" ht="15" x14ac:dyDescent="0.25">
      <c r="A241" s="79" t="s">
        <v>210</v>
      </c>
      <c r="B241" s="186" t="str">
        <f>'DMFT Chart data'!A22</f>
        <v>Blaenau Gwent</v>
      </c>
      <c r="C241" s="186" t="str">
        <f>'DMFT Chart data'!B22</f>
        <v>-</v>
      </c>
      <c r="D241" s="186" t="str">
        <f>'DMFT Chart data'!C22</f>
        <v>-</v>
      </c>
      <c r="E241" s="186" t="str">
        <f>'DMFT Chart data'!D22</f>
        <v>-</v>
      </c>
      <c r="F241" s="186" t="str">
        <f>'DMFT Chart data'!E22</f>
        <v>-</v>
      </c>
      <c r="G241" s="186" t="str">
        <f>'DMFT Chart data'!F22</f>
        <v>-</v>
      </c>
      <c r="H241" s="186" t="str">
        <f>'DMFT Chart data'!G22</f>
        <v>-</v>
      </c>
      <c r="I241" s="186" t="str">
        <f>'DMFT Chart data'!H22</f>
        <v>-</v>
      </c>
      <c r="J241" s="186" t="str">
        <f>'DMFT Chart data'!I22</f>
        <v>-</v>
      </c>
      <c r="K241" s="186">
        <f>'DMFT Chart data'!J22</f>
        <v>3.0849332390000002</v>
      </c>
      <c r="L241" s="186">
        <f>'DMFT Chart data'!K22</f>
        <v>2.33499836462788</v>
      </c>
    </row>
    <row r="242" spans="1:14" ht="15" x14ac:dyDescent="0.25">
      <c r="A242" s="79" t="s">
        <v>210</v>
      </c>
      <c r="B242" s="186" t="str">
        <f>'DMFT Chart data'!A23</f>
        <v>Torfaen</v>
      </c>
      <c r="C242" s="186" t="str">
        <f>'DMFT Chart data'!B23</f>
        <v>-</v>
      </c>
      <c r="D242" s="186" t="str">
        <f>'DMFT Chart data'!C23</f>
        <v>-</v>
      </c>
      <c r="E242" s="186" t="str">
        <f>'DMFT Chart data'!D23</f>
        <v>-</v>
      </c>
      <c r="F242" s="186" t="str">
        <f>'DMFT Chart data'!E23</f>
        <v>-</v>
      </c>
      <c r="G242" s="186" t="str">
        <f>'DMFT Chart data'!F23</f>
        <v>-</v>
      </c>
      <c r="H242" s="186" t="str">
        <f>'DMFT Chart data'!G23</f>
        <v>-</v>
      </c>
      <c r="I242" s="186" t="str">
        <f>'DMFT Chart data'!H23</f>
        <v>-</v>
      </c>
      <c r="J242" s="186" t="str">
        <f>'DMFT Chart data'!I23</f>
        <v>-</v>
      </c>
      <c r="K242" s="186">
        <f>'DMFT Chart data'!J23</f>
        <v>2.3199912248770884</v>
      </c>
      <c r="L242" s="186">
        <f>'DMFT Chart data'!K23</f>
        <v>1.6513206151327693</v>
      </c>
    </row>
    <row r="243" spans="1:14" ht="15" x14ac:dyDescent="0.25">
      <c r="A243" s="79" t="s">
        <v>210</v>
      </c>
      <c r="B243" s="186" t="str">
        <f>'DMFT Chart data'!A24</f>
        <v>Monmouthshire</v>
      </c>
      <c r="C243" s="186" t="str">
        <f>'DMFT Chart data'!B24</f>
        <v>-</v>
      </c>
      <c r="D243" s="186" t="str">
        <f>'DMFT Chart data'!C24</f>
        <v>-</v>
      </c>
      <c r="E243" s="186" t="str">
        <f>'DMFT Chart data'!D24</f>
        <v>-</v>
      </c>
      <c r="F243" s="186" t="str">
        <f>'DMFT Chart data'!E24</f>
        <v>-</v>
      </c>
      <c r="G243" s="186" t="str">
        <f>'DMFT Chart data'!F24</f>
        <v>-</v>
      </c>
      <c r="H243" s="186" t="str">
        <f>'DMFT Chart data'!G24</f>
        <v>-</v>
      </c>
      <c r="I243" s="186" t="str">
        <f>'DMFT Chart data'!H24</f>
        <v>-</v>
      </c>
      <c r="J243" s="186" t="str">
        <f>'DMFT Chart data'!I24</f>
        <v>-</v>
      </c>
      <c r="K243" s="186">
        <f>'DMFT Chart data'!J24</f>
        <v>1.0298095613707869</v>
      </c>
      <c r="L243" s="186">
        <f>'DMFT Chart data'!K24</f>
        <v>1.1376495297252012</v>
      </c>
    </row>
    <row r="244" spans="1:14" ht="15" x14ac:dyDescent="0.25">
      <c r="A244" s="79" t="s">
        <v>210</v>
      </c>
      <c r="B244" s="186" t="str">
        <f>'DMFT Chart data'!A25</f>
        <v>Newport</v>
      </c>
      <c r="C244" s="186" t="str">
        <f>'DMFT Chart data'!B25</f>
        <v>-</v>
      </c>
      <c r="D244" s="186" t="str">
        <f>'DMFT Chart data'!C25</f>
        <v>-</v>
      </c>
      <c r="E244" s="186" t="str">
        <f>'DMFT Chart data'!D25</f>
        <v>-</v>
      </c>
      <c r="F244" s="186" t="str">
        <f>'DMFT Chart data'!E25</f>
        <v>-</v>
      </c>
      <c r="G244" s="186" t="str">
        <f>'DMFT Chart data'!F25</f>
        <v>-</v>
      </c>
      <c r="H244" s="186" t="str">
        <f>'DMFT Chart data'!G25</f>
        <v>-</v>
      </c>
      <c r="I244" s="186" t="str">
        <f>'DMFT Chart data'!H25</f>
        <v>-</v>
      </c>
      <c r="J244" s="186" t="str">
        <f>'DMFT Chart data'!I25</f>
        <v>-</v>
      </c>
      <c r="K244" s="186">
        <f>'DMFT Chart data'!J25</f>
        <v>2.2161198929771899</v>
      </c>
      <c r="L244" s="186">
        <f>'DMFT Chart data'!K25</f>
        <v>1.6400797726476266</v>
      </c>
    </row>
    <row r="245" spans="1:14" ht="15" x14ac:dyDescent="0.25">
      <c r="A245" s="79" t="s">
        <v>210</v>
      </c>
      <c r="B245" s="186" t="str">
        <f>'DMFT Chart data'!A26</f>
        <v>Betsi Cadwaladr UHB</v>
      </c>
      <c r="C245" s="186" t="str">
        <f>'DMFT Chart data'!B26</f>
        <v>-</v>
      </c>
      <c r="D245" s="186" t="str">
        <f>'DMFT Chart data'!C26</f>
        <v>-</v>
      </c>
      <c r="E245" s="186" t="str">
        <f>'DMFT Chart data'!D26</f>
        <v>-</v>
      </c>
      <c r="F245" s="186" t="str">
        <f>'DMFT Chart data'!E26</f>
        <v>-</v>
      </c>
      <c r="G245" s="186" t="str">
        <f>'DMFT Chart data'!F26</f>
        <v>-</v>
      </c>
      <c r="H245" s="186" t="str">
        <f>'DMFT Chart data'!G26</f>
        <v>-</v>
      </c>
      <c r="I245" s="186" t="str">
        <f>'DMFT Chart data'!H26</f>
        <v>-</v>
      </c>
      <c r="J245" s="186" t="str">
        <f>'DMFT Chart data'!I26</f>
        <v>-</v>
      </c>
      <c r="K245" s="186">
        <f>'DMFT Chart data'!J26</f>
        <v>1.4104343681917204</v>
      </c>
      <c r="L245" s="186">
        <f>'DMFT Chart data'!K26</f>
        <v>1.0789056651443529</v>
      </c>
    </row>
    <row r="246" spans="1:14" ht="15" x14ac:dyDescent="0.25">
      <c r="A246" s="79" t="s">
        <v>210</v>
      </c>
      <c r="B246" s="186" t="str">
        <f>'DMFT Chart data'!A27</f>
        <v>Powys tHB</v>
      </c>
      <c r="C246" s="186" t="str">
        <f>'DMFT Chart data'!B27</f>
        <v>-</v>
      </c>
      <c r="D246" s="186" t="str">
        <f>'DMFT Chart data'!C27</f>
        <v>-</v>
      </c>
      <c r="E246" s="186" t="str">
        <f>'DMFT Chart data'!D27</f>
        <v>-</v>
      </c>
      <c r="F246" s="186" t="str">
        <f>'DMFT Chart data'!E27</f>
        <v>-</v>
      </c>
      <c r="G246" s="186" t="str">
        <f>'DMFT Chart data'!F27</f>
        <v>-</v>
      </c>
      <c r="H246" s="186" t="str">
        <f>'DMFT Chart data'!G27</f>
        <v>-</v>
      </c>
      <c r="I246" s="186" t="str">
        <f>'DMFT Chart data'!H27</f>
        <v>-</v>
      </c>
      <c r="J246" s="186" t="str">
        <f>'DMFT Chart data'!I27</f>
        <v>-</v>
      </c>
      <c r="K246" s="186">
        <f>'DMFT Chart data'!J27</f>
        <v>1.2520602285570475</v>
      </c>
      <c r="L246" s="186">
        <f>'DMFT Chart data'!K27</f>
        <v>1.1493732204634879</v>
      </c>
    </row>
    <row r="247" spans="1:14" ht="15" x14ac:dyDescent="0.25">
      <c r="A247" s="79" t="s">
        <v>210</v>
      </c>
      <c r="B247" s="186" t="str">
        <f>'DMFT Chart data'!A28</f>
        <v>Hywel Dda UHB</v>
      </c>
      <c r="C247" s="186" t="str">
        <f>'DMFT Chart data'!B28</f>
        <v>-</v>
      </c>
      <c r="D247" s="186" t="str">
        <f>'DMFT Chart data'!C28</f>
        <v>-</v>
      </c>
      <c r="E247" s="186" t="str">
        <f>'DMFT Chart data'!D28</f>
        <v>-</v>
      </c>
      <c r="F247" s="186" t="str">
        <f>'DMFT Chart data'!E28</f>
        <v>-</v>
      </c>
      <c r="G247" s="186" t="str">
        <f>'DMFT Chart data'!F28</f>
        <v>-</v>
      </c>
      <c r="H247" s="186" t="str">
        <f>'DMFT Chart data'!G28</f>
        <v>-</v>
      </c>
      <c r="I247" s="186" t="str">
        <f>'DMFT Chart data'!H28</f>
        <v>-</v>
      </c>
      <c r="J247" s="186" t="str">
        <f>'DMFT Chart data'!I28</f>
        <v>-</v>
      </c>
      <c r="K247" s="186">
        <f>'DMFT Chart data'!J28</f>
        <v>1.2082446808510643</v>
      </c>
      <c r="L247" s="186">
        <f>'DMFT Chart data'!K28</f>
        <v>0.89539659099947655</v>
      </c>
    </row>
    <row r="248" spans="1:14" ht="15" x14ac:dyDescent="0.25">
      <c r="A248" s="79" t="s">
        <v>210</v>
      </c>
      <c r="B248" s="186" t="str">
        <f>'DMFT Chart data'!A29</f>
        <v>AMB UHB</v>
      </c>
      <c r="C248" s="186" t="str">
        <f>'DMFT Chart data'!B29</f>
        <v>-</v>
      </c>
      <c r="D248" s="186" t="str">
        <f>'DMFT Chart data'!C29</f>
        <v>-</v>
      </c>
      <c r="E248" s="186" t="str">
        <f>'DMFT Chart data'!D29</f>
        <v>-</v>
      </c>
      <c r="F248" s="186" t="str">
        <f>'DMFT Chart data'!E29</f>
        <v>-</v>
      </c>
      <c r="G248" s="186" t="str">
        <f>'DMFT Chart data'!F29</f>
        <v>-</v>
      </c>
      <c r="H248" s="186" t="str">
        <f>'DMFT Chart data'!G29</f>
        <v>-</v>
      </c>
      <c r="I248" s="186" t="str">
        <f>'DMFT Chart data'!H29</f>
        <v>-</v>
      </c>
      <c r="J248" s="186" t="str">
        <f>'DMFT Chart data'!I29</f>
        <v>-</v>
      </c>
      <c r="K248" s="186">
        <f>'DMFT Chart data'!J29</f>
        <v>1.6430861686390523</v>
      </c>
      <c r="L248" s="186">
        <f>'DMFT Chart data'!K29</f>
        <v>1.5524872551529509</v>
      </c>
    </row>
    <row r="249" spans="1:14" ht="15" x14ac:dyDescent="0.25">
      <c r="A249" s="79" t="s">
        <v>210</v>
      </c>
      <c r="B249" s="186" t="str">
        <f>'DMFT Chart data'!A30</f>
        <v>Cardiff and Vale UHB</v>
      </c>
      <c r="C249" s="186" t="str">
        <f>'DMFT Chart data'!B30</f>
        <v>-</v>
      </c>
      <c r="D249" s="186" t="str">
        <f>'DMFT Chart data'!C30</f>
        <v>-</v>
      </c>
      <c r="E249" s="186" t="str">
        <f>'DMFT Chart data'!D30</f>
        <v>-</v>
      </c>
      <c r="F249" s="186" t="str">
        <f>'DMFT Chart data'!E30</f>
        <v>-</v>
      </c>
      <c r="G249" s="186" t="str">
        <f>'DMFT Chart data'!F30</f>
        <v>-</v>
      </c>
      <c r="H249" s="186" t="str">
        <f>'DMFT Chart data'!G30</f>
        <v>-</v>
      </c>
      <c r="I249" s="186" t="str">
        <f>'DMFT Chart data'!H30</f>
        <v>-</v>
      </c>
      <c r="J249" s="186" t="str">
        <f>'DMFT Chart data'!I30</f>
        <v>-</v>
      </c>
      <c r="K249" s="186">
        <f>'DMFT Chart data'!J30</f>
        <v>1.412626506024097</v>
      </c>
      <c r="L249" s="186">
        <f>'DMFT Chart data'!K30</f>
        <v>0.91617178230242902</v>
      </c>
    </row>
    <row r="250" spans="1:14" ht="15" x14ac:dyDescent="0.25">
      <c r="A250" s="79" t="s">
        <v>210</v>
      </c>
      <c r="B250" s="186" t="str">
        <f>'DMFT Chart data'!A31</f>
        <v>Cwm Taf UHB</v>
      </c>
      <c r="C250" s="186" t="str">
        <f>'DMFT Chart data'!B31</f>
        <v>-</v>
      </c>
      <c r="D250" s="186" t="str">
        <f>'DMFT Chart data'!C31</f>
        <v>-</v>
      </c>
      <c r="E250" s="186" t="str">
        <f>'DMFT Chart data'!D31</f>
        <v>-</v>
      </c>
      <c r="F250" s="186" t="str">
        <f>'DMFT Chart data'!E31</f>
        <v>-</v>
      </c>
      <c r="G250" s="186" t="str">
        <f>'DMFT Chart data'!F31</f>
        <v>-</v>
      </c>
      <c r="H250" s="186" t="str">
        <f>'DMFT Chart data'!G31</f>
        <v>-</v>
      </c>
      <c r="I250" s="186" t="str">
        <f>'DMFT Chart data'!H31</f>
        <v>-</v>
      </c>
      <c r="J250" s="186" t="str">
        <f>'DMFT Chart data'!I31</f>
        <v>-</v>
      </c>
      <c r="K250" s="186">
        <f>'DMFT Chart data'!J31</f>
        <v>1.8870988604866026</v>
      </c>
      <c r="L250" s="186">
        <f>'DMFT Chart data'!K31</f>
        <v>1.7658150778688055</v>
      </c>
    </row>
    <row r="251" spans="1:14" ht="15" x14ac:dyDescent="0.25">
      <c r="A251" s="79" t="s">
        <v>210</v>
      </c>
      <c r="B251" s="186" t="str">
        <f>'DMFT Chart data'!A32</f>
        <v>Aneurin Bevan UHB</v>
      </c>
      <c r="C251" s="186" t="str">
        <f>'DMFT Chart data'!B32</f>
        <v>-</v>
      </c>
      <c r="D251" s="186" t="str">
        <f>'DMFT Chart data'!C32</f>
        <v>-</v>
      </c>
      <c r="E251" s="186" t="str">
        <f>'DMFT Chart data'!D32</f>
        <v>-</v>
      </c>
      <c r="F251" s="186" t="str">
        <f>'DMFT Chart data'!E32</f>
        <v>-</v>
      </c>
      <c r="G251" s="186" t="str">
        <f>'DMFT Chart data'!F32</f>
        <v>-</v>
      </c>
      <c r="H251" s="186" t="str">
        <f>'DMFT Chart data'!G32</f>
        <v>-</v>
      </c>
      <c r="I251" s="186" t="str">
        <f>'DMFT Chart data'!H32</f>
        <v>-</v>
      </c>
      <c r="J251" s="186" t="str">
        <f>'DMFT Chart data'!I32</f>
        <v>-</v>
      </c>
      <c r="K251" s="186">
        <f>'DMFT Chart data'!J32</f>
        <v>2.0115595463138005</v>
      </c>
      <c r="L251" s="186">
        <f>'DMFT Chart data'!K32</f>
        <v>1.6156920299099629</v>
      </c>
    </row>
    <row r="252" spans="1:14" ht="15" x14ac:dyDescent="0.25">
      <c r="A252" s="79" t="s">
        <v>210</v>
      </c>
      <c r="B252" s="186" t="str">
        <f>'DMFT Chart data'!A33</f>
        <v>Wales</v>
      </c>
      <c r="C252" s="186" t="str">
        <f>'DMFT Chart data'!B33</f>
        <v>-</v>
      </c>
      <c r="D252" s="186" t="str">
        <f>'DMFT Chart data'!C33</f>
        <v>-</v>
      </c>
      <c r="E252" s="186" t="str">
        <f>'DMFT Chart data'!D33</f>
        <v>-</v>
      </c>
      <c r="F252" s="186" t="str">
        <f>'DMFT Chart data'!E33</f>
        <v>-</v>
      </c>
      <c r="G252" s="186" t="str">
        <f>'DMFT Chart data'!F33</f>
        <v>-</v>
      </c>
      <c r="H252" s="186" t="str">
        <f>'DMFT Chart data'!G33</f>
        <v>-</v>
      </c>
      <c r="I252" s="186" t="str">
        <f>'DMFT Chart data'!H33</f>
        <v>-</v>
      </c>
      <c r="J252" s="186" t="str">
        <f>'DMFT Chart data'!I33</f>
        <v>-</v>
      </c>
      <c r="K252" s="186">
        <f>'DMFT Chart data'!J33</f>
        <v>1.5926115822996563</v>
      </c>
      <c r="L252" s="186">
        <f>'DMFT Chart data'!K33</f>
        <v>1.2860100271547867</v>
      </c>
    </row>
    <row r="254" spans="1:14" ht="15" x14ac:dyDescent="0.25">
      <c r="A254" s="182" t="s">
        <v>132</v>
      </c>
      <c r="B254" s="183" t="str">
        <f>'Admission Chart Data'!A3</f>
        <v>Isle of Anglesey</v>
      </c>
      <c r="C254" s="212">
        <f>'Admission Chart Data'!B3</f>
        <v>270.73732718894007</v>
      </c>
      <c r="D254" s="212">
        <f>'Admission Chart Data'!C3</f>
        <v>244.31818181818184</v>
      </c>
      <c r="E254" s="212">
        <f>'Admission Chart Data'!D3</f>
        <v>245.51724137931035</v>
      </c>
      <c r="F254" s="212">
        <f>'Admission Chart Data'!E3</f>
        <v>210.016155088853</v>
      </c>
      <c r="G254" s="212">
        <f>'Admission Chart Data'!F3</f>
        <v>242.50325945241201</v>
      </c>
      <c r="H254" s="212">
        <f>'Admission Chart Data'!G3</f>
        <v>272.07392197125256</v>
      </c>
      <c r="I254" s="212">
        <f>'Admission Chart Data'!H3</f>
        <v>206.77628300946688</v>
      </c>
      <c r="J254" s="212">
        <f>'Admission Chart Data'!I3</f>
        <v>199.30244145490784</v>
      </c>
      <c r="K254" s="212">
        <f>'Admission Chart Data'!J3</f>
        <v>211.12767014406359</v>
      </c>
      <c r="L254" s="212">
        <f>'Admission Chart Data'!K3</f>
        <v>179.11975435005118</v>
      </c>
      <c r="N254" s="185">
        <f>MAX(C254:L283)</f>
        <v>309.48324815445767</v>
      </c>
    </row>
    <row r="255" spans="1:14" ht="15" x14ac:dyDescent="0.25">
      <c r="A255" s="182" t="s">
        <v>132</v>
      </c>
      <c r="B255" s="183" t="str">
        <f>'Admission Chart Data'!A4</f>
        <v>Gwynedd</v>
      </c>
      <c r="C255" s="212">
        <f>'Admission Chart Data'!B4</f>
        <v>227.12418300653593</v>
      </c>
      <c r="D255" s="212">
        <f>'Admission Chart Data'!C4</f>
        <v>279.24891670678863</v>
      </c>
      <c r="E255" s="212">
        <f>'Admission Chart Data'!D4</f>
        <v>180.69424631478839</v>
      </c>
      <c r="F255" s="212">
        <f>'Admission Chart Data'!E4</f>
        <v>171.33241548110755</v>
      </c>
      <c r="G255" s="212">
        <f>'Admission Chart Data'!F4</f>
        <v>199.82238010657193</v>
      </c>
      <c r="H255" s="212">
        <f>'Admission Chart Data'!G4</f>
        <v>213.45982804624964</v>
      </c>
      <c r="I255" s="212">
        <f>'Admission Chart Data'!H4</f>
        <v>204.02128917800118</v>
      </c>
      <c r="J255" s="212">
        <f>'Admission Chart Data'!I4</f>
        <v>212.25710014947683</v>
      </c>
      <c r="K255" s="212">
        <f>'Admission Chart Data'!J4</f>
        <v>173.09444275736411</v>
      </c>
      <c r="L255" s="212">
        <f>'Admission Chart Data'!K4</f>
        <v>173.8721804511278</v>
      </c>
    </row>
    <row r="256" spans="1:14" ht="15" x14ac:dyDescent="0.25">
      <c r="A256" s="182" t="s">
        <v>132</v>
      </c>
      <c r="B256" s="183" t="str">
        <f>'Admission Chart Data'!A5</f>
        <v>Conwy</v>
      </c>
      <c r="C256" s="212">
        <f>'Admission Chart Data'!B5</f>
        <v>222.6379794200187</v>
      </c>
      <c r="D256" s="212">
        <f>'Admission Chart Data'!C5</f>
        <v>211.22846025569763</v>
      </c>
      <c r="E256" s="212">
        <f>'Admission Chart Data'!D5</f>
        <v>171.3367838657862</v>
      </c>
      <c r="F256" s="212">
        <f>'Admission Chart Data'!E5</f>
        <v>217.81134726857545</v>
      </c>
      <c r="G256" s="212">
        <f>'Admission Chart Data'!F5</f>
        <v>218.77691645133507</v>
      </c>
      <c r="H256" s="212">
        <f>'Admission Chart Data'!G5</f>
        <v>157.31874145006839</v>
      </c>
      <c r="I256" s="212">
        <f>'Admission Chart Data'!H5</f>
        <v>155.44926545951486</v>
      </c>
      <c r="J256" s="212">
        <f>'Admission Chart Data'!I5</f>
        <v>166.86531585220501</v>
      </c>
      <c r="K256" s="212">
        <f>'Admission Chart Data'!J5</f>
        <v>172.237380627558</v>
      </c>
      <c r="L256" s="212">
        <f>'Admission Chart Data'!K5</f>
        <v>142.26231783483692</v>
      </c>
    </row>
    <row r="257" spans="1:12" ht="15" x14ac:dyDescent="0.25">
      <c r="A257" s="182" t="s">
        <v>132</v>
      </c>
      <c r="B257" s="183" t="str">
        <f>'Admission Chart Data'!A6</f>
        <v>Denbighshire</v>
      </c>
      <c r="C257" s="212">
        <f>'Admission Chart Data'!B6</f>
        <v>216.76300578034682</v>
      </c>
      <c r="D257" s="212">
        <f>'Admission Chart Data'!C6</f>
        <v>184.95934959349594</v>
      </c>
      <c r="E257" s="212">
        <f>'Admission Chart Data'!D6</f>
        <v>188.16150529204234</v>
      </c>
      <c r="F257" s="212">
        <f>'Admission Chart Data'!E6</f>
        <v>230.12956874879131</v>
      </c>
      <c r="G257" s="212">
        <f>'Admission Chart Data'!F6</f>
        <v>203.80952380952382</v>
      </c>
      <c r="H257" s="212">
        <f>'Admission Chart Data'!G6</f>
        <v>222.51066196921937</v>
      </c>
      <c r="I257" s="212">
        <f>'Admission Chart Data'!H6</f>
        <v>191.8819188191882</v>
      </c>
      <c r="J257" s="212">
        <f>'Admission Chart Data'!I6</f>
        <v>191.70506912442397</v>
      </c>
      <c r="K257" s="212">
        <f>'Admission Chart Data'!J6</f>
        <v>238.78964637258477</v>
      </c>
      <c r="L257" s="212">
        <f>'Admission Chart Data'!K6</f>
        <v>177.29848290988849</v>
      </c>
    </row>
    <row r="258" spans="1:12" ht="15" x14ac:dyDescent="0.25">
      <c r="A258" s="182" t="s">
        <v>132</v>
      </c>
      <c r="B258" s="183" t="str">
        <f>'Admission Chart Data'!A7</f>
        <v>Flintshire</v>
      </c>
      <c r="C258" s="212">
        <f>'Admission Chart Data'!B7</f>
        <v>187.58320222679416</v>
      </c>
      <c r="D258" s="212">
        <f>'Admission Chart Data'!C7</f>
        <v>160.19935920256319</v>
      </c>
      <c r="E258" s="212">
        <f>'Admission Chart Data'!D7</f>
        <v>129.87012987012989</v>
      </c>
      <c r="F258" s="212">
        <f>'Admission Chart Data'!E7</f>
        <v>150.52059755545497</v>
      </c>
      <c r="G258" s="212">
        <f>'Admission Chart Data'!F7</f>
        <v>136.15231348239982</v>
      </c>
      <c r="H258" s="212">
        <f>'Admission Chart Data'!G7</f>
        <v>150.34364261168386</v>
      </c>
      <c r="I258" s="212">
        <f>'Admission Chart Data'!H7</f>
        <v>147.6655808903366</v>
      </c>
      <c r="J258" s="212">
        <f>'Admission Chart Data'!I7</f>
        <v>136.00891861761426</v>
      </c>
      <c r="K258" s="212">
        <f>'Admission Chart Data'!J7</f>
        <v>129.28611579539069</v>
      </c>
      <c r="L258" s="212">
        <f>'Admission Chart Data'!K7</f>
        <v>126.92128551467164</v>
      </c>
    </row>
    <row r="259" spans="1:12" ht="15" x14ac:dyDescent="0.25">
      <c r="A259" s="182" t="s">
        <v>132</v>
      </c>
      <c r="B259" s="183" t="str">
        <f>'Admission Chart Data'!A8</f>
        <v>Wrexham</v>
      </c>
      <c r="C259" s="212">
        <f>'Admission Chart Data'!B8</f>
        <v>123.91738840772818</v>
      </c>
      <c r="D259" s="212">
        <f>'Admission Chart Data'!C8</f>
        <v>108.86270491803279</v>
      </c>
      <c r="E259" s="212">
        <f>'Admission Chart Data'!D8</f>
        <v>119.0768475325313</v>
      </c>
      <c r="F259" s="212">
        <f>'Admission Chart Data'!E8</f>
        <v>87.153772683858634</v>
      </c>
      <c r="G259" s="212">
        <f>'Admission Chart Data'!F8</f>
        <v>107.60233918128655</v>
      </c>
      <c r="H259" s="212">
        <f>'Admission Chart Data'!G8</f>
        <v>102.56988277727683</v>
      </c>
      <c r="I259" s="212">
        <f>'Admission Chart Data'!H8</f>
        <v>102.88526056810558</v>
      </c>
      <c r="J259" s="212">
        <f>'Admission Chart Data'!I8</f>
        <v>103.23159784560144</v>
      </c>
      <c r="K259" s="212">
        <f>'Admission Chart Data'!J8</f>
        <v>109.75191494226593</v>
      </c>
      <c r="L259" s="212">
        <f>'Admission Chart Data'!K8</f>
        <v>106.47010647010647</v>
      </c>
    </row>
    <row r="260" spans="1:12" ht="15" x14ac:dyDescent="0.25">
      <c r="A260" s="182" t="s">
        <v>132</v>
      </c>
      <c r="B260" s="183" t="str">
        <f>'Admission Chart Data'!A9</f>
        <v>Powys</v>
      </c>
      <c r="C260" s="212">
        <f>'Admission Chart Data'!B9</f>
        <v>109.97643362136685</v>
      </c>
      <c r="D260" s="212">
        <f>'Admission Chart Data'!C9</f>
        <v>122.35294117647059</v>
      </c>
      <c r="E260" s="212">
        <f>'Admission Chart Data'!D9</f>
        <v>140.34546576187537</v>
      </c>
      <c r="F260" s="212">
        <f>'Admission Chart Data'!E9</f>
        <v>125.74758472626898</v>
      </c>
      <c r="G260" s="212">
        <f>'Admission Chart Data'!F9</f>
        <v>169.72689399783982</v>
      </c>
      <c r="H260" s="212">
        <f>'Admission Chart Data'!G9</f>
        <v>141.7466849565615</v>
      </c>
      <c r="I260" s="212">
        <f>'Admission Chart Data'!H9</f>
        <v>145.89665653495439</v>
      </c>
      <c r="J260" s="212">
        <f>'Admission Chart Data'!I9</f>
        <v>133.93552406167265</v>
      </c>
      <c r="K260" s="212">
        <f>'Admission Chart Data'!J9</f>
        <v>145.74518100611189</v>
      </c>
      <c r="L260" s="212">
        <f>'Admission Chart Data'!K9</f>
        <v>146.89622492497236</v>
      </c>
    </row>
    <row r="261" spans="1:12" ht="15" x14ac:dyDescent="0.25">
      <c r="A261" s="182" t="s">
        <v>132</v>
      </c>
      <c r="B261" s="183" t="str">
        <f>'Admission Chart Data'!A10</f>
        <v>Ceredigion</v>
      </c>
      <c r="C261" s="212">
        <f>'Admission Chart Data'!B10</f>
        <v>169.16070266753417</v>
      </c>
      <c r="D261" s="212">
        <f>'Admission Chart Data'!C10</f>
        <v>171.71401810802374</v>
      </c>
      <c r="E261" s="212">
        <f>'Admission Chart Data'!D10</f>
        <v>169.38712657838005</v>
      </c>
      <c r="F261" s="212">
        <f>'Admission Chart Data'!E10</f>
        <v>210.23765996343693</v>
      </c>
      <c r="G261" s="212">
        <f>'Admission Chart Data'!F10</f>
        <v>295.50827423167851</v>
      </c>
      <c r="H261" s="212">
        <f>'Admission Chart Data'!G10</f>
        <v>276.80652680652679</v>
      </c>
      <c r="I261" s="212">
        <f>'Admission Chart Data'!H10</f>
        <v>297.35355337496281</v>
      </c>
      <c r="J261" s="212">
        <f>'Admission Chart Data'!I10</f>
        <v>294.55519190717047</v>
      </c>
      <c r="K261" s="212">
        <f>'Admission Chart Data'!J10</f>
        <v>260.66350710900474</v>
      </c>
      <c r="L261" s="212">
        <f>'Admission Chart Data'!K10</f>
        <v>202.08023774145619</v>
      </c>
    </row>
    <row r="262" spans="1:12" ht="15" x14ac:dyDescent="0.25">
      <c r="A262" s="182" t="s">
        <v>132</v>
      </c>
      <c r="B262" s="183" t="str">
        <f>'Admission Chart Data'!A11</f>
        <v>Pembrokeshire</v>
      </c>
      <c r="C262" s="212">
        <f>'Admission Chart Data'!B11</f>
        <v>219.11037891268532</v>
      </c>
      <c r="D262" s="212">
        <f>'Admission Chart Data'!C11</f>
        <v>221.08298622236461</v>
      </c>
      <c r="E262" s="212">
        <f>'Admission Chart Data'!D11</f>
        <v>132.35752102148865</v>
      </c>
      <c r="F262" s="212">
        <f>'Admission Chart Data'!E11</f>
        <v>151.72413793103448</v>
      </c>
      <c r="G262" s="212">
        <f>'Admission Chart Data'!F11</f>
        <v>172.80582082764894</v>
      </c>
      <c r="H262" s="212">
        <f>'Admission Chart Data'!G11</f>
        <v>180.3009983609</v>
      </c>
      <c r="I262" s="212">
        <f>'Admission Chart Data'!H11</f>
        <v>181.81818181818181</v>
      </c>
      <c r="J262" s="212">
        <f>'Admission Chart Data'!I11</f>
        <v>229.91937891908032</v>
      </c>
      <c r="K262" s="212">
        <f>'Admission Chart Data'!J11</f>
        <v>164.08386508659981</v>
      </c>
      <c r="L262" s="212">
        <f>'Admission Chart Data'!K11</f>
        <v>177.41437827830916</v>
      </c>
    </row>
    <row r="263" spans="1:12" ht="15" x14ac:dyDescent="0.25">
      <c r="A263" s="182" t="s">
        <v>132</v>
      </c>
      <c r="B263" s="183" t="str">
        <f>'Admission Chart Data'!A12</f>
        <v>Carmarthenshire</v>
      </c>
      <c r="C263" s="212">
        <f>'Admission Chart Data'!B12</f>
        <v>184.24189877533328</v>
      </c>
      <c r="D263" s="212">
        <f>'Admission Chart Data'!C12</f>
        <v>153.39045805564371</v>
      </c>
      <c r="E263" s="212">
        <f>'Admission Chart Data'!D12</f>
        <v>134.02905668099038</v>
      </c>
      <c r="F263" s="212">
        <f>'Admission Chart Data'!E12</f>
        <v>179.77982022017977</v>
      </c>
      <c r="G263" s="212">
        <f>'Admission Chart Data'!F12</f>
        <v>157.96840631873627</v>
      </c>
      <c r="H263" s="212">
        <f>'Admission Chart Data'!G12</f>
        <v>165.21739130434781</v>
      </c>
      <c r="I263" s="212">
        <f>'Admission Chart Data'!H12</f>
        <v>141.24020508851697</v>
      </c>
      <c r="J263" s="212">
        <f>'Admission Chart Data'!I12</f>
        <v>149.20977716697752</v>
      </c>
      <c r="K263" s="212">
        <f>'Admission Chart Data'!J12</f>
        <v>162.36016236016238</v>
      </c>
      <c r="L263" s="212">
        <f>'Admission Chart Data'!K12</f>
        <v>174.09680990238502</v>
      </c>
    </row>
    <row r="264" spans="1:12" ht="15" x14ac:dyDescent="0.25">
      <c r="A264" s="182" t="s">
        <v>132</v>
      </c>
      <c r="B264" s="183" t="str">
        <f>'Admission Chart Data'!A13</f>
        <v>Swansea</v>
      </c>
      <c r="C264" s="212">
        <f>'Admission Chart Data'!B13</f>
        <v>212.10637950726058</v>
      </c>
      <c r="D264" s="212">
        <f>'Admission Chart Data'!C13</f>
        <v>223.70109044259141</v>
      </c>
      <c r="E264" s="212">
        <f>'Admission Chart Data'!D13</f>
        <v>246.04293997805988</v>
      </c>
      <c r="F264" s="212">
        <f>'Admission Chart Data'!E13</f>
        <v>233.15458148752623</v>
      </c>
      <c r="G264" s="212">
        <f>'Admission Chart Data'!F13</f>
        <v>280.9637441305519</v>
      </c>
      <c r="H264" s="212">
        <f>'Admission Chart Data'!G13</f>
        <v>238.45918679302966</v>
      </c>
      <c r="I264" s="212">
        <f>'Admission Chart Data'!H13</f>
        <v>253.2790592492085</v>
      </c>
      <c r="J264" s="212">
        <f>'Admission Chart Data'!I13</f>
        <v>234.50459960790229</v>
      </c>
      <c r="K264" s="212">
        <f>'Admission Chart Data'!J13</f>
        <v>209.17014020462295</v>
      </c>
      <c r="L264" s="212">
        <f>'Admission Chart Data'!K13</f>
        <v>228.73103344153392</v>
      </c>
    </row>
    <row r="265" spans="1:12" ht="15" x14ac:dyDescent="0.25">
      <c r="A265" s="182" t="s">
        <v>132</v>
      </c>
      <c r="B265" s="183" t="str">
        <f>'Admission Chart Data'!A14</f>
        <v>Neath Port Talbot</v>
      </c>
      <c r="C265" s="212">
        <f>'Admission Chart Data'!B14</f>
        <v>168.04407713498622</v>
      </c>
      <c r="D265" s="212">
        <f>'Admission Chart Data'!C14</f>
        <v>194.47424892703864</v>
      </c>
      <c r="E265" s="212">
        <f>'Admission Chart Data'!D14</f>
        <v>206.35950681375729</v>
      </c>
      <c r="F265" s="212">
        <f>'Admission Chart Data'!E14</f>
        <v>195.19131334022754</v>
      </c>
      <c r="G265" s="212">
        <f>'Admission Chart Data'!F14</f>
        <v>202.17729393468119</v>
      </c>
      <c r="H265" s="212">
        <f>'Admission Chart Data'!G14</f>
        <v>212.7659574468085</v>
      </c>
      <c r="I265" s="212">
        <f>'Admission Chart Data'!H14</f>
        <v>242.6119499290231</v>
      </c>
      <c r="J265" s="212">
        <f>'Admission Chart Data'!I14</f>
        <v>187.81792095995829</v>
      </c>
      <c r="K265" s="212">
        <f>'Admission Chart Data'!J14</f>
        <v>210.11673151750975</v>
      </c>
      <c r="L265" s="212">
        <f>'Admission Chart Data'!K14</f>
        <v>187.67797048925706</v>
      </c>
    </row>
    <row r="266" spans="1:12" ht="15" x14ac:dyDescent="0.25">
      <c r="A266" s="182" t="s">
        <v>132</v>
      </c>
      <c r="B266" s="183" t="str">
        <f>'Admission Chart Data'!A15</f>
        <v>Bridgend</v>
      </c>
      <c r="C266" s="212">
        <f>'Admission Chart Data'!B15</f>
        <v>106.15711252653927</v>
      </c>
      <c r="D266" s="212">
        <f>'Admission Chart Data'!C15</f>
        <v>98.816798855805487</v>
      </c>
      <c r="E266" s="212">
        <f>'Admission Chart Data'!D15</f>
        <v>131.13911031113398</v>
      </c>
      <c r="F266" s="212">
        <f>'Admission Chart Data'!E15</f>
        <v>127.33118971061093</v>
      </c>
      <c r="G266" s="212">
        <f>'Admission Chart Data'!F15</f>
        <v>154.00410677618069</v>
      </c>
      <c r="H266" s="212">
        <f>'Admission Chart Data'!G15</f>
        <v>173.9352858421793</v>
      </c>
      <c r="I266" s="212">
        <f>'Admission Chart Data'!H15</f>
        <v>169.68184653774173</v>
      </c>
      <c r="J266" s="212">
        <f>'Admission Chart Data'!I15</f>
        <v>166.08824987605354</v>
      </c>
      <c r="K266" s="212">
        <f>'Admission Chart Data'!J15</f>
        <v>190.87238468126759</v>
      </c>
      <c r="L266" s="212">
        <f>'Admission Chart Data'!K15</f>
        <v>163.53429338540397</v>
      </c>
    </row>
    <row r="267" spans="1:12" ht="15" x14ac:dyDescent="0.25">
      <c r="A267" s="182" t="s">
        <v>132</v>
      </c>
      <c r="B267" s="183" t="str">
        <f>'Admission Chart Data'!A16</f>
        <v>Vale of Glamorgan</v>
      </c>
      <c r="C267" s="212">
        <f>'Admission Chart Data'!B16</f>
        <v>128.32125603864733</v>
      </c>
      <c r="D267" s="212">
        <f>'Admission Chart Data'!C16</f>
        <v>152.78389892757457</v>
      </c>
      <c r="E267" s="212">
        <f>'Admission Chart Data'!D16</f>
        <v>185.21136717093171</v>
      </c>
      <c r="F267" s="212">
        <f>'Admission Chart Data'!E16</f>
        <v>153.7183215621105</v>
      </c>
      <c r="G267" s="212">
        <f>'Admission Chart Data'!F16</f>
        <v>155.51048005409061</v>
      </c>
      <c r="H267" s="212">
        <f>'Admission Chart Data'!G16</f>
        <v>146.46053702196909</v>
      </c>
      <c r="I267" s="212">
        <f>'Admission Chart Data'!H16</f>
        <v>125.60777957860616</v>
      </c>
      <c r="J267" s="212">
        <f>'Admission Chart Data'!I16</f>
        <v>120.84592145015105</v>
      </c>
      <c r="K267" s="212">
        <f>'Admission Chart Data'!J16</f>
        <v>131.57894736842104</v>
      </c>
      <c r="L267" s="212">
        <f>'Admission Chart Data'!K16</f>
        <v>143.41957255343081</v>
      </c>
    </row>
    <row r="268" spans="1:12" ht="15" x14ac:dyDescent="0.25">
      <c r="A268" s="182" t="s">
        <v>132</v>
      </c>
      <c r="B268" s="183" t="str">
        <f>'Admission Chart Data'!A17</f>
        <v>Cardiff</v>
      </c>
      <c r="C268" s="212">
        <f>'Admission Chart Data'!B17</f>
        <v>172.83815566373133</v>
      </c>
      <c r="D268" s="212">
        <f>'Admission Chart Data'!C17</f>
        <v>183.16935315051288</v>
      </c>
      <c r="E268" s="212">
        <f>'Admission Chart Data'!D17</f>
        <v>185.24081305697405</v>
      </c>
      <c r="F268" s="212">
        <f>'Admission Chart Data'!E17</f>
        <v>161.83089150627214</v>
      </c>
      <c r="G268" s="212">
        <f>'Admission Chart Data'!F17</f>
        <v>163.94952565165332</v>
      </c>
      <c r="H268" s="212">
        <f>'Admission Chart Data'!G17</f>
        <v>149.44682369735904</v>
      </c>
      <c r="I268" s="212">
        <f>'Admission Chart Data'!H17</f>
        <v>114.49717022202873</v>
      </c>
      <c r="J268" s="212">
        <f>'Admission Chart Data'!I17</f>
        <v>143.63825724700573</v>
      </c>
      <c r="K268" s="212">
        <f>'Admission Chart Data'!J17</f>
        <v>120.3092425295344</v>
      </c>
      <c r="L268" s="212">
        <f>'Admission Chart Data'!K17</f>
        <v>129.2068619319918</v>
      </c>
    </row>
    <row r="269" spans="1:12" ht="15" x14ac:dyDescent="0.25">
      <c r="A269" s="182" t="s">
        <v>132</v>
      </c>
      <c r="B269" s="183" t="str">
        <f>'Admission Chart Data'!A18</f>
        <v>Rhondda Cynon Taf</v>
      </c>
      <c r="C269" s="212">
        <f>'Admission Chart Data'!B18</f>
        <v>232.97491039426524</v>
      </c>
      <c r="D269" s="212">
        <f>'Admission Chart Data'!C18</f>
        <v>203.88705537220389</v>
      </c>
      <c r="E269" s="212">
        <f>'Admission Chart Data'!D18</f>
        <v>207.12391600372678</v>
      </c>
      <c r="F269" s="212">
        <f>'Admission Chart Data'!E18</f>
        <v>228.84100830868891</v>
      </c>
      <c r="G269" s="212">
        <f>'Admission Chart Data'!F18</f>
        <v>232.88341842086859</v>
      </c>
      <c r="H269" s="212">
        <f>'Admission Chart Data'!G18</f>
        <v>236.48648648648651</v>
      </c>
      <c r="I269" s="212">
        <f>'Admission Chart Data'!H18</f>
        <v>234.56199138343706</v>
      </c>
      <c r="J269" s="212">
        <f>'Admission Chart Data'!I18</f>
        <v>236.79541422137299</v>
      </c>
      <c r="K269" s="212">
        <f>'Admission Chart Data'!J18</f>
        <v>242.97646165527715</v>
      </c>
      <c r="L269" s="212">
        <f>'Admission Chart Data'!K18</f>
        <v>258.13221406086046</v>
      </c>
    </row>
    <row r="270" spans="1:12" ht="15" x14ac:dyDescent="0.25">
      <c r="A270" s="182" t="s">
        <v>132</v>
      </c>
      <c r="B270" s="183" t="str">
        <f>'Admission Chart Data'!A19</f>
        <v>Merthyr Tydfil</v>
      </c>
      <c r="C270" s="212">
        <f>'Admission Chart Data'!B19</f>
        <v>300.96183679801425</v>
      </c>
      <c r="D270" s="212">
        <f>'Admission Chart Data'!C19</f>
        <v>273.27327327327328</v>
      </c>
      <c r="E270" s="212">
        <f>'Admission Chart Data'!D19</f>
        <v>307.42459396751741</v>
      </c>
      <c r="F270" s="212">
        <f>'Admission Chart Data'!E19</f>
        <v>309.48324815445767</v>
      </c>
      <c r="G270" s="212">
        <f>'Admission Chart Data'!F19</f>
        <v>231.18127995489144</v>
      </c>
      <c r="H270" s="212">
        <f>'Admission Chart Data'!G19</f>
        <v>212.53105161468395</v>
      </c>
      <c r="I270" s="212">
        <f>'Admission Chart Data'!H19</f>
        <v>219.92940537605213</v>
      </c>
      <c r="J270" s="212">
        <f>'Admission Chart Data'!I19</f>
        <v>292.66958424507658</v>
      </c>
      <c r="K270" s="212">
        <f>'Admission Chart Data'!J19</f>
        <v>213.65149833518313</v>
      </c>
      <c r="L270" s="212">
        <f>'Admission Chart Data'!K19</f>
        <v>264.86486486486484</v>
      </c>
    </row>
    <row r="271" spans="1:12" ht="15" x14ac:dyDescent="0.25">
      <c r="A271" s="182" t="s">
        <v>132</v>
      </c>
      <c r="B271" s="183" t="str">
        <f>'Admission Chart Data'!A20</f>
        <v>Caerphilly</v>
      </c>
      <c r="C271" s="212">
        <f>'Admission Chart Data'!B20</f>
        <v>177.75619232637203</v>
      </c>
      <c r="D271" s="212">
        <f>'Admission Chart Data'!C20</f>
        <v>138.47770031515614</v>
      </c>
      <c r="E271" s="212">
        <f>'Admission Chart Data'!D20</f>
        <v>161.65413533834587</v>
      </c>
      <c r="F271" s="212">
        <f>'Admission Chart Data'!E20</f>
        <v>181.11254851228978</v>
      </c>
      <c r="G271" s="212">
        <f>'Admission Chart Data'!F20</f>
        <v>176.25899280575538</v>
      </c>
      <c r="H271" s="212">
        <f>'Admission Chart Data'!G20</f>
        <v>176.09391675560298</v>
      </c>
      <c r="I271" s="212">
        <f>'Admission Chart Data'!H20</f>
        <v>159.4450950364832</v>
      </c>
      <c r="J271" s="212">
        <f>'Admission Chart Data'!I20</f>
        <v>169.9274363920272</v>
      </c>
      <c r="K271" s="212">
        <f>'Admission Chart Data'!J20</f>
        <v>188.83720930232556</v>
      </c>
      <c r="L271" s="212">
        <f>'Admission Chart Data'!K20</f>
        <v>165.94380539317368</v>
      </c>
    </row>
    <row r="272" spans="1:12" ht="15" x14ac:dyDescent="0.25">
      <c r="A272" s="182" t="s">
        <v>132</v>
      </c>
      <c r="B272" s="183" t="str">
        <f>'Admission Chart Data'!A21</f>
        <v>Blaenau Gwent</v>
      </c>
      <c r="C272" s="212">
        <f>'Admission Chart Data'!B21</f>
        <v>191.40083217753119</v>
      </c>
      <c r="D272" s="212">
        <f>'Admission Chart Data'!C21</f>
        <v>192.82998370450844</v>
      </c>
      <c r="E272" s="212">
        <f>'Admission Chart Data'!D21</f>
        <v>124.70771628994544</v>
      </c>
      <c r="F272" s="212">
        <f>'Admission Chart Data'!E21</f>
        <v>155.33486121721415</v>
      </c>
      <c r="G272" s="212">
        <f>'Admission Chart Data'!F21</f>
        <v>211.26760563380282</v>
      </c>
      <c r="H272" s="212">
        <f>'Admission Chart Data'!G21</f>
        <v>152.46188452886778</v>
      </c>
      <c r="I272" s="212">
        <f>'Admission Chart Data'!H21</f>
        <v>170.91899925687392</v>
      </c>
      <c r="J272" s="212">
        <f>'Admission Chart Data'!I21</f>
        <v>228.68506089982603</v>
      </c>
      <c r="K272" s="212">
        <f>'Admission Chart Data'!J21</f>
        <v>230.23023023023023</v>
      </c>
      <c r="L272" s="212">
        <f>'Admission Chart Data'!K21</f>
        <v>197.99434301877091</v>
      </c>
    </row>
    <row r="273" spans="1:14" ht="15" x14ac:dyDescent="0.25">
      <c r="A273" s="182" t="s">
        <v>132</v>
      </c>
      <c r="B273" s="183" t="str">
        <f>'Admission Chart Data'!A22</f>
        <v>Torfaen</v>
      </c>
      <c r="C273" s="212">
        <f>'Admission Chart Data'!B22</f>
        <v>160.14234875444839</v>
      </c>
      <c r="D273" s="212">
        <f>'Admission Chart Data'!C22</f>
        <v>134.39813011297235</v>
      </c>
      <c r="E273" s="212">
        <f>'Admission Chart Data'!D22</f>
        <v>123.05944717909881</v>
      </c>
      <c r="F273" s="212">
        <f>'Admission Chart Data'!E22</f>
        <v>182.52212389380531</v>
      </c>
      <c r="G273" s="212">
        <f>'Admission Chart Data'!F22</f>
        <v>197.89162197151839</v>
      </c>
      <c r="H273" s="212">
        <f>'Admission Chart Data'!G22</f>
        <v>163.75139560848532</v>
      </c>
      <c r="I273" s="212">
        <f>'Admission Chart Data'!H22</f>
        <v>105.10787387055134</v>
      </c>
      <c r="J273" s="212">
        <f>'Admission Chart Data'!I22</f>
        <v>194.53110662506882</v>
      </c>
      <c r="K273" s="212">
        <f>'Admission Chart Data'!J22</f>
        <v>210.16081871345031</v>
      </c>
      <c r="L273" s="212">
        <f>'Admission Chart Data'!K22</f>
        <v>172.02692595362751</v>
      </c>
    </row>
    <row r="274" spans="1:14" ht="15" x14ac:dyDescent="0.25">
      <c r="A274" s="182" t="s">
        <v>132</v>
      </c>
      <c r="B274" s="183" t="str">
        <f>'Admission Chart Data'!A23</f>
        <v>Monmouthshire</v>
      </c>
      <c r="C274" s="212">
        <f>'Admission Chart Data'!B23</f>
        <v>146.24418346997564</v>
      </c>
      <c r="D274" s="212">
        <f>'Admission Chart Data'!C23</f>
        <v>127.55663074554651</v>
      </c>
      <c r="E274" s="212">
        <f>'Admission Chart Data'!D23</f>
        <v>100.21786492374727</v>
      </c>
      <c r="F274" s="212">
        <f>'Admission Chart Data'!E23</f>
        <v>157.3232882783071</v>
      </c>
      <c r="G274" s="212">
        <f>'Admission Chart Data'!F23</f>
        <v>161.92560175054706</v>
      </c>
      <c r="H274" s="212">
        <f>'Admission Chart Data'!G23</f>
        <v>176.72413793103448</v>
      </c>
      <c r="I274" s="212">
        <f>'Admission Chart Data'!H23</f>
        <v>142.48136782113107</v>
      </c>
      <c r="J274" s="212">
        <f>'Admission Chart Data'!I23</f>
        <v>147.15572150230616</v>
      </c>
      <c r="K274" s="212">
        <f>'Admission Chart Data'!J23</f>
        <v>150.06821282401091</v>
      </c>
      <c r="L274" s="212">
        <f>'Admission Chart Data'!K23</f>
        <v>169.95865870463942</v>
      </c>
    </row>
    <row r="275" spans="1:14" ht="15" x14ac:dyDescent="0.25">
      <c r="A275" s="182" t="s">
        <v>132</v>
      </c>
      <c r="B275" s="183" t="str">
        <f>'Admission Chart Data'!A24</f>
        <v>Newport</v>
      </c>
      <c r="C275" s="212">
        <f>'Admission Chart Data'!B24</f>
        <v>134.3230823612584</v>
      </c>
      <c r="D275" s="212">
        <f>'Admission Chart Data'!C24</f>
        <v>138.95375992526857</v>
      </c>
      <c r="E275" s="212">
        <f>'Admission Chart Data'!D24</f>
        <v>106.98198198198199</v>
      </c>
      <c r="F275" s="212">
        <f>'Admission Chart Data'!E24</f>
        <v>185.612300933553</v>
      </c>
      <c r="G275" s="212">
        <f>'Admission Chart Data'!F24</f>
        <v>188.59837119588514</v>
      </c>
      <c r="H275" s="212">
        <f>'Admission Chart Data'!G24</f>
        <v>186.57494267250365</v>
      </c>
      <c r="I275" s="212">
        <f>'Admission Chart Data'!H24</f>
        <v>150.32948929159801</v>
      </c>
      <c r="J275" s="212">
        <f>'Admission Chart Data'!I24</f>
        <v>181.79940088833797</v>
      </c>
      <c r="K275" s="212">
        <f>'Admission Chart Data'!J24</f>
        <v>200.99979171006041</v>
      </c>
      <c r="L275" s="212">
        <f>'Admission Chart Data'!K24</f>
        <v>153.60983102918587</v>
      </c>
    </row>
    <row r="276" spans="1:14" ht="15" x14ac:dyDescent="0.25">
      <c r="A276" s="182" t="s">
        <v>132</v>
      </c>
      <c r="B276" s="183" t="str">
        <f>'Admission Chart Data'!A25</f>
        <v>Betsi Cadwaladr UHB</v>
      </c>
      <c r="C276" s="212">
        <f>'Admission Chart Data'!B25</f>
        <v>198.31781484711243</v>
      </c>
      <c r="D276" s="212">
        <f>'Admission Chart Data'!C25</f>
        <v>188.68963997465775</v>
      </c>
      <c r="E276" s="212">
        <f>'Admission Chart Data'!D25</f>
        <v>161.39358693912394</v>
      </c>
      <c r="F276" s="212">
        <f>'Admission Chart Data'!E25</f>
        <v>166.72319774571449</v>
      </c>
      <c r="G276" s="212">
        <f>'Admission Chart Data'!F25</f>
        <v>172.5720112159062</v>
      </c>
      <c r="H276" s="212">
        <f>'Admission Chart Data'!G25</f>
        <v>172.96029151171788</v>
      </c>
      <c r="I276" s="212">
        <f>'Admission Chart Data'!H25</f>
        <v>160.18306636155606</v>
      </c>
      <c r="J276" s="212">
        <f>'Admission Chart Data'!I25</f>
        <v>159.96389529635945</v>
      </c>
      <c r="K276" s="212">
        <f>'Admission Chart Data'!J25</f>
        <v>162.10483789516209</v>
      </c>
      <c r="L276" s="212">
        <f>'Admission Chart Data'!K25</f>
        <v>144.84506750814754</v>
      </c>
    </row>
    <row r="277" spans="1:14" ht="15" x14ac:dyDescent="0.25">
      <c r="A277" s="182" t="s">
        <v>132</v>
      </c>
      <c r="B277" s="183" t="str">
        <f>'Admission Chart Data'!A26</f>
        <v>Powys tHB</v>
      </c>
      <c r="C277" s="212">
        <f>'Admission Chart Data'!B26</f>
        <v>109.97643362136685</v>
      </c>
      <c r="D277" s="212">
        <f>'Admission Chart Data'!C26</f>
        <v>122.35294117647059</v>
      </c>
      <c r="E277" s="212">
        <f>'Admission Chart Data'!D26</f>
        <v>140.34546576187537</v>
      </c>
      <c r="F277" s="212">
        <f>'Admission Chart Data'!E26</f>
        <v>125.74758472626898</v>
      </c>
      <c r="G277" s="212">
        <f>'Admission Chart Data'!F26</f>
        <v>169.72689399783982</v>
      </c>
      <c r="H277" s="212">
        <f>'Admission Chart Data'!G26</f>
        <v>141.7466849565615</v>
      </c>
      <c r="I277" s="212">
        <f>'Admission Chart Data'!H26</f>
        <v>145.89665653495439</v>
      </c>
      <c r="J277" s="212">
        <f>'Admission Chart Data'!I26</f>
        <v>133.93552406167265</v>
      </c>
      <c r="K277" s="212">
        <f>'Admission Chart Data'!J26</f>
        <v>145.74518100611189</v>
      </c>
      <c r="L277" s="212">
        <f>'Admission Chart Data'!K26</f>
        <v>146.89622492497236</v>
      </c>
    </row>
    <row r="278" spans="1:14" ht="15" x14ac:dyDescent="0.25">
      <c r="A278" s="182" t="s">
        <v>132</v>
      </c>
      <c r="B278" s="183" t="str">
        <f>'Admission Chart Data'!A27</f>
        <v>Hywel Dda UHB</v>
      </c>
      <c r="C278" s="212">
        <f>'Admission Chart Data'!B27</f>
        <v>193.23934461923685</v>
      </c>
      <c r="D278" s="212">
        <f>'Admission Chart Data'!C27</f>
        <v>178.85490528098211</v>
      </c>
      <c r="E278" s="212">
        <f>'Admission Chart Data'!D27</f>
        <v>139.38178264671089</v>
      </c>
      <c r="F278" s="212">
        <f>'Admission Chart Data'!E27</f>
        <v>175.56322305662675</v>
      </c>
      <c r="G278" s="212">
        <f>'Admission Chart Data'!F27</f>
        <v>186.15823449932441</v>
      </c>
      <c r="H278" s="212">
        <f>'Admission Chart Data'!G27</f>
        <v>188.84497145366711</v>
      </c>
      <c r="I278" s="212">
        <f>'Admission Chart Data'!H27</f>
        <v>180.31189083820661</v>
      </c>
      <c r="J278" s="212">
        <f>'Admission Chart Data'!I27</f>
        <v>200.03951397806975</v>
      </c>
      <c r="K278" s="212">
        <f>'Admission Chart Data'!J27</f>
        <v>179.47056184256442</v>
      </c>
      <c r="L278" s="212">
        <f>'Admission Chart Data'!K27</f>
        <v>179.94338859684592</v>
      </c>
    </row>
    <row r="279" spans="1:14" ht="15" x14ac:dyDescent="0.25">
      <c r="A279" s="182" t="s">
        <v>132</v>
      </c>
      <c r="B279" s="183" t="str">
        <f>'Admission Chart Data'!A28</f>
        <v>Abertawe Bro Morgannwg UHB</v>
      </c>
      <c r="C279" s="212">
        <f>'Admission Chart Data'!B28</f>
        <v>170.76957196717677</v>
      </c>
      <c r="D279" s="212">
        <f>'Admission Chart Data'!C28</f>
        <v>181.03479488757739</v>
      </c>
      <c r="E279" s="212">
        <f>'Admission Chart Data'!D28</f>
        <v>203.57585413347496</v>
      </c>
      <c r="F279" s="212">
        <f>'Admission Chart Data'!E28</f>
        <v>193.81210797096344</v>
      </c>
      <c r="G279" s="212">
        <f>'Admission Chart Data'!F28</f>
        <v>224.92017263763643</v>
      </c>
      <c r="H279" s="212">
        <f>'Admission Chart Data'!G28</f>
        <v>213.90561546001962</v>
      </c>
      <c r="I279" s="212">
        <f>'Admission Chart Data'!H28</f>
        <v>227.35101619014813</v>
      </c>
      <c r="J279" s="212">
        <f>'Admission Chart Data'!I28</f>
        <v>203.12446115115355</v>
      </c>
      <c r="K279" s="212">
        <f>'Admission Chart Data'!J28</f>
        <v>204.27814842836509</v>
      </c>
      <c r="L279" s="212">
        <f>'Admission Chart Data'!K28</f>
        <v>199.54057667912366</v>
      </c>
    </row>
    <row r="280" spans="1:14" ht="15" x14ac:dyDescent="0.25">
      <c r="A280" s="182" t="s">
        <v>132</v>
      </c>
      <c r="B280" s="183" t="str">
        <f>'Admission Chart Data'!A29</f>
        <v>Cardiff and Vale UHB</v>
      </c>
      <c r="C280" s="212">
        <f>'Admission Chart Data'!B29</f>
        <v>160.99891596739872</v>
      </c>
      <c r="D280" s="212">
        <f>'Admission Chart Data'!C29</f>
        <v>175.18811499131778</v>
      </c>
      <c r="E280" s="212">
        <f>'Admission Chart Data'!D29</f>
        <v>185.23311272969275</v>
      </c>
      <c r="F280" s="212">
        <f>'Admission Chart Data'!E29</f>
        <v>159.74668232112995</v>
      </c>
      <c r="G280" s="212">
        <f>'Admission Chart Data'!F29</f>
        <v>161.80562712563125</v>
      </c>
      <c r="H280" s="212">
        <f>'Admission Chart Data'!G29</f>
        <v>148.70762000671365</v>
      </c>
      <c r="I280" s="212">
        <f>'Admission Chart Data'!H29</f>
        <v>117.20550470797392</v>
      </c>
      <c r="J280" s="212">
        <f>'Admission Chart Data'!I29</f>
        <v>138.16527072479062</v>
      </c>
      <c r="K280" s="212">
        <f>'Admission Chart Data'!J29</f>
        <v>122.99960322708637</v>
      </c>
      <c r="L280" s="212">
        <f>'Admission Chart Data'!K29</f>
        <v>132.57386496119383</v>
      </c>
    </row>
    <row r="281" spans="1:14" ht="15" x14ac:dyDescent="0.25">
      <c r="A281" s="182" t="s">
        <v>132</v>
      </c>
      <c r="B281" s="183" t="str">
        <f>'Admission Chart Data'!A30</f>
        <v>Cwm Taf UHB</v>
      </c>
      <c r="C281" s="212">
        <f>'Admission Chart Data'!B30</f>
        <v>246.16310562744511</v>
      </c>
      <c r="D281" s="212">
        <f>'Admission Chart Data'!C30</f>
        <v>217.50663129973475</v>
      </c>
      <c r="E281" s="212">
        <f>'Admission Chart Data'!D30</f>
        <v>226.99844836503647</v>
      </c>
      <c r="F281" s="212">
        <f>'Admission Chart Data'!E30</f>
        <v>244.8657187993681</v>
      </c>
      <c r="G281" s="212">
        <f>'Admission Chart Data'!F30</f>
        <v>232.54510814748403</v>
      </c>
      <c r="H281" s="212">
        <f>'Admission Chart Data'!G30</f>
        <v>231.69857119214433</v>
      </c>
      <c r="I281" s="212">
        <f>'Admission Chart Data'!H30</f>
        <v>231.6180487271933</v>
      </c>
      <c r="J281" s="212">
        <f>'Admission Chart Data'!I30</f>
        <v>247.95193883123977</v>
      </c>
      <c r="K281" s="212">
        <f>'Admission Chart Data'!J30</f>
        <v>237.13448676137307</v>
      </c>
      <c r="L281" s="212">
        <f>'Admission Chart Data'!K30</f>
        <v>259.51653237010282</v>
      </c>
    </row>
    <row r="282" spans="1:14" ht="15" x14ac:dyDescent="0.25">
      <c r="A282" s="182" t="s">
        <v>132</v>
      </c>
      <c r="B282" s="183" t="str">
        <f>'Admission Chart Data'!A31</f>
        <v>Aneurin Bevan UHB</v>
      </c>
      <c r="C282" s="212">
        <f>'Admission Chart Data'!B31</f>
        <v>160.52318668252082</v>
      </c>
      <c r="D282" s="212">
        <f>'Admission Chart Data'!C31</f>
        <v>142.60139514784865</v>
      </c>
      <c r="E282" s="212">
        <f>'Admission Chart Data'!D31</f>
        <v>128.15498932041757</v>
      </c>
      <c r="F282" s="212">
        <f>'Admission Chart Data'!E31</f>
        <v>176.37832558965405</v>
      </c>
      <c r="G282" s="212">
        <f>'Admission Chart Data'!F31</f>
        <v>185.14750762970499</v>
      </c>
      <c r="H282" s="212">
        <f>'Admission Chart Data'!G31</f>
        <v>174.44696295871231</v>
      </c>
      <c r="I282" s="212">
        <f>'Admission Chart Data'!H31</f>
        <v>147.55274867231233</v>
      </c>
      <c r="J282" s="212">
        <f>'Admission Chart Data'!I31</f>
        <v>180.96146619258232</v>
      </c>
      <c r="K282" s="212">
        <f>'Admission Chart Data'!J31</f>
        <v>195.51113449061899</v>
      </c>
      <c r="L282" s="212">
        <f>'Admission Chart Data'!K31</f>
        <v>167.54019197927093</v>
      </c>
    </row>
    <row r="283" spans="1:14" ht="15" x14ac:dyDescent="0.25">
      <c r="A283" s="182" t="s">
        <v>132</v>
      </c>
      <c r="B283" s="183" t="str">
        <f>'Admission Chart Data'!A32</f>
        <v>Wales</v>
      </c>
      <c r="C283" s="212">
        <f>'Admission Chart Data'!B32</f>
        <v>181.25967702821183</v>
      </c>
      <c r="D283" s="212">
        <f>'Admission Chart Data'!C32</f>
        <v>175.4695299532446</v>
      </c>
      <c r="E283" s="212">
        <f>'Admission Chart Data'!D32</f>
        <v>169.12020880204551</v>
      </c>
      <c r="F283" s="212">
        <f>'Admission Chart Data'!E32</f>
        <v>179.42001437214586</v>
      </c>
      <c r="G283" s="212">
        <f>'Admission Chart Data'!F32</f>
        <v>189.28756557848627</v>
      </c>
      <c r="H283" s="212">
        <f>'Admission Chart Data'!G32</f>
        <v>182.39892409851223</v>
      </c>
      <c r="I283" s="212">
        <f>'Admission Chart Data'!H32</f>
        <v>170.36513964492437</v>
      </c>
      <c r="J283" s="212">
        <f>'Admission Chart Data'!I32</f>
        <v>179.94484749156769</v>
      </c>
      <c r="K283" s="212">
        <f>'Admission Chart Data'!J32</f>
        <v>177.79653862389193</v>
      </c>
      <c r="L283" s="212">
        <f>'Admission Chart Data'!K32</f>
        <v>171.95120564795764</v>
      </c>
    </row>
    <row r="285" spans="1:14" ht="15" x14ac:dyDescent="0.25">
      <c r="A285" s="79" t="s">
        <v>211</v>
      </c>
      <c r="B285" s="186" t="str">
        <f>'Inf Mort Chart data'!A4</f>
        <v>Isle of Anglesey</v>
      </c>
      <c r="C285" s="186" t="str">
        <f>'Inf Mort Chart data'!B4</f>
        <v>-</v>
      </c>
      <c r="D285" s="186" t="str">
        <f>'Inf Mort Chart data'!C4</f>
        <v>-</v>
      </c>
      <c r="E285" s="186" t="str">
        <f>'Inf Mort Chart data'!D4</f>
        <v>-</v>
      </c>
      <c r="F285" s="186" t="str">
        <f>'Inf Mort Chart data'!E4</f>
        <v>-</v>
      </c>
      <c r="G285" s="186" t="str">
        <f>'Inf Mort Chart data'!F4</f>
        <v>-</v>
      </c>
      <c r="H285" s="186" t="str">
        <f>'Inf Mort Chart data'!G4</f>
        <v>-</v>
      </c>
      <c r="I285" s="186" t="str">
        <f>'Inf Mort Chart data'!H4</f>
        <v>-</v>
      </c>
      <c r="J285" s="186" t="str">
        <f>'Inf Mort Chart data'!I4</f>
        <v>-</v>
      </c>
      <c r="K285" s="186" t="str">
        <f>'Inf Mort Chart data'!J4</f>
        <v>-</v>
      </c>
      <c r="L285" s="186" t="str">
        <f>'Inf Mort Chart data'!K4</f>
        <v>-</v>
      </c>
      <c r="N285" s="185">
        <f>MAX(C285:L314)</f>
        <v>5.0593161200279129</v>
      </c>
    </row>
    <row r="286" spans="1:14" ht="15" x14ac:dyDescent="0.25">
      <c r="A286" s="79" t="s">
        <v>211</v>
      </c>
      <c r="B286" s="186" t="str">
        <f>'Inf Mort Chart data'!A5</f>
        <v>Gwynedd</v>
      </c>
      <c r="C286" s="186" t="str">
        <f>'Inf Mort Chart data'!B5</f>
        <v>-</v>
      </c>
      <c r="D286" s="186" t="str">
        <f>'Inf Mort Chart data'!C5</f>
        <v>-</v>
      </c>
      <c r="E286" s="186" t="str">
        <f>'Inf Mort Chart data'!D5</f>
        <v>-</v>
      </c>
      <c r="F286" s="186" t="str">
        <f>'Inf Mort Chart data'!E5</f>
        <v>-</v>
      </c>
      <c r="G286" s="186" t="str">
        <f>'Inf Mort Chart data'!F5</f>
        <v>-</v>
      </c>
      <c r="H286" s="186" t="str">
        <f>'Inf Mort Chart data'!G5</f>
        <v>-</v>
      </c>
      <c r="I286" s="186" t="str">
        <f>'Inf Mort Chart data'!H5</f>
        <v>-</v>
      </c>
      <c r="J286" s="186" t="str">
        <f>'Inf Mort Chart data'!I5</f>
        <v>-</v>
      </c>
      <c r="K286" s="186" t="str">
        <f>'Inf Mort Chart data'!J5</f>
        <v>-</v>
      </c>
      <c r="L286" s="186" t="str">
        <f>'Inf Mort Chart data'!K5</f>
        <v>-</v>
      </c>
    </row>
    <row r="287" spans="1:14" ht="15" x14ac:dyDescent="0.25">
      <c r="A287" s="79" t="s">
        <v>211</v>
      </c>
      <c r="B287" s="186" t="str">
        <f>'Inf Mort Chart data'!A6</f>
        <v>Conwy</v>
      </c>
      <c r="C287" s="186" t="str">
        <f>'Inf Mort Chart data'!B6</f>
        <v>-</v>
      </c>
      <c r="D287" s="186" t="str">
        <f>'Inf Mort Chart data'!C6</f>
        <v>-</v>
      </c>
      <c r="E287" s="186" t="str">
        <f>'Inf Mort Chart data'!D6</f>
        <v>-</v>
      </c>
      <c r="F287" s="186" t="str">
        <f>'Inf Mort Chart data'!E6</f>
        <v>-</v>
      </c>
      <c r="G287" s="186" t="str">
        <f>'Inf Mort Chart data'!F6</f>
        <v>-</v>
      </c>
      <c r="H287" s="186" t="str">
        <f>'Inf Mort Chart data'!G6</f>
        <v>-</v>
      </c>
      <c r="I287" s="186" t="str">
        <f>'Inf Mort Chart data'!H6</f>
        <v>-</v>
      </c>
      <c r="J287" s="186" t="str">
        <f>'Inf Mort Chart data'!I6</f>
        <v>-</v>
      </c>
      <c r="K287" s="186" t="str">
        <f>'Inf Mort Chart data'!J6</f>
        <v>-</v>
      </c>
      <c r="L287" s="186" t="str">
        <f>'Inf Mort Chart data'!K6</f>
        <v>-</v>
      </c>
    </row>
    <row r="288" spans="1:14" ht="15" x14ac:dyDescent="0.25">
      <c r="A288" s="79" t="s">
        <v>211</v>
      </c>
      <c r="B288" s="186" t="str">
        <f>'Inf Mort Chart data'!A7</f>
        <v>Denbighshire</v>
      </c>
      <c r="C288" s="186" t="str">
        <f>'Inf Mort Chart data'!B7</f>
        <v>-</v>
      </c>
      <c r="D288" s="186" t="str">
        <f>'Inf Mort Chart data'!C7</f>
        <v>-</v>
      </c>
      <c r="E288" s="186" t="str">
        <f>'Inf Mort Chart data'!D7</f>
        <v>-</v>
      </c>
      <c r="F288" s="186" t="str">
        <f>'Inf Mort Chart data'!E7</f>
        <v>-</v>
      </c>
      <c r="G288" s="186" t="str">
        <f>'Inf Mort Chart data'!F7</f>
        <v>-</v>
      </c>
      <c r="H288" s="186" t="str">
        <f>'Inf Mort Chart data'!G7</f>
        <v>-</v>
      </c>
      <c r="I288" s="186" t="str">
        <f>'Inf Mort Chart data'!H7</f>
        <v>-</v>
      </c>
      <c r="J288" s="186" t="str">
        <f>'Inf Mort Chart data'!I7</f>
        <v>-</v>
      </c>
      <c r="K288" s="186" t="str">
        <f>'Inf Mort Chart data'!J7</f>
        <v>-</v>
      </c>
      <c r="L288" s="186" t="str">
        <f>'Inf Mort Chart data'!K7</f>
        <v>-</v>
      </c>
    </row>
    <row r="289" spans="1:12" ht="15" x14ac:dyDescent="0.25">
      <c r="A289" s="79" t="s">
        <v>211</v>
      </c>
      <c r="B289" s="186" t="str">
        <f>'Inf Mort Chart data'!A8</f>
        <v>Flintshire</v>
      </c>
      <c r="C289" s="186" t="str">
        <f>'Inf Mort Chart data'!B8</f>
        <v>-</v>
      </c>
      <c r="D289" s="186" t="str">
        <f>'Inf Mort Chart data'!C8</f>
        <v>-</v>
      </c>
      <c r="E289" s="186" t="str">
        <f>'Inf Mort Chart data'!D8</f>
        <v>-</v>
      </c>
      <c r="F289" s="186" t="str">
        <f>'Inf Mort Chart data'!E8</f>
        <v>-</v>
      </c>
      <c r="G289" s="186" t="str">
        <f>'Inf Mort Chart data'!F8</f>
        <v>-</v>
      </c>
      <c r="H289" s="186" t="str">
        <f>'Inf Mort Chart data'!G8</f>
        <v>-</v>
      </c>
      <c r="I289" s="186" t="str">
        <f>'Inf Mort Chart data'!H8</f>
        <v>-</v>
      </c>
      <c r="J289" s="186" t="str">
        <f>'Inf Mort Chart data'!I8</f>
        <v>-</v>
      </c>
      <c r="K289" s="186" t="str">
        <f>'Inf Mort Chart data'!J8</f>
        <v>-</v>
      </c>
      <c r="L289" s="186" t="str">
        <f>'Inf Mort Chart data'!K8</f>
        <v>-</v>
      </c>
    </row>
    <row r="290" spans="1:12" ht="15" x14ac:dyDescent="0.25">
      <c r="A290" s="79" t="s">
        <v>211</v>
      </c>
      <c r="B290" s="186" t="str">
        <f>'Inf Mort Chart data'!A9</f>
        <v>Wrexham</v>
      </c>
      <c r="C290" s="186" t="str">
        <f>'Inf Mort Chart data'!B9</f>
        <v>-</v>
      </c>
      <c r="D290" s="186" t="str">
        <f>'Inf Mort Chart data'!C9</f>
        <v>-</v>
      </c>
      <c r="E290" s="186" t="str">
        <f>'Inf Mort Chart data'!D9</f>
        <v>-</v>
      </c>
      <c r="F290" s="186" t="str">
        <f>'Inf Mort Chart data'!E9</f>
        <v>-</v>
      </c>
      <c r="G290" s="186" t="str">
        <f>'Inf Mort Chart data'!F9</f>
        <v>-</v>
      </c>
      <c r="H290" s="186" t="str">
        <f>'Inf Mort Chart data'!G9</f>
        <v>-</v>
      </c>
      <c r="I290" s="186" t="str">
        <f>'Inf Mort Chart data'!H9</f>
        <v>-</v>
      </c>
      <c r="J290" s="186" t="str">
        <f>'Inf Mort Chart data'!I9</f>
        <v>-</v>
      </c>
      <c r="K290" s="186" t="str">
        <f>'Inf Mort Chart data'!J9</f>
        <v>-</v>
      </c>
      <c r="L290" s="186" t="str">
        <f>'Inf Mort Chart data'!K9</f>
        <v>-</v>
      </c>
    </row>
    <row r="291" spans="1:12" ht="15" x14ac:dyDescent="0.25">
      <c r="A291" s="79" t="s">
        <v>211</v>
      </c>
      <c r="B291" s="186" t="str">
        <f>'Inf Mort Chart data'!A10</f>
        <v>Powys</v>
      </c>
      <c r="C291" s="186" t="str">
        <f>'Inf Mort Chart data'!B10</f>
        <v>-</v>
      </c>
      <c r="D291" s="186" t="str">
        <f>'Inf Mort Chart data'!C10</f>
        <v>-</v>
      </c>
      <c r="E291" s="186" t="str">
        <f>'Inf Mort Chart data'!D10</f>
        <v>-</v>
      </c>
      <c r="F291" s="186" t="str">
        <f>'Inf Mort Chart data'!E10</f>
        <v>-</v>
      </c>
      <c r="G291" s="186" t="str">
        <f>'Inf Mort Chart data'!F10</f>
        <v>-</v>
      </c>
      <c r="H291" s="186" t="str">
        <f>'Inf Mort Chart data'!G10</f>
        <v>-</v>
      </c>
      <c r="I291" s="186" t="str">
        <f>'Inf Mort Chart data'!H10</f>
        <v>-</v>
      </c>
      <c r="J291" s="186" t="str">
        <f>'Inf Mort Chart data'!I10</f>
        <v>-</v>
      </c>
      <c r="K291" s="186" t="str">
        <f>'Inf Mort Chart data'!J10</f>
        <v>-</v>
      </c>
      <c r="L291" s="186" t="str">
        <f>'Inf Mort Chart data'!K10</f>
        <v>-</v>
      </c>
    </row>
    <row r="292" spans="1:12" ht="15" x14ac:dyDescent="0.25">
      <c r="A292" s="79" t="s">
        <v>211</v>
      </c>
      <c r="B292" s="186" t="str">
        <f>'Inf Mort Chart data'!A11</f>
        <v>Ceredigion</v>
      </c>
      <c r="C292" s="186" t="str">
        <f>'Inf Mort Chart data'!B11</f>
        <v>-</v>
      </c>
      <c r="D292" s="186" t="str">
        <f>'Inf Mort Chart data'!C11</f>
        <v>-</v>
      </c>
      <c r="E292" s="186" t="str">
        <f>'Inf Mort Chart data'!D11</f>
        <v>-</v>
      </c>
      <c r="F292" s="186" t="str">
        <f>'Inf Mort Chart data'!E11</f>
        <v>-</v>
      </c>
      <c r="G292" s="186" t="str">
        <f>'Inf Mort Chart data'!F11</f>
        <v>-</v>
      </c>
      <c r="H292" s="186" t="str">
        <f>'Inf Mort Chart data'!G11</f>
        <v>-</v>
      </c>
      <c r="I292" s="186" t="str">
        <f>'Inf Mort Chart data'!H11</f>
        <v>-</v>
      </c>
      <c r="J292" s="186" t="str">
        <f>'Inf Mort Chart data'!I11</f>
        <v>-</v>
      </c>
      <c r="K292" s="186" t="str">
        <f>'Inf Mort Chart data'!J11</f>
        <v>-</v>
      </c>
      <c r="L292" s="186" t="str">
        <f>'Inf Mort Chart data'!K11</f>
        <v>-</v>
      </c>
    </row>
    <row r="293" spans="1:12" ht="15" x14ac:dyDescent="0.25">
      <c r="A293" s="79" t="s">
        <v>211</v>
      </c>
      <c r="B293" s="186" t="str">
        <f>'Inf Mort Chart data'!A12</f>
        <v>Pembrokeshire</v>
      </c>
      <c r="C293" s="186" t="str">
        <f>'Inf Mort Chart data'!B12</f>
        <v>-</v>
      </c>
      <c r="D293" s="186" t="str">
        <f>'Inf Mort Chart data'!C12</f>
        <v>-</v>
      </c>
      <c r="E293" s="186" t="str">
        <f>'Inf Mort Chart data'!D12</f>
        <v>-</v>
      </c>
      <c r="F293" s="186" t="str">
        <f>'Inf Mort Chart data'!E12</f>
        <v>-</v>
      </c>
      <c r="G293" s="186" t="str">
        <f>'Inf Mort Chart data'!F12</f>
        <v>-</v>
      </c>
      <c r="H293" s="186" t="str">
        <f>'Inf Mort Chart data'!G12</f>
        <v>-</v>
      </c>
      <c r="I293" s="186" t="str">
        <f>'Inf Mort Chart data'!H12</f>
        <v>-</v>
      </c>
      <c r="J293" s="186" t="str">
        <f>'Inf Mort Chart data'!I12</f>
        <v>-</v>
      </c>
      <c r="K293" s="186" t="str">
        <f>'Inf Mort Chart data'!J12</f>
        <v>-</v>
      </c>
      <c r="L293" s="186" t="str">
        <f>'Inf Mort Chart data'!K12</f>
        <v>-</v>
      </c>
    </row>
    <row r="294" spans="1:12" ht="15" x14ac:dyDescent="0.25">
      <c r="A294" s="79" t="s">
        <v>211</v>
      </c>
      <c r="B294" s="186" t="str">
        <f>'Inf Mort Chart data'!A13</f>
        <v>Carmarthenshire</v>
      </c>
      <c r="C294" s="186" t="str">
        <f>'Inf Mort Chart data'!B13</f>
        <v>-</v>
      </c>
      <c r="D294" s="186" t="str">
        <f>'Inf Mort Chart data'!C13</f>
        <v>-</v>
      </c>
      <c r="E294" s="186" t="str">
        <f>'Inf Mort Chart data'!D13</f>
        <v>-</v>
      </c>
      <c r="F294" s="186" t="str">
        <f>'Inf Mort Chart data'!E13</f>
        <v>-</v>
      </c>
      <c r="G294" s="186" t="str">
        <f>'Inf Mort Chart data'!F13</f>
        <v>-</v>
      </c>
      <c r="H294" s="186" t="str">
        <f>'Inf Mort Chart data'!G13</f>
        <v>-</v>
      </c>
      <c r="I294" s="186" t="str">
        <f>'Inf Mort Chart data'!H13</f>
        <v>-</v>
      </c>
      <c r="J294" s="186" t="str">
        <f>'Inf Mort Chart data'!I13</f>
        <v>-</v>
      </c>
      <c r="K294" s="186" t="str">
        <f>'Inf Mort Chart data'!J13</f>
        <v>-</v>
      </c>
      <c r="L294" s="186" t="str">
        <f>'Inf Mort Chart data'!K13</f>
        <v>-</v>
      </c>
    </row>
    <row r="295" spans="1:12" ht="15" x14ac:dyDescent="0.25">
      <c r="A295" s="79" t="s">
        <v>211</v>
      </c>
      <c r="B295" s="186" t="str">
        <f>'Inf Mort Chart data'!A14</f>
        <v>Swansea</v>
      </c>
      <c r="C295" s="186" t="str">
        <f>'Inf Mort Chart data'!B14</f>
        <v>-</v>
      </c>
      <c r="D295" s="186" t="str">
        <f>'Inf Mort Chart data'!C14</f>
        <v>-</v>
      </c>
      <c r="E295" s="186" t="str">
        <f>'Inf Mort Chart data'!D14</f>
        <v>-</v>
      </c>
      <c r="F295" s="186" t="str">
        <f>'Inf Mort Chart data'!E14</f>
        <v>-</v>
      </c>
      <c r="G295" s="186" t="str">
        <f>'Inf Mort Chart data'!F14</f>
        <v>-</v>
      </c>
      <c r="H295" s="186" t="str">
        <f>'Inf Mort Chart data'!G14</f>
        <v>-</v>
      </c>
      <c r="I295" s="186" t="str">
        <f>'Inf Mort Chart data'!H14</f>
        <v>-</v>
      </c>
      <c r="J295" s="186" t="str">
        <f>'Inf Mort Chart data'!I14</f>
        <v>-</v>
      </c>
      <c r="K295" s="186" t="str">
        <f>'Inf Mort Chart data'!J14</f>
        <v>-</v>
      </c>
      <c r="L295" s="186" t="str">
        <f>'Inf Mort Chart data'!K14</f>
        <v>-</v>
      </c>
    </row>
    <row r="296" spans="1:12" ht="15" x14ac:dyDescent="0.25">
      <c r="A296" s="79" t="s">
        <v>211</v>
      </c>
      <c r="B296" s="186" t="str">
        <f>'Inf Mort Chart data'!A15</f>
        <v>Neath Port Talbot</v>
      </c>
      <c r="C296" s="186" t="str">
        <f>'Inf Mort Chart data'!B15</f>
        <v>-</v>
      </c>
      <c r="D296" s="186" t="str">
        <f>'Inf Mort Chart data'!C15</f>
        <v>-</v>
      </c>
      <c r="E296" s="186" t="str">
        <f>'Inf Mort Chart data'!D15</f>
        <v>-</v>
      </c>
      <c r="F296" s="186" t="str">
        <f>'Inf Mort Chart data'!E15</f>
        <v>-</v>
      </c>
      <c r="G296" s="186" t="str">
        <f>'Inf Mort Chart data'!F15</f>
        <v>-</v>
      </c>
      <c r="H296" s="186" t="str">
        <f>'Inf Mort Chart data'!G15</f>
        <v>-</v>
      </c>
      <c r="I296" s="186" t="str">
        <f>'Inf Mort Chart data'!H15</f>
        <v>-</v>
      </c>
      <c r="J296" s="186" t="str">
        <f>'Inf Mort Chart data'!I15</f>
        <v>-</v>
      </c>
      <c r="K296" s="186" t="str">
        <f>'Inf Mort Chart data'!J15</f>
        <v>-</v>
      </c>
      <c r="L296" s="186" t="str">
        <f>'Inf Mort Chart data'!K15</f>
        <v>-</v>
      </c>
    </row>
    <row r="297" spans="1:12" ht="15" x14ac:dyDescent="0.25">
      <c r="A297" s="79" t="s">
        <v>211</v>
      </c>
      <c r="B297" s="186" t="str">
        <f>'Inf Mort Chart data'!A16</f>
        <v>Bridgend</v>
      </c>
      <c r="C297" s="186" t="str">
        <f>'Inf Mort Chart data'!B16</f>
        <v>-</v>
      </c>
      <c r="D297" s="186" t="str">
        <f>'Inf Mort Chart data'!C16</f>
        <v>-</v>
      </c>
      <c r="E297" s="186" t="str">
        <f>'Inf Mort Chart data'!D16</f>
        <v>-</v>
      </c>
      <c r="F297" s="186" t="str">
        <f>'Inf Mort Chart data'!E16</f>
        <v>-</v>
      </c>
      <c r="G297" s="186" t="str">
        <f>'Inf Mort Chart data'!F16</f>
        <v>-</v>
      </c>
      <c r="H297" s="186" t="str">
        <f>'Inf Mort Chart data'!G16</f>
        <v>-</v>
      </c>
      <c r="I297" s="186" t="str">
        <f>'Inf Mort Chart data'!H16</f>
        <v>-</v>
      </c>
      <c r="J297" s="186" t="str">
        <f>'Inf Mort Chart data'!I16</f>
        <v>-</v>
      </c>
      <c r="K297" s="186" t="str">
        <f>'Inf Mort Chart data'!J16</f>
        <v>-</v>
      </c>
      <c r="L297" s="186" t="str">
        <f>'Inf Mort Chart data'!K16</f>
        <v>-</v>
      </c>
    </row>
    <row r="298" spans="1:12" ht="15" x14ac:dyDescent="0.25">
      <c r="A298" s="79" t="s">
        <v>211</v>
      </c>
      <c r="B298" s="186" t="str">
        <f>'Inf Mort Chart data'!A17</f>
        <v>Vale of Glamorgan</v>
      </c>
      <c r="C298" s="186" t="str">
        <f>'Inf Mort Chart data'!B17</f>
        <v>-</v>
      </c>
      <c r="D298" s="186" t="str">
        <f>'Inf Mort Chart data'!C17</f>
        <v>-</v>
      </c>
      <c r="E298" s="186" t="str">
        <f>'Inf Mort Chart data'!D17</f>
        <v>-</v>
      </c>
      <c r="F298" s="186" t="str">
        <f>'Inf Mort Chart data'!E17</f>
        <v>-</v>
      </c>
      <c r="G298" s="186" t="str">
        <f>'Inf Mort Chart data'!F17</f>
        <v>-</v>
      </c>
      <c r="H298" s="186" t="str">
        <f>'Inf Mort Chart data'!G17</f>
        <v>-</v>
      </c>
      <c r="I298" s="186" t="str">
        <f>'Inf Mort Chart data'!H17</f>
        <v>-</v>
      </c>
      <c r="J298" s="186" t="str">
        <f>'Inf Mort Chart data'!I17</f>
        <v>-</v>
      </c>
      <c r="K298" s="186" t="str">
        <f>'Inf Mort Chart data'!J17</f>
        <v>-</v>
      </c>
      <c r="L298" s="186" t="str">
        <f>'Inf Mort Chart data'!K17</f>
        <v>-</v>
      </c>
    </row>
    <row r="299" spans="1:12" ht="15" x14ac:dyDescent="0.25">
      <c r="A299" s="79" t="s">
        <v>211</v>
      </c>
      <c r="B299" s="186" t="str">
        <f>'Inf Mort Chart data'!A18</f>
        <v>Cardiff</v>
      </c>
      <c r="C299" s="186" t="str">
        <f>'Inf Mort Chart data'!B18</f>
        <v>-</v>
      </c>
      <c r="D299" s="186" t="str">
        <f>'Inf Mort Chart data'!C18</f>
        <v>-</v>
      </c>
      <c r="E299" s="186" t="str">
        <f>'Inf Mort Chart data'!D18</f>
        <v>-</v>
      </c>
      <c r="F299" s="186" t="str">
        <f>'Inf Mort Chart data'!E18</f>
        <v>-</v>
      </c>
      <c r="G299" s="186" t="str">
        <f>'Inf Mort Chart data'!F18</f>
        <v>-</v>
      </c>
      <c r="H299" s="186" t="str">
        <f>'Inf Mort Chart data'!G18</f>
        <v>-</v>
      </c>
      <c r="I299" s="186" t="str">
        <f>'Inf Mort Chart data'!H18</f>
        <v>-</v>
      </c>
      <c r="J299" s="186" t="str">
        <f>'Inf Mort Chart data'!I18</f>
        <v>-</v>
      </c>
      <c r="K299" s="186" t="str">
        <f>'Inf Mort Chart data'!J18</f>
        <v>-</v>
      </c>
      <c r="L299" s="186" t="str">
        <f>'Inf Mort Chart data'!K18</f>
        <v>-</v>
      </c>
    </row>
    <row r="300" spans="1:12" ht="15" x14ac:dyDescent="0.25">
      <c r="A300" s="79" t="s">
        <v>211</v>
      </c>
      <c r="B300" s="186" t="str">
        <f>'Inf Mort Chart data'!A19</f>
        <v>Rhondda Cynon Taf</v>
      </c>
      <c r="C300" s="186" t="str">
        <f>'Inf Mort Chart data'!B19</f>
        <v>-</v>
      </c>
      <c r="D300" s="186" t="str">
        <f>'Inf Mort Chart data'!C19</f>
        <v>-</v>
      </c>
      <c r="E300" s="186" t="str">
        <f>'Inf Mort Chart data'!D19</f>
        <v>-</v>
      </c>
      <c r="F300" s="186" t="str">
        <f>'Inf Mort Chart data'!E19</f>
        <v>-</v>
      </c>
      <c r="G300" s="186" t="str">
        <f>'Inf Mort Chart data'!F19</f>
        <v>-</v>
      </c>
      <c r="H300" s="186" t="str">
        <f>'Inf Mort Chart data'!G19</f>
        <v>-</v>
      </c>
      <c r="I300" s="186" t="str">
        <f>'Inf Mort Chart data'!H19</f>
        <v>-</v>
      </c>
      <c r="J300" s="186" t="str">
        <f>'Inf Mort Chart data'!I19</f>
        <v>-</v>
      </c>
      <c r="K300" s="186" t="str">
        <f>'Inf Mort Chart data'!J19</f>
        <v>-</v>
      </c>
      <c r="L300" s="186" t="str">
        <f>'Inf Mort Chart data'!K19</f>
        <v>-</v>
      </c>
    </row>
    <row r="301" spans="1:12" ht="15" x14ac:dyDescent="0.25">
      <c r="A301" s="79" t="s">
        <v>211</v>
      </c>
      <c r="B301" s="186" t="str">
        <f>'Inf Mort Chart data'!A20</f>
        <v>Merthyr Tydfil</v>
      </c>
      <c r="C301" s="186" t="str">
        <f>'Inf Mort Chart data'!B20</f>
        <v>-</v>
      </c>
      <c r="D301" s="186" t="str">
        <f>'Inf Mort Chart data'!C20</f>
        <v>-</v>
      </c>
      <c r="E301" s="186" t="str">
        <f>'Inf Mort Chart data'!D20</f>
        <v>-</v>
      </c>
      <c r="F301" s="186" t="str">
        <f>'Inf Mort Chart data'!E20</f>
        <v>-</v>
      </c>
      <c r="G301" s="186" t="str">
        <f>'Inf Mort Chart data'!F20</f>
        <v>-</v>
      </c>
      <c r="H301" s="186" t="str">
        <f>'Inf Mort Chart data'!G20</f>
        <v>-</v>
      </c>
      <c r="I301" s="186" t="str">
        <f>'Inf Mort Chart data'!H20</f>
        <v>-</v>
      </c>
      <c r="J301" s="186" t="str">
        <f>'Inf Mort Chart data'!I20</f>
        <v>-</v>
      </c>
      <c r="K301" s="186" t="str">
        <f>'Inf Mort Chart data'!J20</f>
        <v>-</v>
      </c>
      <c r="L301" s="186" t="str">
        <f>'Inf Mort Chart data'!K20</f>
        <v>-</v>
      </c>
    </row>
    <row r="302" spans="1:12" ht="15" x14ac:dyDescent="0.25">
      <c r="A302" s="79" t="s">
        <v>211</v>
      </c>
      <c r="B302" s="186" t="str">
        <f>'Inf Mort Chart data'!A21</f>
        <v>Caerphilly</v>
      </c>
      <c r="C302" s="186" t="str">
        <f>'Inf Mort Chart data'!B21</f>
        <v>-</v>
      </c>
      <c r="D302" s="186" t="str">
        <f>'Inf Mort Chart data'!C21</f>
        <v>-</v>
      </c>
      <c r="E302" s="186" t="str">
        <f>'Inf Mort Chart data'!D21</f>
        <v>-</v>
      </c>
      <c r="F302" s="186" t="str">
        <f>'Inf Mort Chart data'!E21</f>
        <v>-</v>
      </c>
      <c r="G302" s="186" t="str">
        <f>'Inf Mort Chart data'!F21</f>
        <v>-</v>
      </c>
      <c r="H302" s="186" t="str">
        <f>'Inf Mort Chart data'!G21</f>
        <v>-</v>
      </c>
      <c r="I302" s="186" t="str">
        <f>'Inf Mort Chart data'!H21</f>
        <v>-</v>
      </c>
      <c r="J302" s="186" t="str">
        <f>'Inf Mort Chart data'!I21</f>
        <v>-</v>
      </c>
      <c r="K302" s="186" t="str">
        <f>'Inf Mort Chart data'!J21</f>
        <v>-</v>
      </c>
      <c r="L302" s="186" t="str">
        <f>'Inf Mort Chart data'!K21</f>
        <v>-</v>
      </c>
    </row>
    <row r="303" spans="1:12" ht="15" x14ac:dyDescent="0.25">
      <c r="A303" s="79" t="s">
        <v>211</v>
      </c>
      <c r="B303" s="186" t="str">
        <f>'Inf Mort Chart data'!A22</f>
        <v>Blaenau Gwent</v>
      </c>
      <c r="C303" s="186" t="str">
        <f>'Inf Mort Chart data'!B22</f>
        <v>-</v>
      </c>
      <c r="D303" s="186" t="str">
        <f>'Inf Mort Chart data'!C22</f>
        <v>-</v>
      </c>
      <c r="E303" s="186" t="str">
        <f>'Inf Mort Chart data'!D22</f>
        <v>-</v>
      </c>
      <c r="F303" s="186" t="str">
        <f>'Inf Mort Chart data'!E22</f>
        <v>-</v>
      </c>
      <c r="G303" s="186" t="str">
        <f>'Inf Mort Chart data'!F22</f>
        <v>-</v>
      </c>
      <c r="H303" s="186" t="str">
        <f>'Inf Mort Chart data'!G22</f>
        <v>-</v>
      </c>
      <c r="I303" s="186" t="str">
        <f>'Inf Mort Chart data'!H22</f>
        <v>-</v>
      </c>
      <c r="J303" s="186" t="str">
        <f>'Inf Mort Chart data'!I22</f>
        <v>-</v>
      </c>
      <c r="K303" s="186" t="str">
        <f>'Inf Mort Chart data'!J22</f>
        <v>-</v>
      </c>
      <c r="L303" s="186" t="str">
        <f>'Inf Mort Chart data'!K22</f>
        <v>-</v>
      </c>
    </row>
    <row r="304" spans="1:12" ht="15" x14ac:dyDescent="0.25">
      <c r="A304" s="79" t="s">
        <v>211</v>
      </c>
      <c r="B304" s="186" t="str">
        <f>'Inf Mort Chart data'!A23</f>
        <v>Torfaen</v>
      </c>
      <c r="C304" s="186" t="str">
        <f>'Inf Mort Chart data'!B23</f>
        <v>-</v>
      </c>
      <c r="D304" s="186" t="str">
        <f>'Inf Mort Chart data'!C23</f>
        <v>-</v>
      </c>
      <c r="E304" s="186" t="str">
        <f>'Inf Mort Chart data'!D23</f>
        <v>-</v>
      </c>
      <c r="F304" s="186" t="str">
        <f>'Inf Mort Chart data'!E23</f>
        <v>-</v>
      </c>
      <c r="G304" s="186" t="str">
        <f>'Inf Mort Chart data'!F23</f>
        <v>-</v>
      </c>
      <c r="H304" s="186" t="str">
        <f>'Inf Mort Chart data'!G23</f>
        <v>-</v>
      </c>
      <c r="I304" s="186" t="str">
        <f>'Inf Mort Chart data'!H23</f>
        <v>-</v>
      </c>
      <c r="J304" s="186" t="str">
        <f>'Inf Mort Chart data'!I23</f>
        <v>-</v>
      </c>
      <c r="K304" s="186" t="str">
        <f>'Inf Mort Chart data'!J23</f>
        <v>-</v>
      </c>
      <c r="L304" s="186" t="str">
        <f>'Inf Mort Chart data'!K23</f>
        <v>-</v>
      </c>
    </row>
    <row r="305" spans="1:14" ht="15" x14ac:dyDescent="0.25">
      <c r="A305" s="79" t="s">
        <v>211</v>
      </c>
      <c r="B305" s="186" t="str">
        <f>'Inf Mort Chart data'!A24</f>
        <v>Monmouthshire</v>
      </c>
      <c r="C305" s="186" t="str">
        <f>'Inf Mort Chart data'!B24</f>
        <v>-</v>
      </c>
      <c r="D305" s="186" t="str">
        <f>'Inf Mort Chart data'!C24</f>
        <v>-</v>
      </c>
      <c r="E305" s="186" t="str">
        <f>'Inf Mort Chart data'!D24</f>
        <v>-</v>
      </c>
      <c r="F305" s="186" t="str">
        <f>'Inf Mort Chart data'!E24</f>
        <v>-</v>
      </c>
      <c r="G305" s="186" t="str">
        <f>'Inf Mort Chart data'!F24</f>
        <v>-</v>
      </c>
      <c r="H305" s="186" t="str">
        <f>'Inf Mort Chart data'!G24</f>
        <v>-</v>
      </c>
      <c r="I305" s="186" t="str">
        <f>'Inf Mort Chart data'!H24</f>
        <v>-</v>
      </c>
      <c r="J305" s="186" t="str">
        <f>'Inf Mort Chart data'!I24</f>
        <v>-</v>
      </c>
      <c r="K305" s="186" t="str">
        <f>'Inf Mort Chart data'!J24</f>
        <v>-</v>
      </c>
      <c r="L305" s="186" t="str">
        <f>'Inf Mort Chart data'!K24</f>
        <v>-</v>
      </c>
    </row>
    <row r="306" spans="1:14" ht="15" x14ac:dyDescent="0.25">
      <c r="A306" s="79" t="s">
        <v>211</v>
      </c>
      <c r="B306" s="186" t="str">
        <f>'Inf Mort Chart data'!A25</f>
        <v>Newport</v>
      </c>
      <c r="C306" s="186" t="str">
        <f>'Inf Mort Chart data'!B25</f>
        <v>-</v>
      </c>
      <c r="D306" s="186" t="str">
        <f>'Inf Mort Chart data'!C25</f>
        <v>-</v>
      </c>
      <c r="E306" s="186" t="str">
        <f>'Inf Mort Chart data'!D25</f>
        <v>-</v>
      </c>
      <c r="F306" s="186" t="str">
        <f>'Inf Mort Chart data'!E25</f>
        <v>-</v>
      </c>
      <c r="G306" s="186" t="str">
        <f>'Inf Mort Chart data'!F25</f>
        <v>-</v>
      </c>
      <c r="H306" s="186" t="str">
        <f>'Inf Mort Chart data'!G25</f>
        <v>-</v>
      </c>
      <c r="I306" s="186" t="str">
        <f>'Inf Mort Chart data'!H25</f>
        <v>-</v>
      </c>
      <c r="J306" s="186" t="str">
        <f>'Inf Mort Chart data'!I25</f>
        <v>-</v>
      </c>
      <c r="K306" s="186" t="str">
        <f>'Inf Mort Chart data'!J25</f>
        <v>-</v>
      </c>
      <c r="L306" s="186" t="str">
        <f>'Inf Mort Chart data'!K25</f>
        <v>-</v>
      </c>
    </row>
    <row r="307" spans="1:14" ht="15" x14ac:dyDescent="0.25">
      <c r="A307" s="79" t="s">
        <v>211</v>
      </c>
      <c r="B307" s="186" t="str">
        <f>'Inf Mort Chart data'!A26</f>
        <v>Betsi Cadwaladr UHB</v>
      </c>
      <c r="C307" s="186" t="str">
        <f>'Inf Mort Chart data'!B26</f>
        <v>-</v>
      </c>
      <c r="D307" s="186" t="str">
        <f>'Inf Mort Chart data'!C26</f>
        <v>-</v>
      </c>
      <c r="E307" s="186" t="str">
        <f>'Inf Mort Chart data'!D26</f>
        <v>-</v>
      </c>
      <c r="F307" s="186" t="str">
        <f>'Inf Mort Chart data'!E26</f>
        <v>-</v>
      </c>
      <c r="G307" s="186" t="str">
        <f>'Inf Mort Chart data'!F26</f>
        <v>-</v>
      </c>
      <c r="H307" s="186" t="str">
        <f>'Inf Mort Chart data'!G26</f>
        <v>-</v>
      </c>
      <c r="I307" s="186" t="str">
        <f>'Inf Mort Chart data'!H26</f>
        <v>-</v>
      </c>
      <c r="J307" s="186" t="str">
        <f>'Inf Mort Chart data'!I26</f>
        <v>-</v>
      </c>
      <c r="K307" s="186" t="str">
        <f>'Inf Mort Chart data'!J26</f>
        <v>-</v>
      </c>
      <c r="L307" s="186" t="str">
        <f>'Inf Mort Chart data'!K26</f>
        <v>-</v>
      </c>
    </row>
    <row r="308" spans="1:14" ht="15" x14ac:dyDescent="0.25">
      <c r="A308" s="79" t="s">
        <v>211</v>
      </c>
      <c r="B308" s="186" t="str">
        <f>'Inf Mort Chart data'!A27</f>
        <v>Powys tHB</v>
      </c>
      <c r="C308" s="186" t="str">
        <f>'Inf Mort Chart data'!B27</f>
        <v>-</v>
      </c>
      <c r="D308" s="186" t="str">
        <f>'Inf Mort Chart data'!C27</f>
        <v>-</v>
      </c>
      <c r="E308" s="186" t="str">
        <f>'Inf Mort Chart data'!D27</f>
        <v>-</v>
      </c>
      <c r="F308" s="186" t="str">
        <f>'Inf Mort Chart data'!E27</f>
        <v>-</v>
      </c>
      <c r="G308" s="186" t="str">
        <f>'Inf Mort Chart data'!F27</f>
        <v>-</v>
      </c>
      <c r="H308" s="186" t="str">
        <f>'Inf Mort Chart data'!G27</f>
        <v>-</v>
      </c>
      <c r="I308" s="186" t="str">
        <f>'Inf Mort Chart data'!H27</f>
        <v>-</v>
      </c>
      <c r="J308" s="186" t="str">
        <f>'Inf Mort Chart data'!I27</f>
        <v>-</v>
      </c>
      <c r="K308" s="186" t="str">
        <f>'Inf Mort Chart data'!J27</f>
        <v>-</v>
      </c>
      <c r="L308" s="186" t="str">
        <f>'Inf Mort Chart data'!K27</f>
        <v>-</v>
      </c>
    </row>
    <row r="309" spans="1:14" ht="15" x14ac:dyDescent="0.25">
      <c r="A309" s="79" t="s">
        <v>211</v>
      </c>
      <c r="B309" s="186" t="str">
        <f>'Inf Mort Chart data'!A28</f>
        <v>Hywel Dda UHB</v>
      </c>
      <c r="C309" s="186" t="str">
        <f>'Inf Mort Chart data'!B28</f>
        <v>-</v>
      </c>
      <c r="D309" s="186" t="str">
        <f>'Inf Mort Chart data'!C28</f>
        <v>-</v>
      </c>
      <c r="E309" s="186" t="str">
        <f>'Inf Mort Chart data'!D28</f>
        <v>-</v>
      </c>
      <c r="F309" s="186" t="str">
        <f>'Inf Mort Chart data'!E28</f>
        <v>-</v>
      </c>
      <c r="G309" s="186" t="str">
        <f>'Inf Mort Chart data'!F28</f>
        <v>-</v>
      </c>
      <c r="H309" s="186" t="str">
        <f>'Inf Mort Chart data'!G28</f>
        <v>-</v>
      </c>
      <c r="I309" s="186" t="str">
        <f>'Inf Mort Chart data'!H28</f>
        <v>-</v>
      </c>
      <c r="J309" s="186" t="str">
        <f>'Inf Mort Chart data'!I28</f>
        <v>-</v>
      </c>
      <c r="K309" s="186" t="str">
        <f>'Inf Mort Chart data'!J28</f>
        <v>-</v>
      </c>
      <c r="L309" s="186" t="str">
        <f>'Inf Mort Chart data'!K28</f>
        <v>-</v>
      </c>
    </row>
    <row r="310" spans="1:14" ht="15" x14ac:dyDescent="0.25">
      <c r="A310" s="79" t="s">
        <v>211</v>
      </c>
      <c r="B310" s="186" t="str">
        <f>'Inf Mort Chart data'!A29</f>
        <v>AMB UHB</v>
      </c>
      <c r="C310" s="186" t="str">
        <f>'Inf Mort Chart data'!B29</f>
        <v>-</v>
      </c>
      <c r="D310" s="186" t="str">
        <f>'Inf Mort Chart data'!C29</f>
        <v>-</v>
      </c>
      <c r="E310" s="186" t="str">
        <f>'Inf Mort Chart data'!D29</f>
        <v>-</v>
      </c>
      <c r="F310" s="186" t="str">
        <f>'Inf Mort Chart data'!E29</f>
        <v>-</v>
      </c>
      <c r="G310" s="186" t="str">
        <f>'Inf Mort Chart data'!F29</f>
        <v>-</v>
      </c>
      <c r="H310" s="186" t="str">
        <f>'Inf Mort Chart data'!G29</f>
        <v>-</v>
      </c>
      <c r="I310" s="186" t="str">
        <f>'Inf Mort Chart data'!H29</f>
        <v>-</v>
      </c>
      <c r="J310" s="186" t="str">
        <f>'Inf Mort Chart data'!I29</f>
        <v>-</v>
      </c>
      <c r="K310" s="186" t="str">
        <f>'Inf Mort Chart data'!J29</f>
        <v>-</v>
      </c>
      <c r="L310" s="186" t="str">
        <f>'Inf Mort Chart data'!K29</f>
        <v>-</v>
      </c>
    </row>
    <row r="311" spans="1:14" ht="15" x14ac:dyDescent="0.25">
      <c r="A311" s="79" t="s">
        <v>211</v>
      </c>
      <c r="B311" s="186" t="str">
        <f>'Inf Mort Chart data'!A30</f>
        <v>Cardiff and Vale UHB</v>
      </c>
      <c r="C311" s="186" t="str">
        <f>'Inf Mort Chart data'!B30</f>
        <v>-</v>
      </c>
      <c r="D311" s="186" t="str">
        <f>'Inf Mort Chart data'!C30</f>
        <v>-</v>
      </c>
      <c r="E311" s="186" t="str">
        <f>'Inf Mort Chart data'!D30</f>
        <v>-</v>
      </c>
      <c r="F311" s="186" t="str">
        <f>'Inf Mort Chart data'!E30</f>
        <v>-</v>
      </c>
      <c r="G311" s="186" t="str">
        <f>'Inf Mort Chart data'!F30</f>
        <v>-</v>
      </c>
      <c r="H311" s="186" t="str">
        <f>'Inf Mort Chart data'!G30</f>
        <v>-</v>
      </c>
      <c r="I311" s="186" t="str">
        <f>'Inf Mort Chart data'!H30</f>
        <v>-</v>
      </c>
      <c r="J311" s="186" t="str">
        <f>'Inf Mort Chart data'!I30</f>
        <v>-</v>
      </c>
      <c r="K311" s="186" t="str">
        <f>'Inf Mort Chart data'!J30</f>
        <v>-</v>
      </c>
      <c r="L311" s="186" t="str">
        <f>'Inf Mort Chart data'!K30</f>
        <v>-</v>
      </c>
    </row>
    <row r="312" spans="1:14" ht="15" x14ac:dyDescent="0.25">
      <c r="A312" s="79" t="s">
        <v>211</v>
      </c>
      <c r="B312" s="186" t="str">
        <f>'Inf Mort Chart data'!A31</f>
        <v>Cwm Taf UHB</v>
      </c>
      <c r="C312" s="186" t="str">
        <f>'Inf Mort Chart data'!B31</f>
        <v>-</v>
      </c>
      <c r="D312" s="186" t="str">
        <f>'Inf Mort Chart data'!C31</f>
        <v>-</v>
      </c>
      <c r="E312" s="186" t="str">
        <f>'Inf Mort Chart data'!D31</f>
        <v>-</v>
      </c>
      <c r="F312" s="186" t="str">
        <f>'Inf Mort Chart data'!E31</f>
        <v>-</v>
      </c>
      <c r="G312" s="186" t="str">
        <f>'Inf Mort Chart data'!F31</f>
        <v>-</v>
      </c>
      <c r="H312" s="186" t="str">
        <f>'Inf Mort Chart data'!G31</f>
        <v>-</v>
      </c>
      <c r="I312" s="186" t="str">
        <f>'Inf Mort Chart data'!H31</f>
        <v>-</v>
      </c>
      <c r="J312" s="186" t="str">
        <f>'Inf Mort Chart data'!I31</f>
        <v>-</v>
      </c>
      <c r="K312" s="186" t="str">
        <f>'Inf Mort Chart data'!J31</f>
        <v>-</v>
      </c>
      <c r="L312" s="186" t="str">
        <f>'Inf Mort Chart data'!K31</f>
        <v>-</v>
      </c>
    </row>
    <row r="313" spans="1:14" ht="15" x14ac:dyDescent="0.25">
      <c r="A313" s="79" t="s">
        <v>211</v>
      </c>
      <c r="B313" s="186" t="str">
        <f>'Inf Mort Chart data'!A32</f>
        <v>Aneurin Bevan UHB</v>
      </c>
      <c r="C313" s="186" t="str">
        <f>'Inf Mort Chart data'!B32</f>
        <v>-</v>
      </c>
      <c r="D313" s="186" t="str">
        <f>'Inf Mort Chart data'!C32</f>
        <v>-</v>
      </c>
      <c r="E313" s="186" t="str">
        <f>'Inf Mort Chart data'!D32</f>
        <v>-</v>
      </c>
      <c r="F313" s="186" t="str">
        <f>'Inf Mort Chart data'!E32</f>
        <v>-</v>
      </c>
      <c r="G313" s="186" t="str">
        <f>'Inf Mort Chart data'!F32</f>
        <v>-</v>
      </c>
      <c r="H313" s="186" t="str">
        <f>'Inf Mort Chart data'!G32</f>
        <v>-</v>
      </c>
      <c r="I313" s="186" t="str">
        <f>'Inf Mort Chart data'!H32</f>
        <v>-</v>
      </c>
      <c r="J313" s="186" t="str">
        <f>'Inf Mort Chart data'!I32</f>
        <v>-</v>
      </c>
      <c r="K313" s="186" t="str">
        <f>'Inf Mort Chart data'!J32</f>
        <v>-</v>
      </c>
      <c r="L313" s="186" t="str">
        <f>'Inf Mort Chart data'!K32</f>
        <v>-</v>
      </c>
    </row>
    <row r="314" spans="1:14" ht="15" x14ac:dyDescent="0.25">
      <c r="A314" s="79" t="s">
        <v>211</v>
      </c>
      <c r="B314" s="186" t="str">
        <f>'Inf Mort Chart data'!A33</f>
        <v>Wales</v>
      </c>
      <c r="C314" s="186">
        <f>'Inf Mort Chart data'!B33</f>
        <v>4.2827826190405371</v>
      </c>
      <c r="D314" s="186">
        <f>'Inf Mort Chart data'!C33</f>
        <v>5.0593161200279129</v>
      </c>
      <c r="E314" s="186">
        <f>'Inf Mort Chart data'!D33</f>
        <v>4.1802266861182806</v>
      </c>
      <c r="F314" s="186">
        <f>'Inf Mort Chart data'!E33</f>
        <v>4.7798958154445019</v>
      </c>
      <c r="G314" s="186">
        <f>'Inf Mort Chart data'!F33</f>
        <v>4.089581304771178</v>
      </c>
      <c r="H314" s="186">
        <f>'Inf Mort Chart data'!G33</f>
        <v>3.763622064936524</v>
      </c>
      <c r="I314" s="186">
        <f>'Inf Mort Chart data'!H33</f>
        <v>4.228389806458936</v>
      </c>
      <c r="J314" s="186">
        <f>'Inf Mort Chart data'!I33</f>
        <v>3.7045818268033903</v>
      </c>
      <c r="K314" s="186">
        <f>'Inf Mort Chart data'!J33</f>
        <v>3.2785908020625314</v>
      </c>
      <c r="L314" s="186">
        <f>'Inf Mort Chart data'!K33</f>
        <v>3.2164006372681633</v>
      </c>
    </row>
    <row r="316" spans="1:14" ht="15" x14ac:dyDescent="0.25">
      <c r="A316" s="182" t="s">
        <v>212</v>
      </c>
      <c r="B316" s="183" t="str">
        <f>'Child Mort Chart data'!A4</f>
        <v>Isle of Anglesey</v>
      </c>
      <c r="C316" s="183" t="str">
        <f>'Child Mort Chart data'!B4</f>
        <v>-</v>
      </c>
      <c r="D316" s="222">
        <f>'Child Mort Chart data'!C4</f>
        <v>58.072009291521489</v>
      </c>
      <c r="E316" s="222">
        <f>'Child Mort Chart data'!D4</f>
        <v>63.5952515545506</v>
      </c>
      <c r="F316" s="222">
        <f>'Child Mort Chart data'!E4</f>
        <v>69.369692620499933</v>
      </c>
      <c r="G316" s="222">
        <f>'Child Mort Chart data'!F4</f>
        <v>58.133901753706041</v>
      </c>
      <c r="H316" s="222">
        <f>'Child Mort Chart data'!G4</f>
        <v>58.719906048150321</v>
      </c>
      <c r="I316" s="222">
        <f>'Child Mort Chart data'!H4</f>
        <v>54.007610163250277</v>
      </c>
      <c r="J316" s="222">
        <f>'Child Mort Chart data'!I4</f>
        <v>41.722910786599584</v>
      </c>
      <c r="K316" s="222">
        <f>'Child Mort Chart data'!J4</f>
        <v>34.258307639602606</v>
      </c>
      <c r="L316" s="222">
        <f>'Child Mort Chart data'!K4</f>
        <v>22.090226302096116</v>
      </c>
      <c r="N316" s="185">
        <f>MAX(C316:L345)</f>
        <v>69.369692620499933</v>
      </c>
    </row>
    <row r="317" spans="1:14" ht="15" x14ac:dyDescent="0.25">
      <c r="A317" s="182" t="s">
        <v>212</v>
      </c>
      <c r="B317" s="183" t="str">
        <f>'Child Mort Chart data'!A5</f>
        <v>Gwynedd</v>
      </c>
      <c r="C317" s="183" t="str">
        <f>'Child Mort Chart data'!B5</f>
        <v>-</v>
      </c>
      <c r="D317" s="222">
        <f>'Child Mort Chart data'!C5</f>
        <v>53.048176119944721</v>
      </c>
      <c r="E317" s="222">
        <f>'Child Mort Chart data'!D5</f>
        <v>50.496549402457497</v>
      </c>
      <c r="F317" s="222">
        <f>'Child Mort Chart data'!E5</f>
        <v>43.546053463315964</v>
      </c>
      <c r="G317" s="222">
        <f>'Child Mort Chart data'!F5</f>
        <v>33.717336330429895</v>
      </c>
      <c r="H317" s="222">
        <f>'Child Mort Chart data'!G5</f>
        <v>33.72728678030888</v>
      </c>
      <c r="I317" s="222">
        <f>'Child Mort Chart data'!H5</f>
        <v>35.127653894251708</v>
      </c>
      <c r="J317" s="222">
        <f>'Child Mort Chart data'!I5</f>
        <v>28.161874454363684</v>
      </c>
      <c r="K317" s="222">
        <f>'Child Mort Chart data'!J5</f>
        <v>28.157116711248769</v>
      </c>
      <c r="L317" s="222">
        <f>'Child Mort Chart data'!K5</f>
        <v>22.602701022772223</v>
      </c>
    </row>
    <row r="318" spans="1:14" ht="15" x14ac:dyDescent="0.25">
      <c r="A318" s="182" t="s">
        <v>212</v>
      </c>
      <c r="B318" s="183" t="str">
        <f>'Child Mort Chart data'!A6</f>
        <v>Conwy</v>
      </c>
      <c r="C318" s="183" t="str">
        <f>'Child Mort Chart data'!B6</f>
        <v>-</v>
      </c>
      <c r="D318" s="222">
        <f>'Child Mort Chart data'!C6</f>
        <v>45.454545454545453</v>
      </c>
      <c r="E318" s="222">
        <f>'Child Mort Chart data'!D6</f>
        <v>50.154890101784922</v>
      </c>
      <c r="F318" s="222">
        <f>'Child Mort Chart data'!E6</f>
        <v>52.060866590310731</v>
      </c>
      <c r="G318" s="222">
        <f>'Child Mort Chart data'!F6</f>
        <v>45.031522065445813</v>
      </c>
      <c r="H318" s="222">
        <f>'Child Mort Chart data'!G6</f>
        <v>46.870983837070412</v>
      </c>
      <c r="I318" s="222">
        <f>'Child Mort Chart data'!H6</f>
        <v>36.459757542612337</v>
      </c>
      <c r="J318" s="222">
        <f>'Child Mort Chart data'!I6</f>
        <v>33.530451746631712</v>
      </c>
      <c r="K318" s="222">
        <f>'Child Mort Chart data'!J6</f>
        <v>24.468198987628266</v>
      </c>
      <c r="L318" s="222">
        <f>'Child Mort Chart data'!K6</f>
        <v>21.510332641929782</v>
      </c>
    </row>
    <row r="319" spans="1:14" ht="15" x14ac:dyDescent="0.25">
      <c r="A319" s="182" t="s">
        <v>212</v>
      </c>
      <c r="B319" s="183" t="str">
        <f>'Child Mort Chart data'!A7</f>
        <v>Denbighshire</v>
      </c>
      <c r="C319" s="183" t="str">
        <f>'Child Mort Chart data'!B7</f>
        <v>-</v>
      </c>
      <c r="D319" s="222">
        <f>'Child Mort Chart data'!C7</f>
        <v>46.221400508435408</v>
      </c>
      <c r="E319" s="222">
        <f>'Child Mort Chart data'!D7</f>
        <v>39.824771007566703</v>
      </c>
      <c r="F319" s="222">
        <f>'Child Mort Chart data'!E7</f>
        <v>51.797887982889982</v>
      </c>
      <c r="G319" s="222">
        <f>'Child Mort Chart data'!F7</f>
        <v>45.417844166330241</v>
      </c>
      <c r="H319" s="222">
        <f>'Child Mort Chart data'!G7</f>
        <v>44.087224878760132</v>
      </c>
      <c r="I319" s="222">
        <f>'Child Mort Chart data'!H7</f>
        <v>37.617769266282508</v>
      </c>
      <c r="J319" s="222">
        <f>'Child Mort Chart data'!I7</f>
        <v>37.814331631688411</v>
      </c>
      <c r="K319" s="222">
        <f>'Child Mort Chart data'!J7</f>
        <v>37.85988401108262</v>
      </c>
      <c r="L319" s="222">
        <f>'Child Mort Chart data'!K7</f>
        <v>30.867902526023361</v>
      </c>
    </row>
    <row r="320" spans="1:14" ht="15" x14ac:dyDescent="0.25">
      <c r="A320" s="182" t="s">
        <v>212</v>
      </c>
      <c r="B320" s="183" t="str">
        <f>'Child Mort Chart data'!A8</f>
        <v>Flintshire</v>
      </c>
      <c r="C320" s="183" t="str">
        <f>'Child Mort Chart data'!B8</f>
        <v>-</v>
      </c>
      <c r="D320" s="222">
        <f>'Child Mort Chart data'!C8</f>
        <v>38.866687262688977</v>
      </c>
      <c r="E320" s="222">
        <f>'Child Mort Chart data'!D8</f>
        <v>39.144442994650255</v>
      </c>
      <c r="F320" s="222">
        <f>'Child Mort Chart data'!E8</f>
        <v>34.332337022376606</v>
      </c>
      <c r="G320" s="222">
        <f>'Child Mort Chart data'!F8</f>
        <v>40.674794846503495</v>
      </c>
      <c r="H320" s="222">
        <f>'Child Mort Chart data'!G8</f>
        <v>37.779388790753238</v>
      </c>
      <c r="I320" s="222">
        <f>'Child Mort Chart data'!H8</f>
        <v>36.88940351883921</v>
      </c>
      <c r="J320" s="222">
        <f>'Child Mort Chart data'!I8</f>
        <v>32.903530960166165</v>
      </c>
      <c r="K320" s="222">
        <f>'Child Mort Chart data'!J8</f>
        <v>30.998460409799648</v>
      </c>
      <c r="L320" s="222">
        <f>'Child Mort Chart data'!K8</f>
        <v>31.118072339145495</v>
      </c>
    </row>
    <row r="321" spans="1:12" ht="15" x14ac:dyDescent="0.25">
      <c r="A321" s="182" t="s">
        <v>212</v>
      </c>
      <c r="B321" s="183" t="str">
        <f>'Child Mort Chart data'!A9</f>
        <v>Wrexham</v>
      </c>
      <c r="C321" s="183" t="str">
        <f>'Child Mort Chart data'!B9</f>
        <v>-</v>
      </c>
      <c r="D321" s="222">
        <f>'Child Mort Chart data'!C9</f>
        <v>37.717612946570647</v>
      </c>
      <c r="E321" s="222">
        <f>'Child Mort Chart data'!D9</f>
        <v>31.711356188999684</v>
      </c>
      <c r="F321" s="222">
        <f>'Child Mort Chart data'!E9</f>
        <v>32.775371649303523</v>
      </c>
      <c r="G321" s="222">
        <f>'Child Mort Chart data'!F9</f>
        <v>40.842999509884002</v>
      </c>
      <c r="H321" s="222">
        <f>'Child Mort Chart data'!G9</f>
        <v>45.213197616452966</v>
      </c>
      <c r="I321" s="222">
        <f>'Child Mort Chart data'!H9</f>
        <v>50.581107956178371</v>
      </c>
      <c r="J321" s="222">
        <f>'Child Mort Chart data'!I9</f>
        <v>41.031252137044383</v>
      </c>
      <c r="K321" s="222">
        <f>'Child Mort Chart data'!J9</f>
        <v>38.582873743219629</v>
      </c>
      <c r="L321" s="222">
        <f>'Child Mort Chart data'!K9</f>
        <v>30.577230155943873</v>
      </c>
    </row>
    <row r="322" spans="1:12" ht="15" x14ac:dyDescent="0.25">
      <c r="A322" s="182" t="s">
        <v>212</v>
      </c>
      <c r="B322" s="183" t="str">
        <f>'Child Mort Chart data'!A10</f>
        <v>Powys</v>
      </c>
      <c r="C322" s="183" t="str">
        <f>'Child Mort Chart data'!B10</f>
        <v>-</v>
      </c>
      <c r="D322" s="222">
        <f>'Child Mort Chart data'!C10</f>
        <v>41.035544022690239</v>
      </c>
      <c r="E322" s="222">
        <f>'Child Mort Chart data'!D10</f>
        <v>41.288692969992837</v>
      </c>
      <c r="F322" s="222">
        <f>'Child Mort Chart data'!E10</f>
        <v>33.121112869392412</v>
      </c>
      <c r="G322" s="222">
        <f>'Child Mort Chart data'!F10</f>
        <v>21.116438526321019</v>
      </c>
      <c r="H322" s="222">
        <f>'Child Mort Chart data'!G10</f>
        <v>20.142254673632529</v>
      </c>
      <c r="I322" s="222">
        <f>'Child Mort Chart data'!H10</f>
        <v>21.685056444926335</v>
      </c>
      <c r="J322" s="222">
        <f>'Child Mort Chart data'!I10</f>
        <v>29.696578437701746</v>
      </c>
      <c r="K322" s="222">
        <f>'Child Mort Chart data'!J10</f>
        <v>30.102347983142685</v>
      </c>
      <c r="L322" s="222">
        <f>'Child Mort Chart data'!K10</f>
        <v>29.116705047777863</v>
      </c>
    </row>
    <row r="323" spans="1:12" ht="15" x14ac:dyDescent="0.25">
      <c r="A323" s="182" t="s">
        <v>212</v>
      </c>
      <c r="B323" s="183" t="str">
        <f>'Child Mort Chart data'!A11</f>
        <v>Ceredigion</v>
      </c>
      <c r="C323" s="183" t="str">
        <f>'Child Mort Chart data'!B11</f>
        <v>-</v>
      </c>
      <c r="D323" s="222">
        <f>'Child Mort Chart data'!C11</f>
        <v>22.358581969045787</v>
      </c>
      <c r="E323" s="222">
        <f>'Child Mort Chart data'!D11</f>
        <v>15.012385217804688</v>
      </c>
      <c r="F323" s="222">
        <f>'Child Mort Chart data'!E11</f>
        <v>15.119062618117676</v>
      </c>
      <c r="G323" s="222">
        <f>'Child Mort Chart data'!F11</f>
        <v>22.914757103574704</v>
      </c>
      <c r="H323" s="222">
        <f>'Child Mort Chart data'!G11</f>
        <v>36.091776230987371</v>
      </c>
      <c r="I323" s="222">
        <f>'Child Mort Chart data'!H11</f>
        <v>41.762372102735434</v>
      </c>
      <c r="J323" s="222">
        <f>'Child Mort Chart data'!I11</f>
        <v>39.519443566234585</v>
      </c>
      <c r="K323" s="222">
        <f>'Child Mort Chart data'!J11</f>
        <v>37.099851600593603</v>
      </c>
      <c r="L323" s="222">
        <f>'Child Mort Chart data'!K11</f>
        <v>31.919138183269048</v>
      </c>
    </row>
    <row r="324" spans="1:12" ht="15" x14ac:dyDescent="0.25">
      <c r="A324" s="182" t="s">
        <v>212</v>
      </c>
      <c r="B324" s="183" t="str">
        <f>'Child Mort Chart data'!A12</f>
        <v>Pembrokeshire</v>
      </c>
      <c r="C324" s="183" t="str">
        <f>'Child Mort Chart data'!B12</f>
        <v>-</v>
      </c>
      <c r="D324" s="222">
        <f>'Child Mort Chart data'!C12</f>
        <v>35.691523263224987</v>
      </c>
      <c r="E324" s="222">
        <f>'Child Mort Chart data'!D12</f>
        <v>31.996723535509965</v>
      </c>
      <c r="F324" s="222">
        <f>'Child Mort Chart data'!E12</f>
        <v>30.959752321981426</v>
      </c>
      <c r="G324" s="222">
        <f>'Child Mort Chart data'!F12</f>
        <v>31.264248029701037</v>
      </c>
      <c r="H324" s="222">
        <f>'Child Mort Chart data'!G12</f>
        <v>32.918559483836987</v>
      </c>
      <c r="I324" s="222">
        <f>'Child Mort Chart data'!H12</f>
        <v>31.839106382414201</v>
      </c>
      <c r="J324" s="222">
        <f>'Child Mort Chart data'!I12</f>
        <v>31.999573339022145</v>
      </c>
      <c r="K324" s="222">
        <f>'Child Mort Chart data'!J12</f>
        <v>28.164102839209797</v>
      </c>
      <c r="L324" s="222">
        <f>'Child Mort Chart data'!K12</f>
        <v>27.027757506959645</v>
      </c>
    </row>
    <row r="325" spans="1:12" ht="15" x14ac:dyDescent="0.25">
      <c r="A325" s="182" t="s">
        <v>212</v>
      </c>
      <c r="B325" s="183" t="str">
        <f>'Child Mort Chart data'!A13</f>
        <v>Carmarthenshire</v>
      </c>
      <c r="C325" s="183" t="str">
        <f>'Child Mort Chart data'!B13</f>
        <v>-</v>
      </c>
      <c r="D325" s="222">
        <f>'Child Mort Chart data'!C13</f>
        <v>39.383861368807985</v>
      </c>
      <c r="E325" s="222">
        <f>'Child Mort Chart data'!D13</f>
        <v>36.799817753283506</v>
      </c>
      <c r="F325" s="222">
        <f>'Child Mort Chart data'!E13</f>
        <v>36.856007090393746</v>
      </c>
      <c r="G325" s="222">
        <f>'Child Mort Chart data'!F13</f>
        <v>35.28861677444398</v>
      </c>
      <c r="H325" s="222">
        <f>'Child Mort Chart data'!G13</f>
        <v>31.900470531940346</v>
      </c>
      <c r="I325" s="222">
        <f>'Child Mort Chart data'!H13</f>
        <v>28.413883733939496</v>
      </c>
      <c r="J325" s="222">
        <f>'Child Mort Chart data'!I13</f>
        <v>31.994312122289369</v>
      </c>
      <c r="K325" s="222">
        <f>'Child Mort Chart data'!J13</f>
        <v>30.363920517972762</v>
      </c>
      <c r="L325" s="222">
        <f>'Child Mort Chart data'!K13</f>
        <v>29.608362119240951</v>
      </c>
    </row>
    <row r="326" spans="1:12" ht="15" x14ac:dyDescent="0.25">
      <c r="A326" s="182" t="s">
        <v>212</v>
      </c>
      <c r="B326" s="183" t="str">
        <f>'Child Mort Chart data'!A14</f>
        <v>Swansea</v>
      </c>
      <c r="C326" s="183" t="str">
        <f>'Child Mort Chart data'!B14</f>
        <v>-</v>
      </c>
      <c r="D326" s="222">
        <f>'Child Mort Chart data'!C14</f>
        <v>41.350006416380303</v>
      </c>
      <c r="E326" s="222">
        <f>'Child Mort Chart data'!D14</f>
        <v>38.473869830073738</v>
      </c>
      <c r="F326" s="222">
        <f>'Child Mort Chart data'!E14</f>
        <v>34.162971609147135</v>
      </c>
      <c r="G326" s="222">
        <f>'Child Mort Chart data'!F14</f>
        <v>32.746739563756478</v>
      </c>
      <c r="H326" s="222">
        <f>'Child Mort Chart data'!G14</f>
        <v>35.61608707420968</v>
      </c>
      <c r="I326" s="222">
        <f>'Child Mort Chart data'!H14</f>
        <v>35.652403328508377</v>
      </c>
      <c r="J326" s="222">
        <f>'Child Mort Chart data'!I14</f>
        <v>32.021632391660148</v>
      </c>
      <c r="K326" s="222">
        <f>'Child Mort Chart data'!J14</f>
        <v>28.413530523235163</v>
      </c>
      <c r="L326" s="222">
        <f>'Child Mort Chart data'!K14</f>
        <v>26.229229285997846</v>
      </c>
    </row>
    <row r="327" spans="1:12" ht="15" x14ac:dyDescent="0.25">
      <c r="A327" s="182" t="s">
        <v>212</v>
      </c>
      <c r="B327" s="183" t="str">
        <f>'Child Mort Chart data'!A15</f>
        <v>Neath Port Talbot</v>
      </c>
      <c r="C327" s="183" t="str">
        <f>'Child Mort Chart data'!B15</f>
        <v>-</v>
      </c>
      <c r="D327" s="222">
        <f>'Child Mort Chart data'!C15</f>
        <v>38.620564314598575</v>
      </c>
      <c r="E327" s="222">
        <f>'Child Mort Chart data'!D15</f>
        <v>43.439989940212854</v>
      </c>
      <c r="F327" s="222">
        <f>'Child Mort Chart data'!E15</f>
        <v>41.415012942191545</v>
      </c>
      <c r="G327" s="222">
        <f>'Child Mort Chart data'!F15</f>
        <v>41.757043601313022</v>
      </c>
      <c r="H327" s="222">
        <f>'Child Mort Chart data'!G15</f>
        <v>37.454937028887116</v>
      </c>
      <c r="I327" s="222">
        <f>'Child Mort Chart data'!H15</f>
        <v>37.760785424336831</v>
      </c>
      <c r="J327" s="222">
        <f>'Child Mort Chart data'!I15</f>
        <v>41.607227769852592</v>
      </c>
      <c r="K327" s="222">
        <f>'Child Mort Chart data'!J15</f>
        <v>36.987984870721029</v>
      </c>
      <c r="L327" s="222">
        <f>'Child Mort Chart data'!K15</f>
        <v>29.876788125769327</v>
      </c>
    </row>
    <row r="328" spans="1:12" ht="15" x14ac:dyDescent="0.25">
      <c r="A328" s="182" t="s">
        <v>212</v>
      </c>
      <c r="B328" s="183" t="str">
        <f>'Child Mort Chart data'!A16</f>
        <v>Bridgend</v>
      </c>
      <c r="C328" s="183" t="str">
        <f>'Child Mort Chart data'!B16</f>
        <v>-</v>
      </c>
      <c r="D328" s="222">
        <f>'Child Mort Chart data'!C16</f>
        <v>40.367342819658901</v>
      </c>
      <c r="E328" s="222">
        <f>'Child Mort Chart data'!D16</f>
        <v>39.310383557028139</v>
      </c>
      <c r="F328" s="222">
        <f>'Child Mort Chart data'!E16</f>
        <v>41.779112701979422</v>
      </c>
      <c r="G328" s="222">
        <f>'Child Mort Chart data'!F16</f>
        <v>40.989672879638377</v>
      </c>
      <c r="H328" s="222">
        <f>'Child Mort Chart data'!G16</f>
        <v>48.208259681825488</v>
      </c>
      <c r="I328" s="222">
        <f>'Child Mort Chart data'!H16</f>
        <v>44.932428540156913</v>
      </c>
      <c r="J328" s="222">
        <f>'Child Mort Chart data'!I16</f>
        <v>32.244319817589272</v>
      </c>
      <c r="K328" s="222">
        <f>'Child Mort Chart data'!J16</f>
        <v>22.995906728602311</v>
      </c>
      <c r="L328" s="222">
        <f>'Child Mort Chart data'!K16</f>
        <v>22.96237614668366</v>
      </c>
    </row>
    <row r="329" spans="1:12" ht="15" x14ac:dyDescent="0.25">
      <c r="A329" s="182" t="s">
        <v>212</v>
      </c>
      <c r="B329" s="183" t="str">
        <f>'Child Mort Chart data'!A17</f>
        <v>Vale of Glamorgan</v>
      </c>
      <c r="C329" s="183" t="str">
        <f>'Child Mort Chart data'!B17</f>
        <v>-</v>
      </c>
      <c r="D329" s="222">
        <f>'Child Mort Chart data'!C17</f>
        <v>33.097709165701318</v>
      </c>
      <c r="E329" s="222">
        <f>'Child Mort Chart data'!D17</f>
        <v>40.330711837063923</v>
      </c>
      <c r="F329" s="222">
        <f>'Child Mort Chart data'!E17</f>
        <v>36.958880265150157</v>
      </c>
      <c r="G329" s="222">
        <f>'Child Mort Chart data'!F17</f>
        <v>32.371383696812018</v>
      </c>
      <c r="H329" s="222">
        <f>'Child Mort Chart data'!G17</f>
        <v>20.584104228217175</v>
      </c>
      <c r="I329" s="222">
        <f>'Child Mort Chart data'!H17</f>
        <v>25.623505295524431</v>
      </c>
      <c r="J329" s="222">
        <f>'Child Mort Chart data'!I17</f>
        <v>22.115467312110674</v>
      </c>
      <c r="K329" s="222">
        <f>'Child Mort Chart data'!J17</f>
        <v>27.100938677966941</v>
      </c>
      <c r="L329" s="222">
        <f>'Child Mort Chart data'!K17</f>
        <v>25.923045587527312</v>
      </c>
    </row>
    <row r="330" spans="1:12" ht="15" x14ac:dyDescent="0.25">
      <c r="A330" s="182" t="s">
        <v>212</v>
      </c>
      <c r="B330" s="183" t="str">
        <f>'Child Mort Chart data'!A18</f>
        <v>Cardiff</v>
      </c>
      <c r="C330" s="183" t="str">
        <f>'Child Mort Chart data'!B18</f>
        <v>-</v>
      </c>
      <c r="D330" s="222">
        <f>'Child Mort Chart data'!C18</f>
        <v>36.319374914109588</v>
      </c>
      <c r="E330" s="222">
        <f>'Child Mort Chart data'!D18</f>
        <v>39.552905673644581</v>
      </c>
      <c r="F330" s="222">
        <f>'Child Mort Chart data'!E18</f>
        <v>45.00079840126196</v>
      </c>
      <c r="G330" s="222">
        <f>'Child Mort Chart data'!F18</f>
        <v>47.455839704719217</v>
      </c>
      <c r="H330" s="222">
        <f>'Child Mort Chart data'!G18</f>
        <v>47.490371327213403</v>
      </c>
      <c r="I330" s="222">
        <f>'Child Mort Chart data'!H18</f>
        <v>44.211160025586032</v>
      </c>
      <c r="J330" s="222">
        <f>'Child Mort Chart data'!I18</f>
        <v>42.798660215854113</v>
      </c>
      <c r="K330" s="222">
        <f>'Child Mort Chart data'!J18</f>
        <v>42.357859454780687</v>
      </c>
      <c r="L330" s="222">
        <f>'Child Mort Chart data'!K18</f>
        <v>42.460130850252703</v>
      </c>
    </row>
    <row r="331" spans="1:12" ht="15" x14ac:dyDescent="0.25">
      <c r="A331" s="182" t="s">
        <v>212</v>
      </c>
      <c r="B331" s="183" t="str">
        <f>'Child Mort Chart data'!A19</f>
        <v>Rhondda Cynon Taf</v>
      </c>
      <c r="C331" s="183" t="str">
        <f>'Child Mort Chart data'!B19</f>
        <v>-</v>
      </c>
      <c r="D331" s="222">
        <f>'Child Mort Chart data'!C19</f>
        <v>51.048431391554388</v>
      </c>
      <c r="E331" s="222">
        <f>'Child Mort Chart data'!D19</f>
        <v>41.057858995581398</v>
      </c>
      <c r="F331" s="222">
        <f>'Child Mort Chart data'!E19</f>
        <v>43.986055763814576</v>
      </c>
      <c r="G331" s="222">
        <f>'Child Mort Chart data'!F19</f>
        <v>36.324729876099646</v>
      </c>
      <c r="H331" s="222">
        <f>'Child Mort Chart data'!G19</f>
        <v>41.141886421850323</v>
      </c>
      <c r="I331" s="222">
        <f>'Child Mort Chart data'!H19</f>
        <v>35.273133851560004</v>
      </c>
      <c r="J331" s="222">
        <f>'Child Mort Chart data'!I19</f>
        <v>35.960443512136649</v>
      </c>
      <c r="K331" s="222">
        <f>'Child Mort Chart data'!J19</f>
        <v>31.989976474038134</v>
      </c>
      <c r="L331" s="222">
        <f>'Child Mort Chart data'!K19</f>
        <v>30.053896654667369</v>
      </c>
    </row>
    <row r="332" spans="1:12" ht="15" x14ac:dyDescent="0.25">
      <c r="A332" s="182" t="s">
        <v>212</v>
      </c>
      <c r="B332" s="183" t="str">
        <f>'Child Mort Chart data'!A20</f>
        <v>Merthyr Tydfil</v>
      </c>
      <c r="C332" s="183" t="str">
        <f>'Child Mort Chart data'!B20</f>
        <v>-</v>
      </c>
      <c r="D332" s="222">
        <f>'Child Mort Chart data'!C20</f>
        <v>28.231912327079538</v>
      </c>
      <c r="E332" s="222">
        <f>'Child Mort Chart data'!D20</f>
        <v>41.320179742781882</v>
      </c>
      <c r="F332" s="222">
        <f>'Child Mort Chart data'!E20</f>
        <v>51.966949020423016</v>
      </c>
      <c r="G332" s="222">
        <f>'Child Mort Chart data'!F20</f>
        <v>47.158688988446123</v>
      </c>
      <c r="H332" s="222">
        <f>'Child Mort Chart data'!G20</f>
        <v>44.857248403609688</v>
      </c>
      <c r="I332" s="222">
        <f>'Child Mort Chart data'!H20</f>
        <v>29.241320644372376</v>
      </c>
      <c r="J332" s="222">
        <f>'Child Mort Chart data'!I20</f>
        <v>26.651741691319529</v>
      </c>
      <c r="K332" s="222">
        <f>'Child Mort Chart data'!J20</f>
        <v>29.376418747496331</v>
      </c>
      <c r="L332" s="222">
        <f>'Child Mort Chart data'!K20</f>
        <v>42.690573387763813</v>
      </c>
    </row>
    <row r="333" spans="1:12" ht="15" x14ac:dyDescent="0.25">
      <c r="A333" s="182" t="s">
        <v>212</v>
      </c>
      <c r="B333" s="183" t="str">
        <f>'Child Mort Chart data'!A21</f>
        <v>Caerphilly</v>
      </c>
      <c r="C333" s="183" t="str">
        <f>'Child Mort Chart data'!B21</f>
        <v>-</v>
      </c>
      <c r="D333" s="222">
        <f>'Child Mort Chart data'!C21</f>
        <v>44.062385687206948</v>
      </c>
      <c r="E333" s="222">
        <f>'Child Mort Chart data'!D21</f>
        <v>49.301011924160001</v>
      </c>
      <c r="F333" s="222">
        <f>'Child Mort Chart data'!E21</f>
        <v>46.947963212917394</v>
      </c>
      <c r="G333" s="222">
        <f>'Child Mort Chart data'!F21</f>
        <v>40.323596864840347</v>
      </c>
      <c r="H333" s="222">
        <f>'Child Mort Chart data'!G21</f>
        <v>33.662666419807117</v>
      </c>
      <c r="I333" s="222">
        <f>'Child Mort Chart data'!H21</f>
        <v>32.936407398023817</v>
      </c>
      <c r="J333" s="222">
        <f>'Child Mort Chart data'!I21</f>
        <v>28.867870060622526</v>
      </c>
      <c r="K333" s="222">
        <f>'Child Mort Chart data'!J21</f>
        <v>23.913841844098833</v>
      </c>
      <c r="L333" s="222">
        <f>'Child Mort Chart data'!K21</f>
        <v>24.927581079106389</v>
      </c>
    </row>
    <row r="334" spans="1:12" ht="15" x14ac:dyDescent="0.25">
      <c r="A334" s="182" t="s">
        <v>212</v>
      </c>
      <c r="B334" s="183" t="str">
        <f>'Child Mort Chart data'!A22</f>
        <v>Blaenau Gwent</v>
      </c>
      <c r="C334" s="183" t="str">
        <f>'Child Mort Chart data'!B22</f>
        <v>-</v>
      </c>
      <c r="D334" s="222">
        <f>'Child Mort Chart data'!C22</f>
        <v>36.601644920983503</v>
      </c>
      <c r="E334" s="222">
        <f>'Child Mort Chart data'!D22</f>
        <v>45.750637241018715</v>
      </c>
      <c r="F334" s="222">
        <f>'Child Mort Chart data'!E22</f>
        <v>53.137315679936236</v>
      </c>
      <c r="G334" s="222">
        <f>'Child Mort Chart data'!F22</f>
        <v>38.276219210158963</v>
      </c>
      <c r="H334" s="222">
        <f>'Child Mort Chart data'!G22</f>
        <v>38.930109004305208</v>
      </c>
      <c r="I334" s="222">
        <f>'Child Mort Chart data'!H22</f>
        <v>39.498141263940518</v>
      </c>
      <c r="J334" s="222">
        <f>'Child Mort Chart data'!I22</f>
        <v>46.980338728242231</v>
      </c>
      <c r="K334" s="222">
        <f>'Child Mort Chart data'!J22</f>
        <v>37.926375423708727</v>
      </c>
      <c r="L334" s="222">
        <f>'Child Mort Chart data'!K22</f>
        <v>33.439224209998329</v>
      </c>
    </row>
    <row r="335" spans="1:12" ht="15" x14ac:dyDescent="0.25">
      <c r="A335" s="182" t="s">
        <v>212</v>
      </c>
      <c r="B335" s="183" t="str">
        <f>'Child Mort Chart data'!A23</f>
        <v>Torfaen</v>
      </c>
      <c r="C335" s="183" t="str">
        <f>'Child Mort Chart data'!B23</f>
        <v>-</v>
      </c>
      <c r="D335" s="222">
        <f>'Child Mort Chart data'!C23</f>
        <v>32.182280436391729</v>
      </c>
      <c r="E335" s="222">
        <f>'Child Mort Chart data'!D23</f>
        <v>42.202996412745307</v>
      </c>
      <c r="F335" s="222">
        <f>'Child Mort Chart data'!E23</f>
        <v>41.006462618508678</v>
      </c>
      <c r="G335" s="222">
        <f>'Child Mort Chart data'!F23</f>
        <v>28.155484522764535</v>
      </c>
      <c r="H335" s="222">
        <f>'Child Mort Chart data'!G23</f>
        <v>21.718428922264732</v>
      </c>
      <c r="I335" s="222">
        <f>'Child Mort Chart data'!H23</f>
        <v>25.266562231542778</v>
      </c>
      <c r="J335" s="222">
        <f>'Child Mort Chart data'!I23</f>
        <v>40.78095529387776</v>
      </c>
      <c r="K335" s="222">
        <f>'Child Mort Chart data'!J23</f>
        <v>41.100816878735465</v>
      </c>
      <c r="L335" s="222">
        <f>'Child Mort Chart data'!K23</f>
        <v>43.1793844346955</v>
      </c>
    </row>
    <row r="336" spans="1:12" ht="15" x14ac:dyDescent="0.25">
      <c r="A336" s="182" t="s">
        <v>212</v>
      </c>
      <c r="B336" s="183" t="str">
        <f>'Child Mort Chart data'!A24</f>
        <v>Monmouthshire</v>
      </c>
      <c r="C336" s="183" t="str">
        <f>'Child Mort Chart data'!B24</f>
        <v>-</v>
      </c>
      <c r="D336" s="222">
        <f>'Child Mort Chart data'!C24</f>
        <v>23.874488403819917</v>
      </c>
      <c r="E336" s="222">
        <f>'Child Mort Chart data'!D24</f>
        <v>27.507478595743216</v>
      </c>
      <c r="F336" s="222">
        <f>'Child Mort Chart data'!E24</f>
        <v>24.272265469234902</v>
      </c>
      <c r="G336" s="222">
        <f>'Child Mort Chart data'!F24</f>
        <v>10.481814052618706</v>
      </c>
      <c r="H336" s="222">
        <f>'Child Mort Chart data'!G24</f>
        <v>12.317004504504503</v>
      </c>
      <c r="I336" s="222">
        <f>'Child Mort Chart data'!H24</f>
        <v>19.53784124615904</v>
      </c>
      <c r="J336" s="222">
        <f>'Child Mort Chart data'!I24</f>
        <v>25.129687135395162</v>
      </c>
      <c r="K336" s="222">
        <f>'Child Mort Chart data'!J24</f>
        <v>25.467510732736667</v>
      </c>
      <c r="L336" s="222">
        <f>'Child Mort Chart data'!K24</f>
        <v>20.289962002434795</v>
      </c>
    </row>
    <row r="337" spans="1:14" ht="15" x14ac:dyDescent="0.25">
      <c r="A337" s="182" t="s">
        <v>212</v>
      </c>
      <c r="B337" s="183" t="str">
        <f>'Child Mort Chart data'!A25</f>
        <v>Newport</v>
      </c>
      <c r="C337" s="183" t="str">
        <f>'Child Mort Chart data'!B25</f>
        <v>-</v>
      </c>
      <c r="D337" s="222">
        <f>'Child Mort Chart data'!C25</f>
        <v>39.043728976453629</v>
      </c>
      <c r="E337" s="222">
        <f>'Child Mort Chart data'!D25</f>
        <v>39.111075454290187</v>
      </c>
      <c r="F337" s="222">
        <f>'Child Mort Chart data'!E25</f>
        <v>40.159836147868518</v>
      </c>
      <c r="G337" s="222">
        <f>'Child Mort Chart data'!F25</f>
        <v>41.155568047218487</v>
      </c>
      <c r="H337" s="222">
        <f>'Child Mort Chart data'!G25</f>
        <v>30.128951914192747</v>
      </c>
      <c r="I337" s="222">
        <f>'Child Mort Chart data'!H25</f>
        <v>27.109250278622852</v>
      </c>
      <c r="J337" s="222">
        <f>'Child Mort Chart data'!I25</f>
        <v>23.082635836293932</v>
      </c>
      <c r="K337" s="222">
        <f>'Child Mort Chart data'!J25</f>
        <v>22.070183182520417</v>
      </c>
      <c r="L337" s="222">
        <f>'Child Mort Chart data'!K25</f>
        <v>28.982031140692769</v>
      </c>
    </row>
    <row r="338" spans="1:14" ht="15" x14ac:dyDescent="0.25">
      <c r="A338" s="182" t="s">
        <v>212</v>
      </c>
      <c r="B338" s="183" t="str">
        <f>'Child Mort Chart data'!A26</f>
        <v>Betsi Cadwaladr UHB</v>
      </c>
      <c r="C338" s="183" t="str">
        <f>'Child Mort Chart data'!B26</f>
        <v>-</v>
      </c>
      <c r="D338" s="222">
        <f>'Child Mort Chart data'!C26</f>
        <v>45.025603937990645</v>
      </c>
      <c r="E338" s="222">
        <f>'Child Mort Chart data'!D26</f>
        <v>43.837440456096921</v>
      </c>
      <c r="F338" s="222">
        <f>'Child Mort Chart data'!E26</f>
        <v>44.283954368682764</v>
      </c>
      <c r="G338" s="222">
        <f>'Child Mort Chart data'!F26</f>
        <v>42.59679530110018</v>
      </c>
      <c r="H338" s="222">
        <f>'Child Mort Chart data'!G26</f>
        <v>42.958282997776138</v>
      </c>
      <c r="I338" s="222">
        <f>'Child Mort Chart data'!H26</f>
        <v>41.113046619343095</v>
      </c>
      <c r="J338" s="222">
        <f>'Child Mort Chart data'!I26</f>
        <v>35.430131305493333</v>
      </c>
      <c r="K338" s="222">
        <f>'Child Mort Chart data'!J26</f>
        <v>32.35807060245493</v>
      </c>
      <c r="L338" s="222">
        <f>'Child Mort Chart data'!K26</f>
        <v>27.166401357366862</v>
      </c>
    </row>
    <row r="339" spans="1:14" ht="15" x14ac:dyDescent="0.25">
      <c r="A339" s="182" t="s">
        <v>212</v>
      </c>
      <c r="B339" s="183" t="str">
        <f>'Child Mort Chart data'!A27</f>
        <v>Powys tHB</v>
      </c>
      <c r="C339" s="183" t="str">
        <f>'Child Mort Chart data'!B27</f>
        <v>-</v>
      </c>
      <c r="D339" s="222">
        <f>'Child Mort Chart data'!C27</f>
        <v>41.035544022690239</v>
      </c>
      <c r="E339" s="222">
        <f>'Child Mort Chart data'!D27</f>
        <v>41.288692969992837</v>
      </c>
      <c r="F339" s="222">
        <f>'Child Mort Chart data'!E27</f>
        <v>33.121112869392412</v>
      </c>
      <c r="G339" s="222">
        <f>'Child Mort Chart data'!F27</f>
        <v>21.116438526321019</v>
      </c>
      <c r="H339" s="222">
        <f>'Child Mort Chart data'!G27</f>
        <v>20.142254673632529</v>
      </c>
      <c r="I339" s="222">
        <f>'Child Mort Chart data'!H27</f>
        <v>21.685056444926335</v>
      </c>
      <c r="J339" s="222">
        <f>'Child Mort Chart data'!I27</f>
        <v>29.696578437701746</v>
      </c>
      <c r="K339" s="222">
        <f>'Child Mort Chart data'!J27</f>
        <v>30.102347983142685</v>
      </c>
      <c r="L339" s="222">
        <f>'Child Mort Chart data'!K27</f>
        <v>29.116705047777863</v>
      </c>
    </row>
    <row r="340" spans="1:14" ht="15" x14ac:dyDescent="0.25">
      <c r="A340" s="182" t="s">
        <v>212</v>
      </c>
      <c r="B340" s="183" t="str">
        <f>'Child Mort Chart data'!A28</f>
        <v>Hywel Dda UHB</v>
      </c>
      <c r="C340" s="183" t="str">
        <f>'Child Mort Chart data'!B28</f>
        <v>-</v>
      </c>
      <c r="D340" s="222">
        <f>'Child Mort Chart data'!C28</f>
        <v>35.198722543923282</v>
      </c>
      <c r="E340" s="222">
        <f>'Child Mort Chart data'!D28</f>
        <v>31.434218515185311</v>
      </c>
      <c r="F340" s="222">
        <f>'Child Mort Chart data'!E28</f>
        <v>31.146987826718927</v>
      </c>
      <c r="G340" s="222">
        <f>'Child Mort Chart data'!F28</f>
        <v>31.823254516286532</v>
      </c>
      <c r="H340" s="222">
        <f>'Child Mort Chart data'!G28</f>
        <v>32.954575413250375</v>
      </c>
      <c r="I340" s="222">
        <f>'Child Mort Chart data'!H28</f>
        <v>31.814486196047937</v>
      </c>
      <c r="J340" s="222">
        <f>'Child Mort Chart data'!I28</f>
        <v>33.262816163067633</v>
      </c>
      <c r="K340" s="222">
        <f>'Child Mort Chart data'!J28</f>
        <v>30.765938093581958</v>
      </c>
      <c r="L340" s="222">
        <f>'Child Mort Chart data'!K28</f>
        <v>29.141709407840466</v>
      </c>
    </row>
    <row r="341" spans="1:14" ht="15" x14ac:dyDescent="0.25">
      <c r="A341" s="182" t="s">
        <v>212</v>
      </c>
      <c r="B341" s="183" t="str">
        <f>'Child Mort Chart data'!A29</f>
        <v>ABM UHB</v>
      </c>
      <c r="C341" s="183" t="str">
        <f>'Child Mort Chart data'!B29</f>
        <v>-</v>
      </c>
      <c r="D341" s="222">
        <f>'Child Mort Chart data'!C29</f>
        <v>40.31711934182303</v>
      </c>
      <c r="E341" s="222">
        <f>'Child Mort Chart data'!D29</f>
        <v>40.079907342828378</v>
      </c>
      <c r="F341" s="222">
        <f>'Child Mort Chart data'!E29</f>
        <v>38.292472206310983</v>
      </c>
      <c r="G341" s="222">
        <f>'Child Mort Chart data'!F29</f>
        <v>37.518441267741771</v>
      </c>
      <c r="H341" s="222">
        <f>'Child Mort Chart data'!G29</f>
        <v>39.623702643284425</v>
      </c>
      <c r="I341" s="222">
        <f>'Child Mort Chart data'!H29</f>
        <v>38.808918995201807</v>
      </c>
      <c r="J341" s="222">
        <f>'Child Mort Chart data'!I29</f>
        <v>34.672394032495738</v>
      </c>
      <c r="K341" s="222">
        <f>'Child Mort Chart data'!J29</f>
        <v>29.207763487727924</v>
      </c>
      <c r="L341" s="222">
        <f>'Child Mort Chart data'!K29</f>
        <v>26.295536172396101</v>
      </c>
    </row>
    <row r="342" spans="1:14" ht="15" x14ac:dyDescent="0.25">
      <c r="A342" s="182" t="s">
        <v>212</v>
      </c>
      <c r="B342" s="183" t="str">
        <f>'Child Mort Chart data'!A30</f>
        <v>Cardiff and Vale UHB</v>
      </c>
      <c r="C342" s="183" t="str">
        <f>'Child Mort Chart data'!B30</f>
        <v>-</v>
      </c>
      <c r="D342" s="222">
        <f>'Child Mort Chart data'!C30</f>
        <v>35.37416853363667</v>
      </c>
      <c r="E342" s="222">
        <f>'Child Mort Chart data'!D30</f>
        <v>39.779724101670055</v>
      </c>
      <c r="F342" s="222">
        <f>'Child Mort Chart data'!E30</f>
        <v>42.67914917051008</v>
      </c>
      <c r="G342" s="222">
        <f>'Child Mort Chart data'!F30</f>
        <v>43.147434097431017</v>
      </c>
      <c r="H342" s="222">
        <f>'Child Mort Chart data'!G30</f>
        <v>39.910355202161298</v>
      </c>
      <c r="I342" s="222">
        <f>'Child Mort Chart data'!H30</f>
        <v>39.039691484594599</v>
      </c>
      <c r="J342" s="222">
        <f>'Child Mort Chart data'!I30</f>
        <v>37.118147062098664</v>
      </c>
      <c r="K342" s="222">
        <f>'Child Mort Chart data'!J30</f>
        <v>38.206954335986595</v>
      </c>
      <c r="L342" s="222">
        <f>'Child Mort Chart data'!K30</f>
        <v>37.995187276278337</v>
      </c>
    </row>
    <row r="343" spans="1:14" ht="15" x14ac:dyDescent="0.25">
      <c r="A343" s="182" t="s">
        <v>212</v>
      </c>
      <c r="B343" s="183" t="str">
        <f>'Child Mort Chart data'!A31</f>
        <v>Cwm Taf UHB</v>
      </c>
      <c r="C343" s="183" t="str">
        <f>'Child Mort Chart data'!B31</f>
        <v>-</v>
      </c>
      <c r="D343" s="222">
        <f>'Child Mort Chart data'!C31</f>
        <v>46.459286178878578</v>
      </c>
      <c r="E343" s="222">
        <f>'Child Mort Chart data'!D31</f>
        <v>41.110717928436124</v>
      </c>
      <c r="F343" s="222">
        <f>'Child Mort Chart data'!E31</f>
        <v>45.595811474421801</v>
      </c>
      <c r="G343" s="222">
        <f>'Child Mort Chart data'!F31</f>
        <v>38.505968425105891</v>
      </c>
      <c r="H343" s="222">
        <f>'Child Mort Chart data'!G31</f>
        <v>41.888481197904518</v>
      </c>
      <c r="I343" s="222">
        <f>'Child Mort Chart data'!H31</f>
        <v>34.065384246888868</v>
      </c>
      <c r="J343" s="222">
        <f>'Child Mort Chart data'!I31</f>
        <v>34.099506622763556</v>
      </c>
      <c r="K343" s="222">
        <f>'Child Mort Chart data'!J31</f>
        <v>31.468009301730206</v>
      </c>
      <c r="L343" s="222">
        <f>'Child Mort Chart data'!K31</f>
        <v>32.583729501629186</v>
      </c>
    </row>
    <row r="344" spans="1:14" ht="15" x14ac:dyDescent="0.25">
      <c r="A344" s="182" t="s">
        <v>212</v>
      </c>
      <c r="B344" s="183" t="str">
        <f>'Child Mort Chart data'!A32</f>
        <v>Aneurin Bevan UHB</v>
      </c>
      <c r="C344" s="183" t="str">
        <f>'Child Mort Chart data'!B32</f>
        <v>-</v>
      </c>
      <c r="D344" s="222">
        <f>'Child Mort Chart data'!C32</f>
        <v>36.912370548574614</v>
      </c>
      <c r="E344" s="222">
        <f>'Child Mort Chart data'!D32</f>
        <v>41.811339962551578</v>
      </c>
      <c r="F344" s="222">
        <f>'Child Mort Chart data'!E32</f>
        <v>41.54755496558608</v>
      </c>
      <c r="G344" s="222">
        <f>'Child Mort Chart data'!F32</f>
        <v>33.885482828728584</v>
      </c>
      <c r="H344" s="222">
        <f>'Child Mort Chart data'!G32</f>
        <v>28.250452139245688</v>
      </c>
      <c r="I344" s="222">
        <f>'Child Mort Chart data'!H32</f>
        <v>28.934340283768893</v>
      </c>
      <c r="J344" s="222">
        <f>'Child Mort Chart data'!I32</f>
        <v>30.703264958497197</v>
      </c>
      <c r="K344" s="222">
        <f>'Child Mort Chart data'!J32</f>
        <v>27.932885869988532</v>
      </c>
      <c r="L344" s="222">
        <f>'Child Mort Chart data'!K32</f>
        <v>29.159399316374085</v>
      </c>
    </row>
    <row r="345" spans="1:14" ht="15" x14ac:dyDescent="0.25">
      <c r="A345" s="182" t="s">
        <v>212</v>
      </c>
      <c r="B345" s="183" t="str">
        <f>'Child Mort Chart data'!A33</f>
        <v>Wales</v>
      </c>
      <c r="C345" s="183" t="str">
        <f>'Child Mort Chart data'!B33</f>
        <v>-</v>
      </c>
      <c r="D345" s="222">
        <f>'Child Mort Chart data'!C33</f>
        <v>39.970715755399929</v>
      </c>
      <c r="E345" s="222">
        <f>'Child Mort Chart data'!D33</f>
        <v>40.325514202271947</v>
      </c>
      <c r="F345" s="222">
        <f>'Child Mort Chart data'!E33</f>
        <v>40.579081222838617</v>
      </c>
      <c r="G345" s="222">
        <f>'Child Mort Chart data'!F33</f>
        <v>37.501165364426477</v>
      </c>
      <c r="H345" s="222">
        <f>'Child Mort Chart data'!G33</f>
        <v>36.754421572689623</v>
      </c>
      <c r="I345" s="222">
        <f>'Child Mort Chart data'!H33</f>
        <v>35.382028355189163</v>
      </c>
      <c r="J345" s="222">
        <f>'Child Mort Chart data'!I33</f>
        <v>34.010192495577094</v>
      </c>
      <c r="K345" s="222">
        <f>'Child Mort Chart data'!J33</f>
        <v>31.522282974899589</v>
      </c>
      <c r="L345" s="222">
        <f>'Child Mort Chart data'!K33</f>
        <v>29.983450830319097</v>
      </c>
    </row>
    <row r="347" spans="1:14" ht="15" x14ac:dyDescent="0.25">
      <c r="A347" s="187" t="s">
        <v>213</v>
      </c>
      <c r="B347" s="188" t="str">
        <f>'Social Worker Chart data'!A3</f>
        <v>Isle of Anglesey</v>
      </c>
      <c r="C347" s="188" t="str">
        <f>'Social Worker Chart data'!B3</f>
        <v>-</v>
      </c>
      <c r="D347" s="188" t="str">
        <f>'Social Worker Chart data'!C3</f>
        <v>-</v>
      </c>
      <c r="E347" s="188" t="str">
        <f>'Social Worker Chart data'!D3</f>
        <v>-</v>
      </c>
      <c r="F347" s="188" t="str">
        <f>'Social Worker Chart data'!E3</f>
        <v>-</v>
      </c>
      <c r="G347" s="188" t="str">
        <f>'Social Worker Chart data'!F3</f>
        <v>-</v>
      </c>
      <c r="H347" s="188" t="str">
        <f>'Social Worker Chart data'!G3</f>
        <v>-</v>
      </c>
      <c r="I347" s="188" t="str">
        <f>'Social Worker Chart data'!H3</f>
        <v>-</v>
      </c>
      <c r="J347" s="188" t="str">
        <f>'Social Worker Chart data'!I3</f>
        <v>-</v>
      </c>
      <c r="K347" s="188" t="str">
        <f>'Social Worker Chart data'!J3</f>
        <v>-</v>
      </c>
      <c r="L347" s="188" t="str">
        <f>'Social Worker Chart data'!K3</f>
        <v>-</v>
      </c>
      <c r="N347" s="185">
        <f>MAX(C347:L376)</f>
        <v>0</v>
      </c>
    </row>
    <row r="348" spans="1:14" ht="15" x14ac:dyDescent="0.25">
      <c r="A348" s="187" t="s">
        <v>213</v>
      </c>
      <c r="B348" s="188" t="str">
        <f>'Social Worker Chart data'!A4</f>
        <v>Gwynedd</v>
      </c>
      <c r="C348" s="188" t="str">
        <f>'Social Worker Chart data'!B4</f>
        <v>-</v>
      </c>
      <c r="D348" s="188" t="str">
        <f>'Social Worker Chart data'!C4</f>
        <v>-</v>
      </c>
      <c r="E348" s="188" t="str">
        <f>'Social Worker Chart data'!D4</f>
        <v>-</v>
      </c>
      <c r="F348" s="188" t="str">
        <f>'Social Worker Chart data'!E4</f>
        <v>-</v>
      </c>
      <c r="G348" s="188" t="str">
        <f>'Social Worker Chart data'!F4</f>
        <v>-</v>
      </c>
      <c r="H348" s="188" t="str">
        <f>'Social Worker Chart data'!G4</f>
        <v>-</v>
      </c>
      <c r="I348" s="188" t="str">
        <f>'Social Worker Chart data'!H4</f>
        <v>-</v>
      </c>
      <c r="J348" s="188" t="str">
        <f>'Social Worker Chart data'!I4</f>
        <v>-</v>
      </c>
      <c r="K348" s="188" t="str">
        <f>'Social Worker Chart data'!J4</f>
        <v>-</v>
      </c>
      <c r="L348" s="188" t="str">
        <f>'Social Worker Chart data'!K4</f>
        <v>-</v>
      </c>
    </row>
    <row r="349" spans="1:14" ht="15" x14ac:dyDescent="0.25">
      <c r="A349" s="187" t="s">
        <v>213</v>
      </c>
      <c r="B349" s="188" t="str">
        <f>'Social Worker Chart data'!A5</f>
        <v>Conwy</v>
      </c>
      <c r="C349" s="188" t="str">
        <f>'Social Worker Chart data'!B5</f>
        <v>-</v>
      </c>
      <c r="D349" s="188" t="str">
        <f>'Social Worker Chart data'!C5</f>
        <v>-</v>
      </c>
      <c r="E349" s="188" t="str">
        <f>'Social Worker Chart data'!D5</f>
        <v>-</v>
      </c>
      <c r="F349" s="188" t="str">
        <f>'Social Worker Chart data'!E5</f>
        <v>-</v>
      </c>
      <c r="G349" s="188" t="str">
        <f>'Social Worker Chart data'!F5</f>
        <v>-</v>
      </c>
      <c r="H349" s="188" t="str">
        <f>'Social Worker Chart data'!G5</f>
        <v>-</v>
      </c>
      <c r="I349" s="188" t="str">
        <f>'Social Worker Chart data'!H5</f>
        <v>-</v>
      </c>
      <c r="J349" s="188" t="str">
        <f>'Social Worker Chart data'!I5</f>
        <v>-</v>
      </c>
      <c r="K349" s="188" t="str">
        <f>'Social Worker Chart data'!J5</f>
        <v>-</v>
      </c>
      <c r="L349" s="188" t="str">
        <f>'Social Worker Chart data'!K5</f>
        <v>-</v>
      </c>
    </row>
    <row r="350" spans="1:14" ht="15" x14ac:dyDescent="0.25">
      <c r="A350" s="187" t="s">
        <v>213</v>
      </c>
      <c r="B350" s="188" t="str">
        <f>'Social Worker Chart data'!A6</f>
        <v>Denbighshire</v>
      </c>
      <c r="C350" s="188" t="str">
        <f>'Social Worker Chart data'!B6</f>
        <v>-</v>
      </c>
      <c r="D350" s="188" t="str">
        <f>'Social Worker Chart data'!C6</f>
        <v>-</v>
      </c>
      <c r="E350" s="188" t="str">
        <f>'Social Worker Chart data'!D6</f>
        <v>-</v>
      </c>
      <c r="F350" s="188" t="str">
        <f>'Social Worker Chart data'!E6</f>
        <v>-</v>
      </c>
      <c r="G350" s="188" t="str">
        <f>'Social Worker Chart data'!F6</f>
        <v>-</v>
      </c>
      <c r="H350" s="188" t="str">
        <f>'Social Worker Chart data'!G6</f>
        <v>-</v>
      </c>
      <c r="I350" s="188" t="str">
        <f>'Social Worker Chart data'!H6</f>
        <v>-</v>
      </c>
      <c r="J350" s="188" t="str">
        <f>'Social Worker Chart data'!I6</f>
        <v>-</v>
      </c>
      <c r="K350" s="188" t="str">
        <f>'Social Worker Chart data'!J6</f>
        <v>-</v>
      </c>
      <c r="L350" s="188" t="str">
        <f>'Social Worker Chart data'!K6</f>
        <v>-</v>
      </c>
    </row>
    <row r="351" spans="1:14" ht="15" x14ac:dyDescent="0.25">
      <c r="A351" s="187" t="s">
        <v>213</v>
      </c>
      <c r="B351" s="188" t="str">
        <f>'Social Worker Chart data'!A7</f>
        <v>Flintshire</v>
      </c>
      <c r="C351" s="188" t="str">
        <f>'Social Worker Chart data'!B7</f>
        <v>-</v>
      </c>
      <c r="D351" s="188" t="str">
        <f>'Social Worker Chart data'!C7</f>
        <v>-</v>
      </c>
      <c r="E351" s="188" t="str">
        <f>'Social Worker Chart data'!D7</f>
        <v>-</v>
      </c>
      <c r="F351" s="188" t="str">
        <f>'Social Worker Chart data'!E7</f>
        <v>-</v>
      </c>
      <c r="G351" s="188" t="str">
        <f>'Social Worker Chart data'!F7</f>
        <v>-</v>
      </c>
      <c r="H351" s="188" t="str">
        <f>'Social Worker Chart data'!G7</f>
        <v>-</v>
      </c>
      <c r="I351" s="188" t="str">
        <f>'Social Worker Chart data'!H7</f>
        <v>-</v>
      </c>
      <c r="J351" s="188" t="str">
        <f>'Social Worker Chart data'!I7</f>
        <v>-</v>
      </c>
      <c r="K351" s="188" t="str">
        <f>'Social Worker Chart data'!J7</f>
        <v>-</v>
      </c>
      <c r="L351" s="188" t="str">
        <f>'Social Worker Chart data'!K7</f>
        <v>-</v>
      </c>
    </row>
    <row r="352" spans="1:14" ht="15" x14ac:dyDescent="0.25">
      <c r="A352" s="187" t="s">
        <v>213</v>
      </c>
      <c r="B352" s="188" t="str">
        <f>'Social Worker Chart data'!A8</f>
        <v>Wrexham</v>
      </c>
      <c r="C352" s="188" t="str">
        <f>'Social Worker Chart data'!B8</f>
        <v>-</v>
      </c>
      <c r="D352" s="188" t="str">
        <f>'Social Worker Chart data'!C8</f>
        <v>-</v>
      </c>
      <c r="E352" s="188" t="str">
        <f>'Social Worker Chart data'!D8</f>
        <v>-</v>
      </c>
      <c r="F352" s="188" t="str">
        <f>'Social Worker Chart data'!E8</f>
        <v>-</v>
      </c>
      <c r="G352" s="188" t="str">
        <f>'Social Worker Chart data'!F8</f>
        <v>-</v>
      </c>
      <c r="H352" s="188" t="str">
        <f>'Social Worker Chart data'!G8</f>
        <v>-</v>
      </c>
      <c r="I352" s="188" t="str">
        <f>'Social Worker Chart data'!H8</f>
        <v>-</v>
      </c>
      <c r="J352" s="188" t="str">
        <f>'Social Worker Chart data'!I8</f>
        <v>-</v>
      </c>
      <c r="K352" s="188" t="str">
        <f>'Social Worker Chart data'!J8</f>
        <v>-</v>
      </c>
      <c r="L352" s="188" t="str">
        <f>'Social Worker Chart data'!K8</f>
        <v>-</v>
      </c>
    </row>
    <row r="353" spans="1:12" ht="15" x14ac:dyDescent="0.25">
      <c r="A353" s="187" t="s">
        <v>213</v>
      </c>
      <c r="B353" s="188" t="str">
        <f>'Social Worker Chart data'!A9</f>
        <v>Powys</v>
      </c>
      <c r="C353" s="188" t="str">
        <f>'Social Worker Chart data'!B9</f>
        <v>-</v>
      </c>
      <c r="D353" s="188" t="str">
        <f>'Social Worker Chart data'!C9</f>
        <v>-</v>
      </c>
      <c r="E353" s="188" t="str">
        <f>'Social Worker Chart data'!D9</f>
        <v>-</v>
      </c>
      <c r="F353" s="188" t="str">
        <f>'Social Worker Chart data'!E9</f>
        <v>-</v>
      </c>
      <c r="G353" s="188" t="str">
        <f>'Social Worker Chart data'!F9</f>
        <v>-</v>
      </c>
      <c r="H353" s="188" t="str">
        <f>'Social Worker Chart data'!G9</f>
        <v>-</v>
      </c>
      <c r="I353" s="188" t="str">
        <f>'Social Worker Chart data'!H9</f>
        <v>-</v>
      </c>
      <c r="J353" s="188" t="str">
        <f>'Social Worker Chart data'!I9</f>
        <v>-</v>
      </c>
      <c r="K353" s="188" t="str">
        <f>'Social Worker Chart data'!J9</f>
        <v>-</v>
      </c>
      <c r="L353" s="188" t="str">
        <f>'Social Worker Chart data'!K9</f>
        <v>-</v>
      </c>
    </row>
    <row r="354" spans="1:12" ht="15" x14ac:dyDescent="0.25">
      <c r="A354" s="187" t="s">
        <v>213</v>
      </c>
      <c r="B354" s="188" t="str">
        <f>'Social Worker Chart data'!A10</f>
        <v>Ceredigion</v>
      </c>
      <c r="C354" s="188" t="str">
        <f>'Social Worker Chart data'!B10</f>
        <v>-</v>
      </c>
      <c r="D354" s="188" t="str">
        <f>'Social Worker Chart data'!C10</f>
        <v>-</v>
      </c>
      <c r="E354" s="188" t="str">
        <f>'Social Worker Chart data'!D10</f>
        <v>-</v>
      </c>
      <c r="F354" s="188" t="str">
        <f>'Social Worker Chart data'!E10</f>
        <v>-</v>
      </c>
      <c r="G354" s="188" t="str">
        <f>'Social Worker Chart data'!F10</f>
        <v>-</v>
      </c>
      <c r="H354" s="188" t="str">
        <f>'Social Worker Chart data'!G10</f>
        <v>-</v>
      </c>
      <c r="I354" s="188" t="str">
        <f>'Social Worker Chart data'!H10</f>
        <v>-</v>
      </c>
      <c r="J354" s="188" t="str">
        <f>'Social Worker Chart data'!I10</f>
        <v>-</v>
      </c>
      <c r="K354" s="188" t="str">
        <f>'Social Worker Chart data'!J10</f>
        <v>-</v>
      </c>
      <c r="L354" s="188" t="str">
        <f>'Social Worker Chart data'!K10</f>
        <v>-</v>
      </c>
    </row>
    <row r="355" spans="1:12" ht="15" x14ac:dyDescent="0.25">
      <c r="A355" s="187" t="s">
        <v>213</v>
      </c>
      <c r="B355" s="188" t="str">
        <f>'Social Worker Chart data'!A11</f>
        <v>Pembrokeshire</v>
      </c>
      <c r="C355" s="188" t="str">
        <f>'Social Worker Chart data'!B11</f>
        <v>-</v>
      </c>
      <c r="D355" s="188" t="str">
        <f>'Social Worker Chart data'!C11</f>
        <v>-</v>
      </c>
      <c r="E355" s="188" t="str">
        <f>'Social Worker Chart data'!D11</f>
        <v>-</v>
      </c>
      <c r="F355" s="188" t="str">
        <f>'Social Worker Chart data'!E11</f>
        <v>-</v>
      </c>
      <c r="G355" s="188" t="str">
        <f>'Social Worker Chart data'!F11</f>
        <v>-</v>
      </c>
      <c r="H355" s="188" t="str">
        <f>'Social Worker Chart data'!G11</f>
        <v>-</v>
      </c>
      <c r="I355" s="188" t="str">
        <f>'Social Worker Chart data'!H11</f>
        <v>-</v>
      </c>
      <c r="J355" s="188" t="str">
        <f>'Social Worker Chart data'!I11</f>
        <v>-</v>
      </c>
      <c r="K355" s="188" t="str">
        <f>'Social Worker Chart data'!J11</f>
        <v>-</v>
      </c>
      <c r="L355" s="188" t="str">
        <f>'Social Worker Chart data'!K11</f>
        <v>-</v>
      </c>
    </row>
    <row r="356" spans="1:12" ht="15" x14ac:dyDescent="0.25">
      <c r="A356" s="187" t="s">
        <v>213</v>
      </c>
      <c r="B356" s="188" t="str">
        <f>'Social Worker Chart data'!A12</f>
        <v>Carmarthenshire</v>
      </c>
      <c r="C356" s="188" t="str">
        <f>'Social Worker Chart data'!B12</f>
        <v>-</v>
      </c>
      <c r="D356" s="188" t="str">
        <f>'Social Worker Chart data'!C12</f>
        <v>-</v>
      </c>
      <c r="E356" s="188" t="str">
        <f>'Social Worker Chart data'!D12</f>
        <v>-</v>
      </c>
      <c r="F356" s="188" t="str">
        <f>'Social Worker Chart data'!E12</f>
        <v>-</v>
      </c>
      <c r="G356" s="188" t="str">
        <f>'Social Worker Chart data'!F12</f>
        <v>-</v>
      </c>
      <c r="H356" s="188" t="str">
        <f>'Social Worker Chart data'!G12</f>
        <v>-</v>
      </c>
      <c r="I356" s="188" t="str">
        <f>'Social Worker Chart data'!H12</f>
        <v>-</v>
      </c>
      <c r="J356" s="188" t="str">
        <f>'Social Worker Chart data'!I12</f>
        <v>-</v>
      </c>
      <c r="K356" s="188" t="str">
        <f>'Social Worker Chart data'!J12</f>
        <v>-</v>
      </c>
      <c r="L356" s="188" t="str">
        <f>'Social Worker Chart data'!K12</f>
        <v>-</v>
      </c>
    </row>
    <row r="357" spans="1:12" ht="15" x14ac:dyDescent="0.25">
      <c r="A357" s="187" t="s">
        <v>213</v>
      </c>
      <c r="B357" s="188" t="str">
        <f>'Social Worker Chart data'!A13</f>
        <v>Swansea</v>
      </c>
      <c r="C357" s="188" t="str">
        <f>'Social Worker Chart data'!B13</f>
        <v>-</v>
      </c>
      <c r="D357" s="188" t="str">
        <f>'Social Worker Chart data'!C13</f>
        <v>-</v>
      </c>
      <c r="E357" s="188" t="str">
        <f>'Social Worker Chart data'!D13</f>
        <v>-</v>
      </c>
      <c r="F357" s="188" t="str">
        <f>'Social Worker Chart data'!E13</f>
        <v>-</v>
      </c>
      <c r="G357" s="188" t="str">
        <f>'Social Worker Chart data'!F13</f>
        <v>-</v>
      </c>
      <c r="H357" s="188" t="str">
        <f>'Social Worker Chart data'!G13</f>
        <v>-</v>
      </c>
      <c r="I357" s="188" t="str">
        <f>'Social Worker Chart data'!H13</f>
        <v>-</v>
      </c>
      <c r="J357" s="188" t="str">
        <f>'Social Worker Chart data'!I13</f>
        <v>-</v>
      </c>
      <c r="K357" s="188" t="str">
        <f>'Social Worker Chart data'!J13</f>
        <v>-</v>
      </c>
      <c r="L357" s="188" t="str">
        <f>'Social Worker Chart data'!K13</f>
        <v>-</v>
      </c>
    </row>
    <row r="358" spans="1:12" ht="15" x14ac:dyDescent="0.25">
      <c r="A358" s="187" t="s">
        <v>213</v>
      </c>
      <c r="B358" s="188" t="str">
        <f>'Social Worker Chart data'!A14</f>
        <v>Neath Port Talbot</v>
      </c>
      <c r="C358" s="188" t="str">
        <f>'Social Worker Chart data'!B14</f>
        <v>-</v>
      </c>
      <c r="D358" s="188" t="str">
        <f>'Social Worker Chart data'!C14</f>
        <v>-</v>
      </c>
      <c r="E358" s="188" t="str">
        <f>'Social Worker Chart data'!D14</f>
        <v>-</v>
      </c>
      <c r="F358" s="188" t="str">
        <f>'Social Worker Chart data'!E14</f>
        <v>-</v>
      </c>
      <c r="G358" s="188" t="str">
        <f>'Social Worker Chart data'!F14</f>
        <v>-</v>
      </c>
      <c r="H358" s="188" t="str">
        <f>'Social Worker Chart data'!G14</f>
        <v>-</v>
      </c>
      <c r="I358" s="188" t="str">
        <f>'Social Worker Chart data'!H14</f>
        <v>-</v>
      </c>
      <c r="J358" s="188" t="str">
        <f>'Social Worker Chart data'!I14</f>
        <v>-</v>
      </c>
      <c r="K358" s="188" t="str">
        <f>'Social Worker Chart data'!J14</f>
        <v>-</v>
      </c>
      <c r="L358" s="188" t="str">
        <f>'Social Worker Chart data'!K14</f>
        <v>-</v>
      </c>
    </row>
    <row r="359" spans="1:12" ht="15" x14ac:dyDescent="0.25">
      <c r="A359" s="187" t="s">
        <v>213</v>
      </c>
      <c r="B359" s="188" t="str">
        <f>'Social Worker Chart data'!A15</f>
        <v>Bridgend</v>
      </c>
      <c r="C359" s="188" t="str">
        <f>'Social Worker Chart data'!B15</f>
        <v>-</v>
      </c>
      <c r="D359" s="188" t="str">
        <f>'Social Worker Chart data'!C15</f>
        <v>-</v>
      </c>
      <c r="E359" s="188" t="str">
        <f>'Social Worker Chart data'!D15</f>
        <v>-</v>
      </c>
      <c r="F359" s="188" t="str">
        <f>'Social Worker Chart data'!E15</f>
        <v>-</v>
      </c>
      <c r="G359" s="188" t="str">
        <f>'Social Worker Chart data'!F15</f>
        <v>-</v>
      </c>
      <c r="H359" s="188" t="str">
        <f>'Social Worker Chart data'!G15</f>
        <v>-</v>
      </c>
      <c r="I359" s="188" t="str">
        <f>'Social Worker Chart data'!H15</f>
        <v>-</v>
      </c>
      <c r="J359" s="188" t="str">
        <f>'Social Worker Chart data'!I15</f>
        <v>-</v>
      </c>
      <c r="K359" s="188" t="str">
        <f>'Social Worker Chart data'!J15</f>
        <v>-</v>
      </c>
      <c r="L359" s="188" t="str">
        <f>'Social Worker Chart data'!K15</f>
        <v>-</v>
      </c>
    </row>
    <row r="360" spans="1:12" ht="15" x14ac:dyDescent="0.25">
      <c r="A360" s="187" t="s">
        <v>213</v>
      </c>
      <c r="B360" s="188" t="str">
        <f>'Social Worker Chart data'!A16</f>
        <v>Vale of Glamorgan</v>
      </c>
      <c r="C360" s="188" t="str">
        <f>'Social Worker Chart data'!B16</f>
        <v>-</v>
      </c>
      <c r="D360" s="188" t="str">
        <f>'Social Worker Chart data'!C16</f>
        <v>-</v>
      </c>
      <c r="E360" s="188" t="str">
        <f>'Social Worker Chart data'!D16</f>
        <v>-</v>
      </c>
      <c r="F360" s="188" t="str">
        <f>'Social Worker Chart data'!E16</f>
        <v>-</v>
      </c>
      <c r="G360" s="188" t="str">
        <f>'Social Worker Chart data'!F16</f>
        <v>-</v>
      </c>
      <c r="H360" s="188" t="str">
        <f>'Social Worker Chart data'!G16</f>
        <v>-</v>
      </c>
      <c r="I360" s="188" t="str">
        <f>'Social Worker Chart data'!H16</f>
        <v>-</v>
      </c>
      <c r="J360" s="188" t="str">
        <f>'Social Worker Chart data'!I16</f>
        <v>-</v>
      </c>
      <c r="K360" s="188" t="str">
        <f>'Social Worker Chart data'!J16</f>
        <v>-</v>
      </c>
      <c r="L360" s="188" t="str">
        <f>'Social Worker Chart data'!K16</f>
        <v>-</v>
      </c>
    </row>
    <row r="361" spans="1:12" ht="15" x14ac:dyDescent="0.25">
      <c r="A361" s="187" t="s">
        <v>213</v>
      </c>
      <c r="B361" s="188" t="str">
        <f>'Social Worker Chart data'!A17</f>
        <v>Cardiff</v>
      </c>
      <c r="C361" s="188" t="str">
        <f>'Social Worker Chart data'!B17</f>
        <v>-</v>
      </c>
      <c r="D361" s="188" t="str">
        <f>'Social Worker Chart data'!C17</f>
        <v>-</v>
      </c>
      <c r="E361" s="188" t="str">
        <f>'Social Worker Chart data'!D17</f>
        <v>-</v>
      </c>
      <c r="F361" s="188" t="str">
        <f>'Social Worker Chart data'!E17</f>
        <v>-</v>
      </c>
      <c r="G361" s="188" t="str">
        <f>'Social Worker Chart data'!F17</f>
        <v>-</v>
      </c>
      <c r="H361" s="188" t="str">
        <f>'Social Worker Chart data'!G17</f>
        <v>-</v>
      </c>
      <c r="I361" s="188" t="str">
        <f>'Social Worker Chart data'!H17</f>
        <v>-</v>
      </c>
      <c r="J361" s="188" t="str">
        <f>'Social Worker Chart data'!I17</f>
        <v>-</v>
      </c>
      <c r="K361" s="188" t="str">
        <f>'Social Worker Chart data'!J17</f>
        <v>-</v>
      </c>
      <c r="L361" s="188" t="str">
        <f>'Social Worker Chart data'!K17</f>
        <v>-</v>
      </c>
    </row>
    <row r="362" spans="1:12" ht="15" x14ac:dyDescent="0.25">
      <c r="A362" s="187" t="s">
        <v>213</v>
      </c>
      <c r="B362" s="188" t="str">
        <f>'Social Worker Chart data'!A18</f>
        <v>Rhondda Cynon Taf</v>
      </c>
      <c r="C362" s="188" t="str">
        <f>'Social Worker Chart data'!B18</f>
        <v>-</v>
      </c>
      <c r="D362" s="188" t="str">
        <f>'Social Worker Chart data'!C18</f>
        <v>-</v>
      </c>
      <c r="E362" s="188" t="str">
        <f>'Social Worker Chart data'!D18</f>
        <v>-</v>
      </c>
      <c r="F362" s="188" t="str">
        <f>'Social Worker Chart data'!E18</f>
        <v>-</v>
      </c>
      <c r="G362" s="188" t="str">
        <f>'Social Worker Chart data'!F18</f>
        <v>-</v>
      </c>
      <c r="H362" s="188" t="str">
        <f>'Social Worker Chart data'!G18</f>
        <v>-</v>
      </c>
      <c r="I362" s="188" t="str">
        <f>'Social Worker Chart data'!H18</f>
        <v>-</v>
      </c>
      <c r="J362" s="188" t="str">
        <f>'Social Worker Chart data'!I18</f>
        <v>-</v>
      </c>
      <c r="K362" s="188" t="str">
        <f>'Social Worker Chart data'!J18</f>
        <v>-</v>
      </c>
      <c r="L362" s="188" t="str">
        <f>'Social Worker Chart data'!K18</f>
        <v>-</v>
      </c>
    </row>
    <row r="363" spans="1:12" ht="15" x14ac:dyDescent="0.25">
      <c r="A363" s="187" t="s">
        <v>213</v>
      </c>
      <c r="B363" s="188" t="str">
        <f>'Social Worker Chart data'!A19</f>
        <v>Merthyr Tydfil</v>
      </c>
      <c r="C363" s="188" t="str">
        <f>'Social Worker Chart data'!B19</f>
        <v>-</v>
      </c>
      <c r="D363" s="188" t="str">
        <f>'Social Worker Chart data'!C19</f>
        <v>-</v>
      </c>
      <c r="E363" s="188" t="str">
        <f>'Social Worker Chart data'!D19</f>
        <v>-</v>
      </c>
      <c r="F363" s="188" t="str">
        <f>'Social Worker Chart data'!E19</f>
        <v>-</v>
      </c>
      <c r="G363" s="188" t="str">
        <f>'Social Worker Chart data'!F19</f>
        <v>-</v>
      </c>
      <c r="H363" s="188" t="str">
        <f>'Social Worker Chart data'!G19</f>
        <v>-</v>
      </c>
      <c r="I363" s="188" t="str">
        <f>'Social Worker Chart data'!H19</f>
        <v>-</v>
      </c>
      <c r="J363" s="188" t="str">
        <f>'Social Worker Chart data'!I19</f>
        <v>-</v>
      </c>
      <c r="K363" s="188" t="str">
        <f>'Social Worker Chart data'!J19</f>
        <v>-</v>
      </c>
      <c r="L363" s="188" t="str">
        <f>'Social Worker Chart data'!K19</f>
        <v>-</v>
      </c>
    </row>
    <row r="364" spans="1:12" ht="15" x14ac:dyDescent="0.25">
      <c r="A364" s="187" t="s">
        <v>213</v>
      </c>
      <c r="B364" s="188" t="str">
        <f>'Social Worker Chart data'!A20</f>
        <v>Caerphilly</v>
      </c>
      <c r="C364" s="188" t="str">
        <f>'Social Worker Chart data'!B20</f>
        <v>-</v>
      </c>
      <c r="D364" s="188" t="str">
        <f>'Social Worker Chart data'!C20</f>
        <v>-</v>
      </c>
      <c r="E364" s="188" t="str">
        <f>'Social Worker Chart data'!D20</f>
        <v>-</v>
      </c>
      <c r="F364" s="188" t="str">
        <f>'Social Worker Chart data'!E20</f>
        <v>-</v>
      </c>
      <c r="G364" s="188" t="str">
        <f>'Social Worker Chart data'!F20</f>
        <v>-</v>
      </c>
      <c r="H364" s="188" t="str">
        <f>'Social Worker Chart data'!G20</f>
        <v>-</v>
      </c>
      <c r="I364" s="188" t="str">
        <f>'Social Worker Chart data'!H20</f>
        <v>-</v>
      </c>
      <c r="J364" s="188" t="str">
        <f>'Social Worker Chart data'!I20</f>
        <v>-</v>
      </c>
      <c r="K364" s="188" t="str">
        <f>'Social Worker Chart data'!J20</f>
        <v>-</v>
      </c>
      <c r="L364" s="188" t="str">
        <f>'Social Worker Chart data'!K20</f>
        <v>-</v>
      </c>
    </row>
    <row r="365" spans="1:12" ht="15" x14ac:dyDescent="0.25">
      <c r="A365" s="187" t="s">
        <v>213</v>
      </c>
      <c r="B365" s="188" t="str">
        <f>'Social Worker Chart data'!A21</f>
        <v>Blaenau Gwent</v>
      </c>
      <c r="C365" s="188" t="str">
        <f>'Social Worker Chart data'!B21</f>
        <v>-</v>
      </c>
      <c r="D365" s="188" t="str">
        <f>'Social Worker Chart data'!C21</f>
        <v>-</v>
      </c>
      <c r="E365" s="188" t="str">
        <f>'Social Worker Chart data'!D21</f>
        <v>-</v>
      </c>
      <c r="F365" s="188" t="str">
        <f>'Social Worker Chart data'!E21</f>
        <v>-</v>
      </c>
      <c r="G365" s="188" t="str">
        <f>'Social Worker Chart data'!F21</f>
        <v>-</v>
      </c>
      <c r="H365" s="188" t="str">
        <f>'Social Worker Chart data'!G21</f>
        <v>-</v>
      </c>
      <c r="I365" s="188" t="str">
        <f>'Social Worker Chart data'!H21</f>
        <v>-</v>
      </c>
      <c r="J365" s="188" t="str">
        <f>'Social Worker Chart data'!I21</f>
        <v>-</v>
      </c>
      <c r="K365" s="188" t="str">
        <f>'Social Worker Chart data'!J21</f>
        <v>-</v>
      </c>
      <c r="L365" s="188" t="str">
        <f>'Social Worker Chart data'!K21</f>
        <v>-</v>
      </c>
    </row>
    <row r="366" spans="1:12" ht="15" x14ac:dyDescent="0.25">
      <c r="A366" s="187" t="s">
        <v>213</v>
      </c>
      <c r="B366" s="188" t="str">
        <f>'Social Worker Chart data'!A22</f>
        <v>Torfaen</v>
      </c>
      <c r="C366" s="188" t="str">
        <f>'Social Worker Chart data'!B22</f>
        <v>-</v>
      </c>
      <c r="D366" s="188" t="str">
        <f>'Social Worker Chart data'!C22</f>
        <v>-</v>
      </c>
      <c r="E366" s="188" t="str">
        <f>'Social Worker Chart data'!D22</f>
        <v>-</v>
      </c>
      <c r="F366" s="188" t="str">
        <f>'Social Worker Chart data'!E22</f>
        <v>-</v>
      </c>
      <c r="G366" s="188" t="str">
        <f>'Social Worker Chart data'!F22</f>
        <v>-</v>
      </c>
      <c r="H366" s="188" t="str">
        <f>'Social Worker Chart data'!G22</f>
        <v>-</v>
      </c>
      <c r="I366" s="188" t="str">
        <f>'Social Worker Chart data'!H22</f>
        <v>-</v>
      </c>
      <c r="J366" s="188" t="str">
        <f>'Social Worker Chart data'!I22</f>
        <v>-</v>
      </c>
      <c r="K366" s="188" t="str">
        <f>'Social Worker Chart data'!J22</f>
        <v>-</v>
      </c>
      <c r="L366" s="188" t="str">
        <f>'Social Worker Chart data'!K22</f>
        <v>-</v>
      </c>
    </row>
    <row r="367" spans="1:12" ht="15" x14ac:dyDescent="0.25">
      <c r="A367" s="187" t="s">
        <v>213</v>
      </c>
      <c r="B367" s="188" t="str">
        <f>'Social Worker Chart data'!A23</f>
        <v>Monmouthshire</v>
      </c>
      <c r="C367" s="188" t="str">
        <f>'Social Worker Chart data'!B23</f>
        <v>-</v>
      </c>
      <c r="D367" s="188" t="str">
        <f>'Social Worker Chart data'!C23</f>
        <v>-</v>
      </c>
      <c r="E367" s="188" t="str">
        <f>'Social Worker Chart data'!D23</f>
        <v>-</v>
      </c>
      <c r="F367" s="188" t="str">
        <f>'Social Worker Chart data'!E23</f>
        <v>-</v>
      </c>
      <c r="G367" s="188" t="str">
        <f>'Social Worker Chart data'!F23</f>
        <v>-</v>
      </c>
      <c r="H367" s="188" t="str">
        <f>'Social Worker Chart data'!G23</f>
        <v>-</v>
      </c>
      <c r="I367" s="188" t="str">
        <f>'Social Worker Chart data'!H23</f>
        <v>-</v>
      </c>
      <c r="J367" s="188" t="str">
        <f>'Social Worker Chart data'!I23</f>
        <v>-</v>
      </c>
      <c r="K367" s="188" t="str">
        <f>'Social Worker Chart data'!J23</f>
        <v>-</v>
      </c>
      <c r="L367" s="188" t="str">
        <f>'Social Worker Chart data'!K23</f>
        <v>-</v>
      </c>
    </row>
    <row r="368" spans="1:12" ht="15" x14ac:dyDescent="0.25">
      <c r="A368" s="187" t="s">
        <v>213</v>
      </c>
      <c r="B368" s="188" t="str">
        <f>'Social Worker Chart data'!A24</f>
        <v>Newport</v>
      </c>
      <c r="C368" s="188" t="str">
        <f>'Social Worker Chart data'!B24</f>
        <v>-</v>
      </c>
      <c r="D368" s="188" t="str">
        <f>'Social Worker Chart data'!C24</f>
        <v>-</v>
      </c>
      <c r="E368" s="188" t="str">
        <f>'Social Worker Chart data'!D24</f>
        <v>-</v>
      </c>
      <c r="F368" s="188" t="str">
        <f>'Social Worker Chart data'!E24</f>
        <v>-</v>
      </c>
      <c r="G368" s="188" t="str">
        <f>'Social Worker Chart data'!F24</f>
        <v>-</v>
      </c>
      <c r="H368" s="188" t="str">
        <f>'Social Worker Chart data'!G24</f>
        <v>-</v>
      </c>
      <c r="I368" s="188" t="str">
        <f>'Social Worker Chart data'!H24</f>
        <v>-</v>
      </c>
      <c r="J368" s="188" t="str">
        <f>'Social Worker Chart data'!I24</f>
        <v>-</v>
      </c>
      <c r="K368" s="188" t="str">
        <f>'Social Worker Chart data'!J24</f>
        <v>-</v>
      </c>
      <c r="L368" s="188" t="str">
        <f>'Social Worker Chart data'!K24</f>
        <v>-</v>
      </c>
    </row>
    <row r="369" spans="1:12" ht="15" x14ac:dyDescent="0.25">
      <c r="A369" s="187" t="s">
        <v>213</v>
      </c>
      <c r="B369" s="188" t="str">
        <f>'Social Worker Chart data'!A25</f>
        <v>Betsi Cadwaladr UHB</v>
      </c>
      <c r="C369" s="188" t="str">
        <f>'Social Worker Chart data'!B25</f>
        <v>-</v>
      </c>
      <c r="D369" s="188" t="str">
        <f>'Social Worker Chart data'!C25</f>
        <v>-</v>
      </c>
      <c r="E369" s="188" t="str">
        <f>'Social Worker Chart data'!D25</f>
        <v>-</v>
      </c>
      <c r="F369" s="188" t="str">
        <f>'Social Worker Chart data'!E25</f>
        <v>-</v>
      </c>
      <c r="G369" s="188" t="str">
        <f>'Social Worker Chart data'!F25</f>
        <v>-</v>
      </c>
      <c r="H369" s="188" t="str">
        <f>'Social Worker Chart data'!G25</f>
        <v>-</v>
      </c>
      <c r="I369" s="188" t="str">
        <f>'Social Worker Chart data'!H25</f>
        <v>-</v>
      </c>
      <c r="J369" s="188" t="str">
        <f>'Social Worker Chart data'!I25</f>
        <v>-</v>
      </c>
      <c r="K369" s="188" t="str">
        <f>'Social Worker Chart data'!J25</f>
        <v>-</v>
      </c>
      <c r="L369" s="188" t="str">
        <f>'Social Worker Chart data'!K25</f>
        <v>-</v>
      </c>
    </row>
    <row r="370" spans="1:12" ht="15" x14ac:dyDescent="0.25">
      <c r="A370" s="187" t="s">
        <v>213</v>
      </c>
      <c r="B370" s="188" t="str">
        <f>'Social Worker Chart data'!A26</f>
        <v>Powys tHB</v>
      </c>
      <c r="C370" s="188" t="str">
        <f>'Social Worker Chart data'!B26</f>
        <v>-</v>
      </c>
      <c r="D370" s="188" t="str">
        <f>'Social Worker Chart data'!C26</f>
        <v>-</v>
      </c>
      <c r="E370" s="188" t="str">
        <f>'Social Worker Chart data'!D26</f>
        <v>-</v>
      </c>
      <c r="F370" s="188" t="str">
        <f>'Social Worker Chart data'!E26</f>
        <v>-</v>
      </c>
      <c r="G370" s="188" t="str">
        <f>'Social Worker Chart data'!F26</f>
        <v>-</v>
      </c>
      <c r="H370" s="188" t="str">
        <f>'Social Worker Chart data'!G26</f>
        <v>-</v>
      </c>
      <c r="I370" s="188" t="str">
        <f>'Social Worker Chart data'!H26</f>
        <v>-</v>
      </c>
      <c r="J370" s="188" t="str">
        <f>'Social Worker Chart data'!I26</f>
        <v>-</v>
      </c>
      <c r="K370" s="188" t="str">
        <f>'Social Worker Chart data'!J26</f>
        <v>-</v>
      </c>
      <c r="L370" s="188" t="str">
        <f>'Social Worker Chart data'!K26</f>
        <v>-</v>
      </c>
    </row>
    <row r="371" spans="1:12" ht="15" x14ac:dyDescent="0.25">
      <c r="A371" s="187" t="s">
        <v>213</v>
      </c>
      <c r="B371" s="188" t="str">
        <f>'Social Worker Chart data'!A27</f>
        <v>Hywel Dda UHB</v>
      </c>
      <c r="C371" s="188" t="str">
        <f>'Social Worker Chart data'!B27</f>
        <v>-</v>
      </c>
      <c r="D371" s="188" t="str">
        <f>'Social Worker Chart data'!C27</f>
        <v>-</v>
      </c>
      <c r="E371" s="188" t="str">
        <f>'Social Worker Chart data'!D27</f>
        <v>-</v>
      </c>
      <c r="F371" s="188" t="str">
        <f>'Social Worker Chart data'!E27</f>
        <v>-</v>
      </c>
      <c r="G371" s="188" t="str">
        <f>'Social Worker Chart data'!F27</f>
        <v>-</v>
      </c>
      <c r="H371" s="188" t="str">
        <f>'Social Worker Chart data'!G27</f>
        <v>-</v>
      </c>
      <c r="I371" s="188" t="str">
        <f>'Social Worker Chart data'!H27</f>
        <v>-</v>
      </c>
      <c r="J371" s="188" t="str">
        <f>'Social Worker Chart data'!I27</f>
        <v>-</v>
      </c>
      <c r="K371" s="188" t="str">
        <f>'Social Worker Chart data'!J27</f>
        <v>-</v>
      </c>
      <c r="L371" s="188" t="str">
        <f>'Social Worker Chart data'!K27</f>
        <v>-</v>
      </c>
    </row>
    <row r="372" spans="1:12" ht="15" x14ac:dyDescent="0.25">
      <c r="A372" s="187" t="s">
        <v>213</v>
      </c>
      <c r="B372" s="188" t="str">
        <f>'Social Worker Chart data'!A28</f>
        <v>AMB UHB</v>
      </c>
      <c r="C372" s="188" t="str">
        <f>'Social Worker Chart data'!B28</f>
        <v>-</v>
      </c>
      <c r="D372" s="188" t="str">
        <f>'Social Worker Chart data'!C28</f>
        <v>-</v>
      </c>
      <c r="E372" s="188" t="str">
        <f>'Social Worker Chart data'!D28</f>
        <v>-</v>
      </c>
      <c r="F372" s="188" t="str">
        <f>'Social Worker Chart data'!E28</f>
        <v>-</v>
      </c>
      <c r="G372" s="188" t="str">
        <f>'Social Worker Chart data'!F28</f>
        <v>-</v>
      </c>
      <c r="H372" s="188" t="str">
        <f>'Social Worker Chart data'!G28</f>
        <v>-</v>
      </c>
      <c r="I372" s="188" t="str">
        <f>'Social Worker Chart data'!H28</f>
        <v>-</v>
      </c>
      <c r="J372" s="188" t="str">
        <f>'Social Worker Chart data'!I28</f>
        <v>-</v>
      </c>
      <c r="K372" s="188" t="str">
        <f>'Social Worker Chart data'!J28</f>
        <v>-</v>
      </c>
      <c r="L372" s="188" t="str">
        <f>'Social Worker Chart data'!K28</f>
        <v>-</v>
      </c>
    </row>
    <row r="373" spans="1:12" ht="15" x14ac:dyDescent="0.25">
      <c r="A373" s="187" t="s">
        <v>213</v>
      </c>
      <c r="B373" s="188" t="str">
        <f>'Social Worker Chart data'!A29</f>
        <v>Cardiff and Vale UHB</v>
      </c>
      <c r="C373" s="188" t="str">
        <f>'Social Worker Chart data'!B29</f>
        <v>-</v>
      </c>
      <c r="D373" s="188" t="str">
        <f>'Social Worker Chart data'!C29</f>
        <v>-</v>
      </c>
      <c r="E373" s="188" t="str">
        <f>'Social Worker Chart data'!D29</f>
        <v>-</v>
      </c>
      <c r="F373" s="188" t="str">
        <f>'Social Worker Chart data'!E29</f>
        <v>-</v>
      </c>
      <c r="G373" s="188" t="str">
        <f>'Social Worker Chart data'!F29</f>
        <v>-</v>
      </c>
      <c r="H373" s="188" t="str">
        <f>'Social Worker Chart data'!G29</f>
        <v>-</v>
      </c>
      <c r="I373" s="188" t="str">
        <f>'Social Worker Chart data'!H29</f>
        <v>-</v>
      </c>
      <c r="J373" s="188" t="str">
        <f>'Social Worker Chart data'!I29</f>
        <v>-</v>
      </c>
      <c r="K373" s="188" t="str">
        <f>'Social Worker Chart data'!J29</f>
        <v>-</v>
      </c>
      <c r="L373" s="188" t="str">
        <f>'Social Worker Chart data'!K29</f>
        <v>-</v>
      </c>
    </row>
    <row r="374" spans="1:12" ht="15" x14ac:dyDescent="0.25">
      <c r="A374" s="187" t="s">
        <v>213</v>
      </c>
      <c r="B374" s="188" t="str">
        <f>'Social Worker Chart data'!A30</f>
        <v>Cwm Taf UHB</v>
      </c>
      <c r="C374" s="188" t="str">
        <f>'Social Worker Chart data'!B30</f>
        <v>-</v>
      </c>
      <c r="D374" s="188" t="str">
        <f>'Social Worker Chart data'!C30</f>
        <v>-</v>
      </c>
      <c r="E374" s="188" t="str">
        <f>'Social Worker Chart data'!D30</f>
        <v>-</v>
      </c>
      <c r="F374" s="188" t="str">
        <f>'Social Worker Chart data'!E30</f>
        <v>-</v>
      </c>
      <c r="G374" s="188" t="str">
        <f>'Social Worker Chart data'!F30</f>
        <v>-</v>
      </c>
      <c r="H374" s="188" t="str">
        <f>'Social Worker Chart data'!G30</f>
        <v>-</v>
      </c>
      <c r="I374" s="188" t="str">
        <f>'Social Worker Chart data'!H30</f>
        <v>-</v>
      </c>
      <c r="J374" s="188" t="str">
        <f>'Social Worker Chart data'!I30</f>
        <v>-</v>
      </c>
      <c r="K374" s="188" t="str">
        <f>'Social Worker Chart data'!J30</f>
        <v>-</v>
      </c>
      <c r="L374" s="188" t="str">
        <f>'Social Worker Chart data'!K30</f>
        <v>-</v>
      </c>
    </row>
    <row r="375" spans="1:12" ht="15" x14ac:dyDescent="0.25">
      <c r="A375" s="187" t="s">
        <v>213</v>
      </c>
      <c r="B375" s="188" t="str">
        <f>'Social Worker Chart data'!A31</f>
        <v>Aneurin Bevan UHB</v>
      </c>
      <c r="C375" s="188" t="str">
        <f>'Social Worker Chart data'!B31</f>
        <v>-</v>
      </c>
      <c r="D375" s="188" t="str">
        <f>'Social Worker Chart data'!C31</f>
        <v>-</v>
      </c>
      <c r="E375" s="188" t="str">
        <f>'Social Worker Chart data'!D31</f>
        <v>-</v>
      </c>
      <c r="F375" s="188" t="str">
        <f>'Social Worker Chart data'!E31</f>
        <v>-</v>
      </c>
      <c r="G375" s="188" t="str">
        <f>'Social Worker Chart data'!F31</f>
        <v>-</v>
      </c>
      <c r="H375" s="188" t="str">
        <f>'Social Worker Chart data'!G31</f>
        <v>-</v>
      </c>
      <c r="I375" s="188" t="str">
        <f>'Social Worker Chart data'!H31</f>
        <v>-</v>
      </c>
      <c r="J375" s="188" t="str">
        <f>'Social Worker Chart data'!I31</f>
        <v>-</v>
      </c>
      <c r="K375" s="188" t="str">
        <f>'Social Worker Chart data'!J31</f>
        <v>-</v>
      </c>
      <c r="L375" s="188" t="str">
        <f>'Social Worker Chart data'!K31</f>
        <v>-</v>
      </c>
    </row>
    <row r="376" spans="1:12" ht="15" x14ac:dyDescent="0.25">
      <c r="A376" s="187" t="s">
        <v>213</v>
      </c>
      <c r="B376" s="188" t="str">
        <f>'Social Worker Chart data'!A32</f>
        <v>Wales</v>
      </c>
      <c r="C376" s="188" t="str">
        <f>'Social Worker Chart data'!B32</f>
        <v>-</v>
      </c>
      <c r="D376" s="188" t="str">
        <f>'Social Worker Chart data'!C32</f>
        <v>-</v>
      </c>
      <c r="E376" s="188" t="str">
        <f>'Social Worker Chart data'!D32</f>
        <v>-</v>
      </c>
      <c r="F376" s="188" t="str">
        <f>'Social Worker Chart data'!E32</f>
        <v>-</v>
      </c>
      <c r="G376" s="188" t="str">
        <f>'Social Worker Chart data'!F32</f>
        <v>-</v>
      </c>
      <c r="H376" s="188" t="str">
        <f>'Social Worker Chart data'!G32</f>
        <v>-</v>
      </c>
      <c r="I376" s="188" t="str">
        <f>'Social Worker Chart data'!H32</f>
        <v>-</v>
      </c>
      <c r="J376" s="188" t="str">
        <f>'Social Worker Chart data'!I32</f>
        <v>-</v>
      </c>
      <c r="K376" s="188" t="str">
        <f>'Social Worker Chart data'!J32</f>
        <v>-</v>
      </c>
      <c r="L376" s="188" t="str">
        <f>'Social Worker Chart data'!K32</f>
        <v>-</v>
      </c>
    </row>
  </sheetData>
  <pageMargins left="0.70866141732283472" right="0.70866141732283472" top="0.74803149606299213" bottom="0.74803149606299213" header="0.31496062992125984" footer="0.31496062992125984"/>
  <pageSetup paperSize="9" scale="49" fitToHeight="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6"/>
  <sheetViews>
    <sheetView workbookViewId="0">
      <pane ySplit="4" topLeftCell="A5" activePane="bottomLeft" state="frozen"/>
      <selection activeCell="O15" sqref="O15"/>
      <selection pane="bottomLeft" activeCell="O15" sqref="O15"/>
    </sheetView>
  </sheetViews>
  <sheetFormatPr defaultRowHeight="11.25" x14ac:dyDescent="0.15"/>
  <cols>
    <col min="1" max="1" width="21.42578125" style="79" bestFit="1" customWidth="1"/>
    <col min="2" max="2" width="28.42578125" style="79" customWidth="1"/>
    <col min="3" max="10" width="11.85546875" style="79" customWidth="1"/>
    <col min="11" max="16384" width="9.140625" style="79"/>
  </cols>
  <sheetData>
    <row r="1" spans="1:10" x14ac:dyDescent="0.15">
      <c r="B1" s="114" t="s">
        <v>238</v>
      </c>
    </row>
    <row r="2" spans="1:10" x14ac:dyDescent="0.15">
      <c r="B2" s="181" t="s">
        <v>190</v>
      </c>
      <c r="C2" s="181"/>
      <c r="D2" s="181"/>
      <c r="E2" s="181"/>
      <c r="F2" s="181"/>
      <c r="G2" s="181"/>
    </row>
    <row r="4" spans="1:10" ht="15" x14ac:dyDescent="0.25">
      <c r="A4" s="114" t="s">
        <v>191</v>
      </c>
      <c r="B4" s="80" t="s">
        <v>192</v>
      </c>
      <c r="C4" s="80" t="s">
        <v>193</v>
      </c>
      <c r="D4" s="80" t="s">
        <v>103</v>
      </c>
      <c r="E4" s="80" t="s">
        <v>104</v>
      </c>
      <c r="F4" s="80" t="s">
        <v>105</v>
      </c>
      <c r="G4" s="80" t="s">
        <v>106</v>
      </c>
      <c r="H4" s="80" t="s">
        <v>107</v>
      </c>
      <c r="I4" s="80" t="s">
        <v>194</v>
      </c>
      <c r="J4" s="81" t="s">
        <v>109</v>
      </c>
    </row>
    <row r="5" spans="1:10" ht="15" x14ac:dyDescent="0.25">
      <c r="A5" s="114"/>
      <c r="B5" s="80"/>
      <c r="C5" s="80"/>
      <c r="D5" s="80"/>
      <c r="E5" s="80"/>
      <c r="F5" s="80"/>
      <c r="G5" s="80"/>
      <c r="H5" s="80"/>
      <c r="I5" s="80"/>
      <c r="J5" s="81"/>
    </row>
    <row r="6" spans="1:10" ht="15" x14ac:dyDescent="0.25">
      <c r="A6" s="182" t="s">
        <v>195</v>
      </c>
      <c r="B6" s="275" t="str">
        <f>'Child Pov Table data'!A3</f>
        <v>Isle of Anglesey</v>
      </c>
      <c r="C6" s="275" t="str">
        <f>'Child Pov Table data'!B3</f>
        <v>-</v>
      </c>
      <c r="D6" s="276">
        <f>'Child Pov Table data'!C3</f>
        <v>27</v>
      </c>
      <c r="E6" s="275" t="str">
        <f>'Child Pov Table data'!D3</f>
        <v>-</v>
      </c>
      <c r="F6" s="275" t="str">
        <f>'Child Pov Table data'!E3</f>
        <v>-</v>
      </c>
      <c r="G6" s="275" t="str">
        <f>'Child Pov Table data'!F3</f>
        <v>-</v>
      </c>
      <c r="H6" s="275" t="str">
        <f>'Child Pov Table data'!G3</f>
        <v>-</v>
      </c>
      <c r="I6" s="276">
        <f>'Child Pov Table data'!H3</f>
        <v>29</v>
      </c>
      <c r="J6" s="184" t="str">
        <f>'[3]Poverty Table Data'!I2</f>
        <v>Not known</v>
      </c>
    </row>
    <row r="7" spans="1:10" ht="15" x14ac:dyDescent="0.25">
      <c r="A7" s="182" t="s">
        <v>195</v>
      </c>
      <c r="B7" s="275" t="str">
        <f>'Child Pov Table data'!A4</f>
        <v>Gwynedd</v>
      </c>
      <c r="C7" s="275" t="str">
        <f>'Child Pov Table data'!B4</f>
        <v>-</v>
      </c>
      <c r="D7" s="276">
        <f>'Child Pov Table data'!C4</f>
        <v>21</v>
      </c>
      <c r="E7" s="275" t="str">
        <f>'Child Pov Table data'!D4</f>
        <v>-</v>
      </c>
      <c r="F7" s="275" t="str">
        <f>'Child Pov Table data'!E4</f>
        <v>-</v>
      </c>
      <c r="G7" s="275" t="str">
        <f>'Child Pov Table data'!F4</f>
        <v>-</v>
      </c>
      <c r="H7" s="275" t="str">
        <f>'Child Pov Table data'!G4</f>
        <v>-</v>
      </c>
      <c r="I7" s="276">
        <f>'Child Pov Table data'!H4</f>
        <v>29</v>
      </c>
      <c r="J7" s="184" t="str">
        <f>'[3]Poverty Table Data'!I3</f>
        <v>Not known</v>
      </c>
    </row>
    <row r="8" spans="1:10" ht="15" x14ac:dyDescent="0.25">
      <c r="A8" s="182" t="s">
        <v>195</v>
      </c>
      <c r="B8" s="275" t="str">
        <f>'Child Pov Table data'!A5</f>
        <v>Conwy</v>
      </c>
      <c r="C8" s="275" t="str">
        <f>'Child Pov Table data'!B5</f>
        <v>-</v>
      </c>
      <c r="D8" s="276">
        <f>'Child Pov Table data'!C5</f>
        <v>30</v>
      </c>
      <c r="E8" s="275" t="str">
        <f>'Child Pov Table data'!D5</f>
        <v>-</v>
      </c>
      <c r="F8" s="275" t="str">
        <f>'Child Pov Table data'!E5</f>
        <v>-</v>
      </c>
      <c r="G8" s="275" t="str">
        <f>'Child Pov Table data'!F5</f>
        <v>-</v>
      </c>
      <c r="H8" s="275" t="str">
        <f>'Child Pov Table data'!G5</f>
        <v>-</v>
      </c>
      <c r="I8" s="276">
        <f>'Child Pov Table data'!H5</f>
        <v>29</v>
      </c>
      <c r="J8" s="184" t="str">
        <f>'[3]Poverty Table Data'!I4</f>
        <v>Not known</v>
      </c>
    </row>
    <row r="9" spans="1:10" ht="15" x14ac:dyDescent="0.25">
      <c r="A9" s="182" t="s">
        <v>195</v>
      </c>
      <c r="B9" s="275" t="str">
        <f>'Child Pov Table data'!A6</f>
        <v>Denbighshire</v>
      </c>
      <c r="C9" s="275" t="str">
        <f>'Child Pov Table data'!B6</f>
        <v>-</v>
      </c>
      <c r="D9" s="276">
        <f>'Child Pov Table data'!C6</f>
        <v>31</v>
      </c>
      <c r="E9" s="275" t="str">
        <f>'Child Pov Table data'!D6</f>
        <v>-</v>
      </c>
      <c r="F9" s="275" t="str">
        <f>'Child Pov Table data'!E6</f>
        <v>-</v>
      </c>
      <c r="G9" s="275" t="str">
        <f>'Child Pov Table data'!F6</f>
        <v>-</v>
      </c>
      <c r="H9" s="275" t="str">
        <f>'Child Pov Table data'!G6</f>
        <v>-</v>
      </c>
      <c r="I9" s="276">
        <f>'Child Pov Table data'!H6</f>
        <v>29</v>
      </c>
      <c r="J9" s="184" t="str">
        <f>'[3]Poverty Table Data'!I5</f>
        <v>Not known</v>
      </c>
    </row>
    <row r="10" spans="1:10" ht="15" x14ac:dyDescent="0.25">
      <c r="A10" s="182" t="s">
        <v>195</v>
      </c>
      <c r="B10" s="275" t="str">
        <f>'Child Pov Table data'!A7</f>
        <v>Flintshire</v>
      </c>
      <c r="C10" s="275" t="str">
        <f>'Child Pov Table data'!B7</f>
        <v>-</v>
      </c>
      <c r="D10" s="276">
        <f>'Child Pov Table data'!C7</f>
        <v>23</v>
      </c>
      <c r="E10" s="275" t="str">
        <f>'Child Pov Table data'!D7</f>
        <v>-</v>
      </c>
      <c r="F10" s="275" t="str">
        <f>'Child Pov Table data'!E7</f>
        <v>-</v>
      </c>
      <c r="G10" s="275" t="str">
        <f>'Child Pov Table data'!F7</f>
        <v>-</v>
      </c>
      <c r="H10" s="275" t="str">
        <f>'Child Pov Table data'!G7</f>
        <v>-</v>
      </c>
      <c r="I10" s="276">
        <f>'Child Pov Table data'!H7</f>
        <v>29</v>
      </c>
      <c r="J10" s="184" t="str">
        <f>'[3]Poverty Table Data'!I6</f>
        <v>Not known</v>
      </c>
    </row>
    <row r="11" spans="1:10" ht="15" x14ac:dyDescent="0.25">
      <c r="A11" s="182" t="s">
        <v>195</v>
      </c>
      <c r="B11" s="275" t="str">
        <f>'Child Pov Table data'!A8</f>
        <v>Wrexham</v>
      </c>
      <c r="C11" s="275" t="str">
        <f>'Child Pov Table data'!B8</f>
        <v>-</v>
      </c>
      <c r="D11" s="276">
        <f>'Child Pov Table data'!C8</f>
        <v>26</v>
      </c>
      <c r="E11" s="275" t="str">
        <f>'Child Pov Table data'!D8</f>
        <v>-</v>
      </c>
      <c r="F11" s="275" t="str">
        <f>'Child Pov Table data'!E8</f>
        <v>-</v>
      </c>
      <c r="G11" s="275" t="str">
        <f>'Child Pov Table data'!F8</f>
        <v>-</v>
      </c>
      <c r="H11" s="275" t="str">
        <f>'Child Pov Table data'!G8</f>
        <v>-</v>
      </c>
      <c r="I11" s="276">
        <f>'Child Pov Table data'!H8</f>
        <v>29</v>
      </c>
      <c r="J11" s="184" t="str">
        <f>'[3]Poverty Table Data'!I7</f>
        <v>Not known</v>
      </c>
    </row>
    <row r="12" spans="1:10" ht="15" x14ac:dyDescent="0.25">
      <c r="A12" s="182" t="s">
        <v>195</v>
      </c>
      <c r="B12" s="275" t="str">
        <f>'Child Pov Table data'!A9</f>
        <v>Powys</v>
      </c>
      <c r="C12" s="275" t="str">
        <f>'Child Pov Table data'!B9</f>
        <v>-</v>
      </c>
      <c r="D12" s="276">
        <f>'Child Pov Table data'!C9</f>
        <v>19</v>
      </c>
      <c r="E12" s="275" t="str">
        <f>'Child Pov Table data'!D9</f>
        <v>-</v>
      </c>
      <c r="F12" s="275" t="str">
        <f>'Child Pov Table data'!E9</f>
        <v>-</v>
      </c>
      <c r="G12" s="275" t="str">
        <f>'Child Pov Table data'!F9</f>
        <v>-</v>
      </c>
      <c r="H12" s="275" t="str">
        <f>'Child Pov Table data'!G9</f>
        <v>-</v>
      </c>
      <c r="I12" s="276">
        <f>'Child Pov Table data'!H9</f>
        <v>29</v>
      </c>
      <c r="J12" s="184" t="str">
        <f>'[3]Poverty Table Data'!I8</f>
        <v>Not known</v>
      </c>
    </row>
    <row r="13" spans="1:10" ht="15" x14ac:dyDescent="0.25">
      <c r="A13" s="182" t="s">
        <v>195</v>
      </c>
      <c r="B13" s="275" t="str">
        <f>'Child Pov Table data'!A10</f>
        <v>Ceredigion</v>
      </c>
      <c r="C13" s="275" t="str">
        <f>'Child Pov Table data'!B10</f>
        <v>-</v>
      </c>
      <c r="D13" s="276">
        <f>'Child Pov Table data'!C10</f>
        <v>23</v>
      </c>
      <c r="E13" s="275" t="str">
        <f>'Child Pov Table data'!D10</f>
        <v>-</v>
      </c>
      <c r="F13" s="275" t="str">
        <f>'Child Pov Table data'!E10</f>
        <v>-</v>
      </c>
      <c r="G13" s="275" t="str">
        <f>'Child Pov Table data'!F10</f>
        <v>-</v>
      </c>
      <c r="H13" s="275" t="str">
        <f>'Child Pov Table data'!G10</f>
        <v>-</v>
      </c>
      <c r="I13" s="276">
        <f>'Child Pov Table data'!H10</f>
        <v>29</v>
      </c>
      <c r="J13" s="184" t="str">
        <f>'[3]Poverty Table Data'!I9</f>
        <v>Not known</v>
      </c>
    </row>
    <row r="14" spans="1:10" ht="15" x14ac:dyDescent="0.25">
      <c r="A14" s="182" t="s">
        <v>195</v>
      </c>
      <c r="B14" s="275" t="str">
        <f>'Child Pov Table data'!A11</f>
        <v>Pembrokeshire</v>
      </c>
      <c r="C14" s="275" t="str">
        <f>'Child Pov Table data'!B11</f>
        <v>-</v>
      </c>
      <c r="D14" s="276">
        <f>'Child Pov Table data'!C11</f>
        <v>27</v>
      </c>
      <c r="E14" s="275" t="str">
        <f>'Child Pov Table data'!D11</f>
        <v>-</v>
      </c>
      <c r="F14" s="275" t="str">
        <f>'Child Pov Table data'!E11</f>
        <v>-</v>
      </c>
      <c r="G14" s="275" t="str">
        <f>'Child Pov Table data'!F11</f>
        <v>-</v>
      </c>
      <c r="H14" s="275" t="str">
        <f>'Child Pov Table data'!G11</f>
        <v>-</v>
      </c>
      <c r="I14" s="276">
        <f>'Child Pov Table data'!H11</f>
        <v>29</v>
      </c>
      <c r="J14" s="184" t="str">
        <f>'[3]Poverty Table Data'!I10</f>
        <v>Not known</v>
      </c>
    </row>
    <row r="15" spans="1:10" ht="15" x14ac:dyDescent="0.25">
      <c r="A15" s="182" t="s">
        <v>195</v>
      </c>
      <c r="B15" s="275" t="str">
        <f>'Child Pov Table data'!A12</f>
        <v>Carmarthenshire</v>
      </c>
      <c r="C15" s="275" t="str">
        <f>'Child Pov Table data'!B12</f>
        <v>-</v>
      </c>
      <c r="D15" s="276">
        <f>'Child Pov Table data'!C12</f>
        <v>27</v>
      </c>
      <c r="E15" s="275" t="str">
        <f>'Child Pov Table data'!D12</f>
        <v>-</v>
      </c>
      <c r="F15" s="275" t="str">
        <f>'Child Pov Table data'!E12</f>
        <v>-</v>
      </c>
      <c r="G15" s="275" t="str">
        <f>'Child Pov Table data'!F12</f>
        <v>-</v>
      </c>
      <c r="H15" s="275" t="str">
        <f>'Child Pov Table data'!G12</f>
        <v>-</v>
      </c>
      <c r="I15" s="276">
        <f>'Child Pov Table data'!H12</f>
        <v>29</v>
      </c>
      <c r="J15" s="184" t="str">
        <f>'[3]Poverty Table Data'!I11</f>
        <v>Not known</v>
      </c>
    </row>
    <row r="16" spans="1:10" ht="15" x14ac:dyDescent="0.25">
      <c r="A16" s="182" t="s">
        <v>195</v>
      </c>
      <c r="B16" s="275" t="str">
        <f>'Child Pov Table data'!A13</f>
        <v>Swansea</v>
      </c>
      <c r="C16" s="275" t="str">
        <f>'Child Pov Table data'!B13</f>
        <v>-</v>
      </c>
      <c r="D16" s="276">
        <f>'Child Pov Table data'!C13</f>
        <v>29</v>
      </c>
      <c r="E16" s="275" t="str">
        <f>'Child Pov Table data'!D13</f>
        <v>-</v>
      </c>
      <c r="F16" s="275" t="str">
        <f>'Child Pov Table data'!E13</f>
        <v>-</v>
      </c>
      <c r="G16" s="275" t="str">
        <f>'Child Pov Table data'!F13</f>
        <v>-</v>
      </c>
      <c r="H16" s="275" t="str">
        <f>'Child Pov Table data'!G13</f>
        <v>-</v>
      </c>
      <c r="I16" s="276">
        <f>'Child Pov Table data'!H13</f>
        <v>29</v>
      </c>
      <c r="J16" s="184" t="str">
        <f>'[3]Poverty Table Data'!I12</f>
        <v>Not known</v>
      </c>
    </row>
    <row r="17" spans="1:10" ht="15" x14ac:dyDescent="0.25">
      <c r="A17" s="182" t="s">
        <v>195</v>
      </c>
      <c r="B17" s="275" t="str">
        <f>'Child Pov Table data'!A14</f>
        <v>Neath Port Talbot</v>
      </c>
      <c r="C17" s="275" t="str">
        <f>'Child Pov Table data'!B14</f>
        <v>-</v>
      </c>
      <c r="D17" s="276">
        <f>'Child Pov Table data'!C14</f>
        <v>34</v>
      </c>
      <c r="E17" s="275" t="str">
        <f>'Child Pov Table data'!D14</f>
        <v>-</v>
      </c>
      <c r="F17" s="275" t="str">
        <f>'Child Pov Table data'!E14</f>
        <v>-</v>
      </c>
      <c r="G17" s="275" t="str">
        <f>'Child Pov Table data'!F14</f>
        <v>-</v>
      </c>
      <c r="H17" s="275" t="str">
        <f>'Child Pov Table data'!G14</f>
        <v>-</v>
      </c>
      <c r="I17" s="276">
        <f>'Child Pov Table data'!H14</f>
        <v>29</v>
      </c>
      <c r="J17" s="184" t="str">
        <f>'[3]Poverty Table Data'!I13</f>
        <v>Not known</v>
      </c>
    </row>
    <row r="18" spans="1:10" ht="15" x14ac:dyDescent="0.25">
      <c r="A18" s="182" t="s">
        <v>195</v>
      </c>
      <c r="B18" s="275" t="str">
        <f>'Child Pov Table data'!A15</f>
        <v>Bridgend</v>
      </c>
      <c r="C18" s="275" t="str">
        <f>'Child Pov Table data'!B15</f>
        <v>-</v>
      </c>
      <c r="D18" s="276">
        <f>'Child Pov Table data'!C15</f>
        <v>34</v>
      </c>
      <c r="E18" s="275" t="str">
        <f>'Child Pov Table data'!D15</f>
        <v>-</v>
      </c>
      <c r="F18" s="275" t="str">
        <f>'Child Pov Table data'!E15</f>
        <v>-</v>
      </c>
      <c r="G18" s="275" t="str">
        <f>'Child Pov Table data'!F15</f>
        <v>-</v>
      </c>
      <c r="H18" s="275" t="str">
        <f>'Child Pov Table data'!G15</f>
        <v>-</v>
      </c>
      <c r="I18" s="276">
        <f>'Child Pov Table data'!H15</f>
        <v>29</v>
      </c>
      <c r="J18" s="184" t="str">
        <f>'[3]Poverty Table Data'!I14</f>
        <v>Not known</v>
      </c>
    </row>
    <row r="19" spans="1:10" ht="15" x14ac:dyDescent="0.25">
      <c r="A19" s="182" t="s">
        <v>195</v>
      </c>
      <c r="B19" s="275" t="str">
        <f>'Child Pov Table data'!A16</f>
        <v>Vale of Glamorgan</v>
      </c>
      <c r="C19" s="275" t="str">
        <f>'Child Pov Table data'!B16</f>
        <v>-</v>
      </c>
      <c r="D19" s="276">
        <f>'Child Pov Table data'!C16</f>
        <v>26</v>
      </c>
      <c r="E19" s="275" t="str">
        <f>'Child Pov Table data'!D16</f>
        <v>-</v>
      </c>
      <c r="F19" s="275" t="str">
        <f>'Child Pov Table data'!E16</f>
        <v>-</v>
      </c>
      <c r="G19" s="275" t="str">
        <f>'Child Pov Table data'!F16</f>
        <v>-</v>
      </c>
      <c r="H19" s="275" t="str">
        <f>'Child Pov Table data'!G16</f>
        <v>-</v>
      </c>
      <c r="I19" s="276">
        <f>'Child Pov Table data'!H16</f>
        <v>29</v>
      </c>
      <c r="J19" s="184" t="str">
        <f>'[3]Poverty Table Data'!I15</f>
        <v>Not known</v>
      </c>
    </row>
    <row r="20" spans="1:10" ht="15" x14ac:dyDescent="0.25">
      <c r="A20" s="182" t="s">
        <v>195</v>
      </c>
      <c r="B20" s="275" t="str">
        <f>'Child Pov Table data'!A17</f>
        <v>Cardiff</v>
      </c>
      <c r="C20" s="275" t="str">
        <f>'Child Pov Table data'!B17</f>
        <v>-</v>
      </c>
      <c r="D20" s="276">
        <f>'Child Pov Table data'!C17</f>
        <v>31</v>
      </c>
      <c r="E20" s="275" t="str">
        <f>'Child Pov Table data'!D17</f>
        <v>-</v>
      </c>
      <c r="F20" s="275" t="str">
        <f>'Child Pov Table data'!E17</f>
        <v>-</v>
      </c>
      <c r="G20" s="275" t="str">
        <f>'Child Pov Table data'!F17</f>
        <v>-</v>
      </c>
      <c r="H20" s="275" t="str">
        <f>'Child Pov Table data'!G17</f>
        <v>-</v>
      </c>
      <c r="I20" s="276">
        <f>'Child Pov Table data'!H17</f>
        <v>29</v>
      </c>
      <c r="J20" s="184" t="str">
        <f>'[3]Poverty Table Data'!I16</f>
        <v>Not known</v>
      </c>
    </row>
    <row r="21" spans="1:10" ht="15" x14ac:dyDescent="0.25">
      <c r="A21" s="182" t="s">
        <v>195</v>
      </c>
      <c r="B21" s="275" t="str">
        <f>'Child Pov Table data'!A18</f>
        <v>Rhondda Cynon Taf</v>
      </c>
      <c r="C21" s="275" t="str">
        <f>'Child Pov Table data'!B18</f>
        <v>-</v>
      </c>
      <c r="D21" s="276">
        <f>'Child Pov Table data'!C18</f>
        <v>34</v>
      </c>
      <c r="E21" s="275" t="str">
        <f>'Child Pov Table data'!D18</f>
        <v>-</v>
      </c>
      <c r="F21" s="275" t="str">
        <f>'Child Pov Table data'!E18</f>
        <v>-</v>
      </c>
      <c r="G21" s="275" t="str">
        <f>'Child Pov Table data'!F18</f>
        <v>-</v>
      </c>
      <c r="H21" s="275" t="str">
        <f>'Child Pov Table data'!G18</f>
        <v>-</v>
      </c>
      <c r="I21" s="276">
        <f>'Child Pov Table data'!H18</f>
        <v>29</v>
      </c>
      <c r="J21" s="184" t="str">
        <f>'[3]Poverty Table Data'!I17</f>
        <v>Not known</v>
      </c>
    </row>
    <row r="22" spans="1:10" ht="15" x14ac:dyDescent="0.25">
      <c r="A22" s="182" t="s">
        <v>195</v>
      </c>
      <c r="B22" s="275" t="str">
        <f>'Child Pov Table data'!A19</f>
        <v>Merthyr Tydfil</v>
      </c>
      <c r="C22" s="275" t="str">
        <f>'Child Pov Table data'!B19</f>
        <v>-</v>
      </c>
      <c r="D22" s="276">
        <f>'Child Pov Table data'!C19</f>
        <v>37</v>
      </c>
      <c r="E22" s="275" t="str">
        <f>'Child Pov Table data'!D19</f>
        <v>-</v>
      </c>
      <c r="F22" s="275" t="str">
        <f>'Child Pov Table data'!E19</f>
        <v>-</v>
      </c>
      <c r="G22" s="275" t="str">
        <f>'Child Pov Table data'!F19</f>
        <v>-</v>
      </c>
      <c r="H22" s="275" t="str">
        <f>'Child Pov Table data'!G19</f>
        <v>-</v>
      </c>
      <c r="I22" s="276">
        <f>'Child Pov Table data'!H19</f>
        <v>29</v>
      </c>
      <c r="J22" s="184" t="str">
        <f>'[3]Poverty Table Data'!I18</f>
        <v>Not known</v>
      </c>
    </row>
    <row r="23" spans="1:10" ht="15" x14ac:dyDescent="0.25">
      <c r="A23" s="182" t="s">
        <v>195</v>
      </c>
      <c r="B23" s="275" t="str">
        <f>'Child Pov Table data'!A20</f>
        <v>Caerphilly</v>
      </c>
      <c r="C23" s="275" t="str">
        <f>'Child Pov Table data'!B20</f>
        <v>-</v>
      </c>
      <c r="D23" s="276">
        <f>'Child Pov Table data'!C20</f>
        <v>31</v>
      </c>
      <c r="E23" s="275" t="str">
        <f>'Child Pov Table data'!D20</f>
        <v>-</v>
      </c>
      <c r="F23" s="275" t="str">
        <f>'Child Pov Table data'!E20</f>
        <v>-</v>
      </c>
      <c r="G23" s="275" t="str">
        <f>'Child Pov Table data'!F20</f>
        <v>-</v>
      </c>
      <c r="H23" s="275" t="str">
        <f>'Child Pov Table data'!G20</f>
        <v>-</v>
      </c>
      <c r="I23" s="276">
        <f>'Child Pov Table data'!H20</f>
        <v>29</v>
      </c>
      <c r="J23" s="184" t="str">
        <f>'[3]Poverty Table Data'!I19</f>
        <v>Not known</v>
      </c>
    </row>
    <row r="24" spans="1:10" ht="15" x14ac:dyDescent="0.25">
      <c r="A24" s="182" t="s">
        <v>195</v>
      </c>
      <c r="B24" s="275" t="str">
        <f>'Child Pov Table data'!A21</f>
        <v>Blaenau Gwent</v>
      </c>
      <c r="C24" s="275" t="str">
        <f>'Child Pov Table data'!B21</f>
        <v>-</v>
      </c>
      <c r="D24" s="276">
        <f>'Child Pov Table data'!C21</f>
        <v>39</v>
      </c>
      <c r="E24" s="275" t="str">
        <f>'Child Pov Table data'!D21</f>
        <v>-</v>
      </c>
      <c r="F24" s="275" t="str">
        <f>'Child Pov Table data'!E21</f>
        <v>-</v>
      </c>
      <c r="G24" s="275" t="str">
        <f>'Child Pov Table data'!F21</f>
        <v>-</v>
      </c>
      <c r="H24" s="275" t="str">
        <f>'Child Pov Table data'!G21</f>
        <v>-</v>
      </c>
      <c r="I24" s="276">
        <f>'Child Pov Table data'!H21</f>
        <v>29</v>
      </c>
      <c r="J24" s="184" t="str">
        <f>'[3]Poverty Table Data'!I20</f>
        <v>Not known</v>
      </c>
    </row>
    <row r="25" spans="1:10" ht="15" x14ac:dyDescent="0.25">
      <c r="A25" s="182" t="s">
        <v>195</v>
      </c>
      <c r="B25" s="275" t="str">
        <f>'Child Pov Table data'!A22</f>
        <v>Torfaen</v>
      </c>
      <c r="C25" s="275" t="str">
        <f>'Child Pov Table data'!B22</f>
        <v>-</v>
      </c>
      <c r="D25" s="276">
        <f>'Child Pov Table data'!C22</f>
        <v>33</v>
      </c>
      <c r="E25" s="275" t="str">
        <f>'Child Pov Table data'!D22</f>
        <v>-</v>
      </c>
      <c r="F25" s="275" t="str">
        <f>'Child Pov Table data'!E22</f>
        <v>-</v>
      </c>
      <c r="G25" s="275" t="str">
        <f>'Child Pov Table data'!F22</f>
        <v>-</v>
      </c>
      <c r="H25" s="275" t="str">
        <f>'Child Pov Table data'!G22</f>
        <v>-</v>
      </c>
      <c r="I25" s="276">
        <f>'Child Pov Table data'!H22</f>
        <v>29</v>
      </c>
      <c r="J25" s="184" t="str">
        <f>'[3]Poverty Table Data'!I21</f>
        <v>Not known</v>
      </c>
    </row>
    <row r="26" spans="1:10" ht="15" x14ac:dyDescent="0.25">
      <c r="A26" s="182" t="s">
        <v>195</v>
      </c>
      <c r="B26" s="275" t="str">
        <f>'Child Pov Table data'!A23</f>
        <v>Monmouthshire</v>
      </c>
      <c r="C26" s="275" t="str">
        <f>'Child Pov Table data'!B23</f>
        <v>-</v>
      </c>
      <c r="D26" s="276">
        <f>'Child Pov Table data'!C23</f>
        <v>19</v>
      </c>
      <c r="E26" s="275" t="str">
        <f>'Child Pov Table data'!D23</f>
        <v>-</v>
      </c>
      <c r="F26" s="275" t="str">
        <f>'Child Pov Table data'!E23</f>
        <v>-</v>
      </c>
      <c r="G26" s="275" t="str">
        <f>'Child Pov Table data'!F23</f>
        <v>-</v>
      </c>
      <c r="H26" s="275" t="str">
        <f>'Child Pov Table data'!G23</f>
        <v>-</v>
      </c>
      <c r="I26" s="276">
        <f>'Child Pov Table data'!H23</f>
        <v>29</v>
      </c>
      <c r="J26" s="184" t="str">
        <f>'[3]Poverty Table Data'!I22</f>
        <v>Not known</v>
      </c>
    </row>
    <row r="27" spans="1:10" ht="15" x14ac:dyDescent="0.25">
      <c r="A27" s="182" t="s">
        <v>195</v>
      </c>
      <c r="B27" s="275" t="str">
        <f>'Child Pov Table data'!A24</f>
        <v>Newport</v>
      </c>
      <c r="C27" s="275" t="str">
        <f>'Child Pov Table data'!B24</f>
        <v>-</v>
      </c>
      <c r="D27" s="276">
        <f>'Child Pov Table data'!C24</f>
        <v>33</v>
      </c>
      <c r="E27" s="275" t="str">
        <f>'Child Pov Table data'!D24</f>
        <v>-</v>
      </c>
      <c r="F27" s="275" t="str">
        <f>'Child Pov Table data'!E24</f>
        <v>-</v>
      </c>
      <c r="G27" s="275" t="str">
        <f>'Child Pov Table data'!F24</f>
        <v>-</v>
      </c>
      <c r="H27" s="275" t="str">
        <f>'Child Pov Table data'!G24</f>
        <v>-</v>
      </c>
      <c r="I27" s="276">
        <f>'Child Pov Table data'!H24</f>
        <v>29</v>
      </c>
      <c r="J27" s="184" t="str">
        <f>'[3]Poverty Table Data'!I23</f>
        <v>Not known</v>
      </c>
    </row>
    <row r="28" spans="1:10" ht="15" x14ac:dyDescent="0.25">
      <c r="A28" s="182" t="s">
        <v>195</v>
      </c>
      <c r="B28" s="275" t="str">
        <f>'Child Pov Table data'!A25</f>
        <v>Betsi Cadwaladr UHB</v>
      </c>
      <c r="C28" s="275" t="str">
        <f>'Child Pov Table data'!B25</f>
        <v>-</v>
      </c>
      <c r="D28" s="276" t="str">
        <f>'Child Pov Table data'!C25</f>
        <v>-</v>
      </c>
      <c r="E28" s="275" t="str">
        <f>'Child Pov Table data'!D25</f>
        <v>-</v>
      </c>
      <c r="F28" s="275" t="str">
        <f>'Child Pov Table data'!E25</f>
        <v>-</v>
      </c>
      <c r="G28" s="275" t="str">
        <f>'Child Pov Table data'!F25</f>
        <v>-</v>
      </c>
      <c r="H28" s="275" t="str">
        <f>'Child Pov Table data'!G25</f>
        <v>-</v>
      </c>
      <c r="I28" s="276">
        <f>'Child Pov Table data'!H25</f>
        <v>29</v>
      </c>
      <c r="J28" s="184" t="str">
        <f>'[3]Poverty Table Data'!I24</f>
        <v>Not known</v>
      </c>
    </row>
    <row r="29" spans="1:10" ht="15" x14ac:dyDescent="0.25">
      <c r="A29" s="182" t="s">
        <v>195</v>
      </c>
      <c r="B29" s="275" t="str">
        <f>'Child Pov Table data'!A26</f>
        <v>Powys tHB</v>
      </c>
      <c r="C29" s="275" t="str">
        <f>'Child Pov Table data'!B26</f>
        <v>-</v>
      </c>
      <c r="D29" s="276" t="str">
        <f>'Child Pov Table data'!C26</f>
        <v>-</v>
      </c>
      <c r="E29" s="275" t="str">
        <f>'Child Pov Table data'!D26</f>
        <v>-</v>
      </c>
      <c r="F29" s="275" t="str">
        <f>'Child Pov Table data'!E26</f>
        <v>-</v>
      </c>
      <c r="G29" s="275" t="str">
        <f>'Child Pov Table data'!F26</f>
        <v>-</v>
      </c>
      <c r="H29" s="275" t="str">
        <f>'Child Pov Table data'!G26</f>
        <v>-</v>
      </c>
      <c r="I29" s="276">
        <f>'Child Pov Table data'!H26</f>
        <v>29</v>
      </c>
      <c r="J29" s="184" t="str">
        <f>'[3]Poverty Table Data'!I25</f>
        <v>Not known</v>
      </c>
    </row>
    <row r="30" spans="1:10" ht="15" x14ac:dyDescent="0.25">
      <c r="A30" s="182" t="s">
        <v>195</v>
      </c>
      <c r="B30" s="275" t="str">
        <f>'Child Pov Table data'!A27</f>
        <v>Hywel Dda UHB</v>
      </c>
      <c r="C30" s="275" t="str">
        <f>'Child Pov Table data'!B27</f>
        <v>-</v>
      </c>
      <c r="D30" s="276" t="str">
        <f>'Child Pov Table data'!C27</f>
        <v>-</v>
      </c>
      <c r="E30" s="275" t="str">
        <f>'Child Pov Table data'!D27</f>
        <v>-</v>
      </c>
      <c r="F30" s="275" t="str">
        <f>'Child Pov Table data'!E27</f>
        <v>-</v>
      </c>
      <c r="G30" s="275" t="str">
        <f>'Child Pov Table data'!F27</f>
        <v>-</v>
      </c>
      <c r="H30" s="275" t="str">
        <f>'Child Pov Table data'!G27</f>
        <v>-</v>
      </c>
      <c r="I30" s="276">
        <f>'Child Pov Table data'!H27</f>
        <v>29</v>
      </c>
      <c r="J30" s="184" t="str">
        <f>'[3]Poverty Table Data'!I26</f>
        <v>Not known</v>
      </c>
    </row>
    <row r="31" spans="1:10" ht="15" x14ac:dyDescent="0.25">
      <c r="A31" s="182" t="s">
        <v>195</v>
      </c>
      <c r="B31" s="275" t="str">
        <f>'Child Pov Table data'!A28</f>
        <v>ABM UHB</v>
      </c>
      <c r="C31" s="275" t="str">
        <f>'Child Pov Table data'!B28</f>
        <v>-</v>
      </c>
      <c r="D31" s="276" t="str">
        <f>'Child Pov Table data'!C28</f>
        <v>-</v>
      </c>
      <c r="E31" s="275" t="str">
        <f>'Child Pov Table data'!D28</f>
        <v>-</v>
      </c>
      <c r="F31" s="275" t="str">
        <f>'Child Pov Table data'!E28</f>
        <v>-</v>
      </c>
      <c r="G31" s="275" t="str">
        <f>'Child Pov Table data'!F28</f>
        <v>-</v>
      </c>
      <c r="H31" s="275" t="str">
        <f>'Child Pov Table data'!G28</f>
        <v>-</v>
      </c>
      <c r="I31" s="276">
        <f>'Child Pov Table data'!H28</f>
        <v>29</v>
      </c>
      <c r="J31" s="184" t="str">
        <f>'[3]Poverty Table Data'!I27</f>
        <v>Not known</v>
      </c>
    </row>
    <row r="32" spans="1:10" ht="15" x14ac:dyDescent="0.25">
      <c r="A32" s="182" t="s">
        <v>195</v>
      </c>
      <c r="B32" s="275" t="str">
        <f>'Child Pov Table data'!A29</f>
        <v>Cardiff and Vale UHB</v>
      </c>
      <c r="C32" s="275" t="str">
        <f>'Child Pov Table data'!B29</f>
        <v>-</v>
      </c>
      <c r="D32" s="276" t="str">
        <f>'Child Pov Table data'!C29</f>
        <v>-</v>
      </c>
      <c r="E32" s="275" t="str">
        <f>'Child Pov Table data'!D29</f>
        <v>-</v>
      </c>
      <c r="F32" s="275" t="str">
        <f>'Child Pov Table data'!E29</f>
        <v>-</v>
      </c>
      <c r="G32" s="275" t="str">
        <f>'Child Pov Table data'!F29</f>
        <v>-</v>
      </c>
      <c r="H32" s="275" t="str">
        <f>'Child Pov Table data'!G29</f>
        <v>-</v>
      </c>
      <c r="I32" s="276">
        <f>'Child Pov Table data'!H29</f>
        <v>29</v>
      </c>
      <c r="J32" s="184" t="str">
        <f>'[3]Poverty Table Data'!I28</f>
        <v>Not known</v>
      </c>
    </row>
    <row r="33" spans="1:10" ht="15" x14ac:dyDescent="0.25">
      <c r="A33" s="182" t="s">
        <v>195</v>
      </c>
      <c r="B33" s="275" t="str">
        <f>'Child Pov Table data'!A30</f>
        <v>Cwm Taf UHB</v>
      </c>
      <c r="C33" s="275" t="str">
        <f>'Child Pov Table data'!B30</f>
        <v>-</v>
      </c>
      <c r="D33" s="276" t="str">
        <f>'Child Pov Table data'!C30</f>
        <v>-</v>
      </c>
      <c r="E33" s="275" t="str">
        <f>'Child Pov Table data'!D30</f>
        <v>-</v>
      </c>
      <c r="F33" s="275" t="str">
        <f>'Child Pov Table data'!E30</f>
        <v>-</v>
      </c>
      <c r="G33" s="275" t="str">
        <f>'Child Pov Table data'!F30</f>
        <v>-</v>
      </c>
      <c r="H33" s="275" t="str">
        <f>'Child Pov Table data'!G30</f>
        <v>-</v>
      </c>
      <c r="I33" s="276">
        <f>'Child Pov Table data'!H30</f>
        <v>29</v>
      </c>
      <c r="J33" s="184" t="str">
        <f>'[3]Poverty Table Data'!I29</f>
        <v>Not known</v>
      </c>
    </row>
    <row r="34" spans="1:10" ht="15" x14ac:dyDescent="0.25">
      <c r="A34" s="182" t="s">
        <v>195</v>
      </c>
      <c r="B34" s="275" t="str">
        <f>'Child Pov Table data'!A31</f>
        <v>Aneurin Bevan UHB</v>
      </c>
      <c r="C34" s="275" t="str">
        <f>'Child Pov Table data'!B31</f>
        <v>-</v>
      </c>
      <c r="D34" s="276" t="str">
        <f>'Child Pov Table data'!C31</f>
        <v>-</v>
      </c>
      <c r="E34" s="275" t="str">
        <f>'Child Pov Table data'!D31</f>
        <v>-</v>
      </c>
      <c r="F34" s="275" t="str">
        <f>'Child Pov Table data'!E31</f>
        <v>-</v>
      </c>
      <c r="G34" s="275" t="str">
        <f>'Child Pov Table data'!F31</f>
        <v>-</v>
      </c>
      <c r="H34" s="275" t="str">
        <f>'Child Pov Table data'!G31</f>
        <v>-</v>
      </c>
      <c r="I34" s="276">
        <f>'Child Pov Table data'!H31</f>
        <v>29</v>
      </c>
      <c r="J34" s="184" t="str">
        <f>'[3]Poverty Table Data'!I30</f>
        <v>Not known</v>
      </c>
    </row>
    <row r="35" spans="1:10" ht="15" x14ac:dyDescent="0.25">
      <c r="A35" s="182" t="s">
        <v>195</v>
      </c>
      <c r="B35" s="275" t="str">
        <f>'Child Pov Table data'!A32</f>
        <v>Wales</v>
      </c>
      <c r="C35" s="275" t="str">
        <f>'Child Pov Table data'!B32</f>
        <v>-</v>
      </c>
      <c r="D35" s="276">
        <f>'Child Pov Table data'!C32</f>
        <v>29</v>
      </c>
      <c r="E35" s="275" t="str">
        <f>'Child Pov Table data'!D32</f>
        <v>-</v>
      </c>
      <c r="F35" s="275" t="str">
        <f>'Child Pov Table data'!E32</f>
        <v>-</v>
      </c>
      <c r="G35" s="275" t="str">
        <f>'Child Pov Table data'!F32</f>
        <v>-</v>
      </c>
      <c r="H35" s="275" t="str">
        <f>'Child Pov Table data'!G32</f>
        <v>-</v>
      </c>
      <c r="I35" s="276">
        <f>'Child Pov Table data'!H32</f>
        <v>29</v>
      </c>
      <c r="J35" s="184" t="str">
        <f>'[3]Poverty Table Data'!I31</f>
        <v>Not known</v>
      </c>
    </row>
    <row r="36" spans="1:10" x14ac:dyDescent="0.15">
      <c r="C36" s="185"/>
      <c r="D36" s="185"/>
      <c r="E36" s="185"/>
      <c r="F36" s="185"/>
      <c r="G36" s="185"/>
      <c r="H36" s="185"/>
      <c r="I36" s="185"/>
    </row>
    <row r="37" spans="1:10" ht="15" x14ac:dyDescent="0.25">
      <c r="A37" s="79" t="s">
        <v>116</v>
      </c>
      <c r="B37" s="186" t="str">
        <f>'Homelessness Table Data'!A3</f>
        <v>Isle of Anglesey</v>
      </c>
      <c r="C37" s="186">
        <f>'Homelessness Table Data'!B3</f>
        <v>20</v>
      </c>
      <c r="D37" s="218">
        <f>'Homelessness Table Data'!C3</f>
        <v>41.304347826086953</v>
      </c>
      <c r="E37" s="218" t="str">
        <f>'Homelessness Table Data'!D3</f>
        <v>-</v>
      </c>
      <c r="F37" s="218" t="str">
        <f>'Homelessness Table Data'!E3</f>
        <v>-</v>
      </c>
      <c r="G37" s="218" t="str">
        <f>'Homelessness Table Data'!F3</f>
        <v>-</v>
      </c>
      <c r="H37" s="218" t="str">
        <f>'Homelessness Table Data'!G3</f>
        <v>-</v>
      </c>
      <c r="I37" s="218">
        <f>'Homelessness Table Data'!H3</f>
        <v>40.978110826267006</v>
      </c>
      <c r="J37" s="186" t="str">
        <f>'Homelessness Table Data'!I3</f>
        <v>Not known</v>
      </c>
    </row>
    <row r="38" spans="1:10" ht="15" x14ac:dyDescent="0.25">
      <c r="A38" s="79" t="s">
        <v>116</v>
      </c>
      <c r="B38" s="186" t="str">
        <f>'Homelessness Table Data'!A4</f>
        <v>Gwynedd</v>
      </c>
      <c r="C38" s="186">
        <f>'Homelessness Table Data'!B4</f>
        <v>55</v>
      </c>
      <c r="D38" s="218">
        <f>'Homelessness Table Data'!C4</f>
        <v>41.666666666666671</v>
      </c>
      <c r="E38" s="218" t="str">
        <f>'Homelessness Table Data'!D4</f>
        <v>-</v>
      </c>
      <c r="F38" s="218" t="str">
        <f>'Homelessness Table Data'!E4</f>
        <v>-</v>
      </c>
      <c r="G38" s="218" t="str">
        <f>'Homelessness Table Data'!F4</f>
        <v>-</v>
      </c>
      <c r="H38" s="218" t="str">
        <f>'Homelessness Table Data'!G4</f>
        <v>-</v>
      </c>
      <c r="I38" s="218">
        <f>'Homelessness Table Data'!H4</f>
        <v>40.978110826267006</v>
      </c>
      <c r="J38" s="186" t="str">
        <f>'Homelessness Table Data'!I4</f>
        <v>Not known</v>
      </c>
    </row>
    <row r="39" spans="1:10" ht="15" x14ac:dyDescent="0.25">
      <c r="A39" s="79" t="s">
        <v>116</v>
      </c>
      <c r="B39" s="186" t="str">
        <f>'Homelessness Table Data'!A5</f>
        <v>Conwy</v>
      </c>
      <c r="C39" s="186">
        <f>'Homelessness Table Data'!B5</f>
        <v>60</v>
      </c>
      <c r="D39" s="218">
        <f>'Homelessness Table Data'!C5</f>
        <v>32.631578947368425</v>
      </c>
      <c r="E39" s="218" t="str">
        <f>'Homelessness Table Data'!D5</f>
        <v>-</v>
      </c>
      <c r="F39" s="218" t="str">
        <f>'Homelessness Table Data'!E5</f>
        <v>-</v>
      </c>
      <c r="G39" s="218" t="str">
        <f>'Homelessness Table Data'!F5</f>
        <v>-</v>
      </c>
      <c r="H39" s="218" t="str">
        <f>'Homelessness Table Data'!G5</f>
        <v>-</v>
      </c>
      <c r="I39" s="218">
        <f>'Homelessness Table Data'!H5</f>
        <v>40.978110826267006</v>
      </c>
      <c r="J39" s="186" t="str">
        <f>'Homelessness Table Data'!I5</f>
        <v>Not known</v>
      </c>
    </row>
    <row r="40" spans="1:10" ht="15" x14ac:dyDescent="0.25">
      <c r="A40" s="79" t="s">
        <v>116</v>
      </c>
      <c r="B40" s="186" t="str">
        <f>'Homelessness Table Data'!A6</f>
        <v>Denbighshire</v>
      </c>
      <c r="C40" s="186">
        <f>'Homelessness Table Data'!B6</f>
        <v>35</v>
      </c>
      <c r="D40" s="218">
        <f>'Homelessness Table Data'!C6</f>
        <v>36.666666666666664</v>
      </c>
      <c r="E40" s="218" t="str">
        <f>'Homelessness Table Data'!D6</f>
        <v>-</v>
      </c>
      <c r="F40" s="218" t="str">
        <f>'Homelessness Table Data'!E6</f>
        <v>-</v>
      </c>
      <c r="G40" s="218" t="str">
        <f>'Homelessness Table Data'!F6</f>
        <v>-</v>
      </c>
      <c r="H40" s="218" t="str">
        <f>'Homelessness Table Data'!G6</f>
        <v>-</v>
      </c>
      <c r="I40" s="218">
        <f>'Homelessness Table Data'!H6</f>
        <v>40.978110826267006</v>
      </c>
      <c r="J40" s="186" t="str">
        <f>'Homelessness Table Data'!I6</f>
        <v>Not known</v>
      </c>
    </row>
    <row r="41" spans="1:10" ht="15" x14ac:dyDescent="0.25">
      <c r="A41" s="79" t="s">
        <v>116</v>
      </c>
      <c r="B41" s="186" t="str">
        <f>'Homelessness Table Data'!A7</f>
        <v>Flintshire</v>
      </c>
      <c r="C41" s="186">
        <f>'Homelessness Table Data'!B7</f>
        <v>35</v>
      </c>
      <c r="D41" s="230">
        <f>'Homelessness Table Data'!C7</f>
        <v>37.234042553191486</v>
      </c>
      <c r="E41" s="186" t="str">
        <f>'Homelessness Table Data'!D7</f>
        <v>-</v>
      </c>
      <c r="F41" s="186" t="str">
        <f>'Homelessness Table Data'!E7</f>
        <v>-</v>
      </c>
      <c r="G41" s="186" t="str">
        <f>'Homelessness Table Data'!F7</f>
        <v>-</v>
      </c>
      <c r="H41" s="186" t="str">
        <f>'Homelessness Table Data'!G7</f>
        <v>-</v>
      </c>
      <c r="I41" s="218">
        <f>'Homelessness Table Data'!H7</f>
        <v>40.978110826267006</v>
      </c>
      <c r="J41" s="186" t="str">
        <f>'Homelessness Table Data'!I7</f>
        <v>Not known</v>
      </c>
    </row>
    <row r="42" spans="1:10" ht="15" x14ac:dyDescent="0.25">
      <c r="A42" s="79" t="s">
        <v>116</v>
      </c>
      <c r="B42" s="186" t="str">
        <f>'Homelessness Table Data'!A8</f>
        <v>Wrexham</v>
      </c>
      <c r="C42" s="186">
        <f>'Homelessness Table Data'!B8</f>
        <v>65</v>
      </c>
      <c r="D42" s="230">
        <f>'Homelessness Table Data'!C8</f>
        <v>43.684210526315795</v>
      </c>
      <c r="E42" s="186" t="str">
        <f>'Homelessness Table Data'!D8</f>
        <v>-</v>
      </c>
      <c r="F42" s="186" t="str">
        <f>'Homelessness Table Data'!E8</f>
        <v>-</v>
      </c>
      <c r="G42" s="186" t="str">
        <f>'Homelessness Table Data'!F8</f>
        <v>-</v>
      </c>
      <c r="H42" s="186" t="str">
        <f>'Homelessness Table Data'!G8</f>
        <v>-</v>
      </c>
      <c r="I42" s="218">
        <f>'Homelessness Table Data'!H8</f>
        <v>40.978110826267006</v>
      </c>
      <c r="J42" s="186" t="str">
        <f>'Homelessness Table Data'!I8</f>
        <v>Not known</v>
      </c>
    </row>
    <row r="43" spans="1:10" ht="15" x14ac:dyDescent="0.25">
      <c r="A43" s="79" t="s">
        <v>116</v>
      </c>
      <c r="B43" s="186" t="str">
        <f>'Homelessness Table Data'!A9</f>
        <v>Powys</v>
      </c>
      <c r="C43" s="186">
        <f>'Homelessness Table Data'!B9</f>
        <v>75</v>
      </c>
      <c r="D43" s="230">
        <f>'Homelessness Table Data'!C9</f>
        <v>43.147208121827411</v>
      </c>
      <c r="E43" s="186" t="str">
        <f>'Homelessness Table Data'!D9</f>
        <v>-</v>
      </c>
      <c r="F43" s="186" t="str">
        <f>'Homelessness Table Data'!E9</f>
        <v>-</v>
      </c>
      <c r="G43" s="186" t="str">
        <f>'Homelessness Table Data'!F9</f>
        <v>-</v>
      </c>
      <c r="H43" s="186" t="str">
        <f>'Homelessness Table Data'!G9</f>
        <v>-</v>
      </c>
      <c r="I43" s="218">
        <f>'Homelessness Table Data'!H9</f>
        <v>40.978110826267006</v>
      </c>
      <c r="J43" s="186" t="str">
        <f>'Homelessness Table Data'!I9</f>
        <v>Not known</v>
      </c>
    </row>
    <row r="44" spans="1:10" ht="15" x14ac:dyDescent="0.25">
      <c r="A44" s="79" t="s">
        <v>116</v>
      </c>
      <c r="B44" s="186" t="str">
        <f>'Homelessness Table Data'!A10</f>
        <v>Ceredigion</v>
      </c>
      <c r="C44" s="186">
        <f>'Homelessness Table Data'!B10</f>
        <v>35</v>
      </c>
      <c r="D44" s="230">
        <f>'Homelessness Table Data'!C10</f>
        <v>38.461538461538467</v>
      </c>
      <c r="E44" s="186" t="str">
        <f>'Homelessness Table Data'!D10</f>
        <v>-</v>
      </c>
      <c r="F44" s="186" t="str">
        <f>'Homelessness Table Data'!E10</f>
        <v>-</v>
      </c>
      <c r="G44" s="186" t="str">
        <f>'Homelessness Table Data'!F10</f>
        <v>-</v>
      </c>
      <c r="H44" s="186" t="str">
        <f>'Homelessness Table Data'!G10</f>
        <v>-</v>
      </c>
      <c r="I44" s="218">
        <f>'Homelessness Table Data'!H10</f>
        <v>40.978110826267006</v>
      </c>
      <c r="J44" s="186" t="str">
        <f>'Homelessness Table Data'!I10</f>
        <v>Not known</v>
      </c>
    </row>
    <row r="45" spans="1:10" ht="15" x14ac:dyDescent="0.25">
      <c r="A45" s="79" t="s">
        <v>116</v>
      </c>
      <c r="B45" s="186" t="str">
        <f>'Homelessness Table Data'!A11</f>
        <v>Pembrokeshire</v>
      </c>
      <c r="C45" s="186">
        <f>'Homelessness Table Data'!B11</f>
        <v>55</v>
      </c>
      <c r="D45" s="230">
        <f>'Homelessness Table Data'!C11</f>
        <v>36.507936507936506</v>
      </c>
      <c r="E45" s="186" t="str">
        <f>'Homelessness Table Data'!D11</f>
        <v>-</v>
      </c>
      <c r="F45" s="186" t="str">
        <f>'Homelessness Table Data'!E11</f>
        <v>-</v>
      </c>
      <c r="G45" s="186" t="str">
        <f>'Homelessness Table Data'!F11</f>
        <v>-</v>
      </c>
      <c r="H45" s="186" t="str">
        <f>'Homelessness Table Data'!G11</f>
        <v>-</v>
      </c>
      <c r="I45" s="218">
        <f>'Homelessness Table Data'!H11</f>
        <v>40.978110826267006</v>
      </c>
      <c r="J45" s="186" t="str">
        <f>'Homelessness Table Data'!I11</f>
        <v>Not known</v>
      </c>
    </row>
    <row r="46" spans="1:10" ht="15" x14ac:dyDescent="0.25">
      <c r="A46" s="79" t="s">
        <v>116</v>
      </c>
      <c r="B46" s="186" t="str">
        <f>'Homelessness Table Data'!A12</f>
        <v>Carmarthenshire</v>
      </c>
      <c r="C46" s="186">
        <f>'Homelessness Table Data'!B12</f>
        <v>185</v>
      </c>
      <c r="D46" s="230">
        <f>'Homelessness Table Data'!C12</f>
        <v>44.29530201342282</v>
      </c>
      <c r="E46" s="186" t="str">
        <f>'Homelessness Table Data'!D12</f>
        <v>-</v>
      </c>
      <c r="F46" s="186" t="str">
        <f>'Homelessness Table Data'!E12</f>
        <v>-</v>
      </c>
      <c r="G46" s="186" t="str">
        <f>'Homelessness Table Data'!F12</f>
        <v>-</v>
      </c>
      <c r="H46" s="186" t="str">
        <f>'Homelessness Table Data'!G12</f>
        <v>-</v>
      </c>
      <c r="I46" s="218">
        <f>'Homelessness Table Data'!H12</f>
        <v>40.978110826267006</v>
      </c>
      <c r="J46" s="186" t="str">
        <f>'Homelessness Table Data'!I12</f>
        <v>Not known</v>
      </c>
    </row>
    <row r="47" spans="1:10" ht="15" x14ac:dyDescent="0.25">
      <c r="A47" s="79" t="s">
        <v>116</v>
      </c>
      <c r="B47" s="186" t="str">
        <f>'Homelessness Table Data'!A13</f>
        <v>Swansea</v>
      </c>
      <c r="C47" s="186">
        <f>'Homelessness Table Data'!B13</f>
        <v>350</v>
      </c>
      <c r="D47" s="230">
        <f>'Homelessness Table Data'!C13</f>
        <v>39.070351758793969</v>
      </c>
      <c r="E47" s="186" t="str">
        <f>'Homelessness Table Data'!D13</f>
        <v>-</v>
      </c>
      <c r="F47" s="186" t="str">
        <f>'Homelessness Table Data'!E13</f>
        <v>-</v>
      </c>
      <c r="G47" s="186" t="str">
        <f>'Homelessness Table Data'!F13</f>
        <v>-</v>
      </c>
      <c r="H47" s="186" t="str">
        <f>'Homelessness Table Data'!G13</f>
        <v>-</v>
      </c>
      <c r="I47" s="218">
        <f>'Homelessness Table Data'!H13</f>
        <v>40.978110826267006</v>
      </c>
      <c r="J47" s="186" t="str">
        <f>'Homelessness Table Data'!I13</f>
        <v>Not known</v>
      </c>
    </row>
    <row r="48" spans="1:10" ht="15" x14ac:dyDescent="0.25">
      <c r="A48" s="79" t="s">
        <v>116</v>
      </c>
      <c r="B48" s="186" t="str">
        <f>'Homelessness Table Data'!A14</f>
        <v>Neath Port Talbot</v>
      </c>
      <c r="C48" s="186">
        <f>'Homelessness Table Data'!B14</f>
        <v>85</v>
      </c>
      <c r="D48" s="230">
        <f>'Homelessness Table Data'!C14</f>
        <v>39.175257731958766</v>
      </c>
      <c r="E48" s="186" t="str">
        <f>'Homelessness Table Data'!D14</f>
        <v>-</v>
      </c>
      <c r="F48" s="186" t="str">
        <f>'Homelessness Table Data'!E14</f>
        <v>-</v>
      </c>
      <c r="G48" s="186" t="str">
        <f>'Homelessness Table Data'!F14</f>
        <v>-</v>
      </c>
      <c r="H48" s="186" t="str">
        <f>'Homelessness Table Data'!G14</f>
        <v>-</v>
      </c>
      <c r="I48" s="218">
        <f>'Homelessness Table Data'!H14</f>
        <v>40.978110826267006</v>
      </c>
      <c r="J48" s="186" t="str">
        <f>'Homelessness Table Data'!I14</f>
        <v>Not known</v>
      </c>
    </row>
    <row r="49" spans="1:10" ht="15" x14ac:dyDescent="0.25">
      <c r="A49" s="79" t="s">
        <v>116</v>
      </c>
      <c r="B49" s="186" t="str">
        <f>'Homelessness Table Data'!A15</f>
        <v>Bridgend</v>
      </c>
      <c r="C49" s="186">
        <f>'Homelessness Table Data'!B15</f>
        <v>55</v>
      </c>
      <c r="D49" s="230">
        <f>'Homelessness Table Data'!C15</f>
        <v>34.722222222222221</v>
      </c>
      <c r="E49" s="186" t="str">
        <f>'Homelessness Table Data'!D15</f>
        <v>-</v>
      </c>
      <c r="F49" s="186" t="str">
        <f>'Homelessness Table Data'!E15</f>
        <v>-</v>
      </c>
      <c r="G49" s="186" t="str">
        <f>'Homelessness Table Data'!F15</f>
        <v>-</v>
      </c>
      <c r="H49" s="186" t="str">
        <f>'Homelessness Table Data'!G15</f>
        <v>-</v>
      </c>
      <c r="I49" s="218">
        <f>'Homelessness Table Data'!H15</f>
        <v>40.978110826267006</v>
      </c>
      <c r="J49" s="186" t="str">
        <f>'Homelessness Table Data'!I15</f>
        <v>Not known</v>
      </c>
    </row>
    <row r="50" spans="1:10" ht="15" x14ac:dyDescent="0.25">
      <c r="A50" s="79" t="s">
        <v>116</v>
      </c>
      <c r="B50" s="186" t="str">
        <f>'Homelessness Table Data'!A16</f>
        <v>Vale of Glamorgan</v>
      </c>
      <c r="C50" s="186">
        <f>'Homelessness Table Data'!B16</f>
        <v>110</v>
      </c>
      <c r="D50" s="230">
        <f>'Homelessness Table Data'!C16</f>
        <v>40.677966101694921</v>
      </c>
      <c r="E50" s="186" t="str">
        <f>'Homelessness Table Data'!D16</f>
        <v>-</v>
      </c>
      <c r="F50" s="186" t="str">
        <f>'Homelessness Table Data'!E16</f>
        <v>-</v>
      </c>
      <c r="G50" s="186" t="str">
        <f>'Homelessness Table Data'!F16</f>
        <v>-</v>
      </c>
      <c r="H50" s="186" t="str">
        <f>'Homelessness Table Data'!G16</f>
        <v>-</v>
      </c>
      <c r="I50" s="218">
        <f>'Homelessness Table Data'!H16</f>
        <v>40.978110826267006</v>
      </c>
      <c r="J50" s="186" t="str">
        <f>'Homelessness Table Data'!I16</f>
        <v>Not known</v>
      </c>
    </row>
    <row r="51" spans="1:10" ht="15" x14ac:dyDescent="0.25">
      <c r="A51" s="79" t="s">
        <v>116</v>
      </c>
      <c r="B51" s="186" t="str">
        <f>'Homelessness Table Data'!A17</f>
        <v>Cardiff</v>
      </c>
      <c r="C51" s="186">
        <f>'Homelessness Table Data'!B17</f>
        <v>500</v>
      </c>
      <c r="D51" s="230">
        <f>'Homelessness Table Data'!C17</f>
        <v>57.926829268292678</v>
      </c>
      <c r="E51" s="186" t="str">
        <f>'Homelessness Table Data'!D17</f>
        <v>-</v>
      </c>
      <c r="F51" s="186" t="str">
        <f>'Homelessness Table Data'!E17</f>
        <v>-</v>
      </c>
      <c r="G51" s="186" t="str">
        <f>'Homelessness Table Data'!F17</f>
        <v>-</v>
      </c>
      <c r="H51" s="186" t="str">
        <f>'Homelessness Table Data'!G17</f>
        <v>-</v>
      </c>
      <c r="I51" s="218">
        <f>'Homelessness Table Data'!H17</f>
        <v>40.978110826267006</v>
      </c>
      <c r="J51" s="186" t="str">
        <f>'Homelessness Table Data'!I17</f>
        <v>Not known</v>
      </c>
    </row>
    <row r="52" spans="1:10" ht="15" x14ac:dyDescent="0.25">
      <c r="A52" s="79" t="s">
        <v>116</v>
      </c>
      <c r="B52" s="186" t="str">
        <f>'Homelessness Table Data'!A18</f>
        <v>Rhondda Cynon Taf</v>
      </c>
      <c r="C52" s="186">
        <f>'Homelessness Table Data'!B18</f>
        <v>40</v>
      </c>
      <c r="D52" s="230">
        <f>'Homelessness Table Data'!C18</f>
        <v>21.82741116751269</v>
      </c>
      <c r="E52" s="186" t="str">
        <f>'Homelessness Table Data'!D18</f>
        <v>-</v>
      </c>
      <c r="F52" s="186" t="str">
        <f>'Homelessness Table Data'!E18</f>
        <v>-</v>
      </c>
      <c r="G52" s="186" t="str">
        <f>'Homelessness Table Data'!F18</f>
        <v>-</v>
      </c>
      <c r="H52" s="186" t="str">
        <f>'Homelessness Table Data'!G18</f>
        <v>-</v>
      </c>
      <c r="I52" s="218">
        <f>'Homelessness Table Data'!H18</f>
        <v>40.978110826267006</v>
      </c>
      <c r="J52" s="186" t="str">
        <f>'Homelessness Table Data'!I18</f>
        <v>Not known</v>
      </c>
    </row>
    <row r="53" spans="1:10" ht="15" x14ac:dyDescent="0.25">
      <c r="A53" s="79" t="s">
        <v>116</v>
      </c>
      <c r="B53" s="186" t="str">
        <f>'Homelessness Table Data'!A19</f>
        <v>Merthyr Tydfil</v>
      </c>
      <c r="C53" s="186">
        <f>'Homelessness Table Data'!B19</f>
        <v>5</v>
      </c>
      <c r="D53" s="230">
        <f>'Homelessness Table Data'!C19</f>
        <v>22.857142857142858</v>
      </c>
      <c r="E53" s="186" t="str">
        <f>'Homelessness Table Data'!D19</f>
        <v>-</v>
      </c>
      <c r="F53" s="186" t="str">
        <f>'Homelessness Table Data'!E19</f>
        <v>-</v>
      </c>
      <c r="G53" s="186" t="str">
        <f>'Homelessness Table Data'!F19</f>
        <v>-</v>
      </c>
      <c r="H53" s="186" t="str">
        <f>'Homelessness Table Data'!G19</f>
        <v>-</v>
      </c>
      <c r="I53" s="218">
        <f>'Homelessness Table Data'!H19</f>
        <v>40.978110826267006</v>
      </c>
      <c r="J53" s="186" t="str">
        <f>'Homelessness Table Data'!I19</f>
        <v>Not known</v>
      </c>
    </row>
    <row r="54" spans="1:10" ht="15" x14ac:dyDescent="0.25">
      <c r="A54" s="79" t="s">
        <v>116</v>
      </c>
      <c r="B54" s="186" t="str">
        <f>'Homelessness Table Data'!A20</f>
        <v>Caerphilly</v>
      </c>
      <c r="C54" s="186">
        <f>'Homelessness Table Data'!B20</f>
        <v>60</v>
      </c>
      <c r="D54" s="230">
        <f>'Homelessness Table Data'!C20</f>
        <v>30.152671755725191</v>
      </c>
      <c r="E54" s="186" t="str">
        <f>'Homelessness Table Data'!D20</f>
        <v>-</v>
      </c>
      <c r="F54" s="186" t="str">
        <f>'Homelessness Table Data'!E20</f>
        <v>-</v>
      </c>
      <c r="G54" s="186" t="str">
        <f>'Homelessness Table Data'!F20</f>
        <v>-</v>
      </c>
      <c r="H54" s="186" t="str">
        <f>'Homelessness Table Data'!G20</f>
        <v>-</v>
      </c>
      <c r="I54" s="218">
        <f>'Homelessness Table Data'!H20</f>
        <v>40.978110826267006</v>
      </c>
      <c r="J54" s="186" t="str">
        <f>'Homelessness Table Data'!I20</f>
        <v>Not known</v>
      </c>
    </row>
    <row r="55" spans="1:10" ht="15" x14ac:dyDescent="0.25">
      <c r="A55" s="79" t="s">
        <v>116</v>
      </c>
      <c r="B55" s="186" t="str">
        <f>'Homelessness Table Data'!A21</f>
        <v>Blaenau Gwent</v>
      </c>
      <c r="C55" s="186">
        <f>'Homelessness Table Data'!B21</f>
        <v>20</v>
      </c>
      <c r="D55" s="230">
        <f>'Homelessness Table Data'!C21</f>
        <v>15.068493150684931</v>
      </c>
      <c r="E55" s="186" t="str">
        <f>'Homelessness Table Data'!D21</f>
        <v>-</v>
      </c>
      <c r="F55" s="186" t="str">
        <f>'Homelessness Table Data'!E21</f>
        <v>-</v>
      </c>
      <c r="G55" s="186" t="str">
        <f>'Homelessness Table Data'!F21</f>
        <v>-</v>
      </c>
      <c r="H55" s="186" t="str">
        <f>'Homelessness Table Data'!G21</f>
        <v>-</v>
      </c>
      <c r="I55" s="218">
        <f>'Homelessness Table Data'!H21</f>
        <v>40.978110826267006</v>
      </c>
      <c r="J55" s="186" t="str">
        <f>'Homelessness Table Data'!I21</f>
        <v>Not known</v>
      </c>
    </row>
    <row r="56" spans="1:10" ht="15" x14ac:dyDescent="0.25">
      <c r="A56" s="79" t="s">
        <v>116</v>
      </c>
      <c r="B56" s="186" t="str">
        <f>'Homelessness Table Data'!A22</f>
        <v>Torfaen</v>
      </c>
      <c r="C56" s="186">
        <f>'Homelessness Table Data'!B22</f>
        <v>50</v>
      </c>
      <c r="D56" s="230">
        <f>'Homelessness Table Data'!C22</f>
        <v>40.495867768595041</v>
      </c>
      <c r="E56" s="186" t="str">
        <f>'Homelessness Table Data'!D22</f>
        <v>-</v>
      </c>
      <c r="F56" s="186" t="str">
        <f>'Homelessness Table Data'!E22</f>
        <v>-</v>
      </c>
      <c r="G56" s="186" t="str">
        <f>'Homelessness Table Data'!F22</f>
        <v>-</v>
      </c>
      <c r="H56" s="186" t="str">
        <f>'Homelessness Table Data'!G22</f>
        <v>-</v>
      </c>
      <c r="I56" s="218">
        <f>'Homelessness Table Data'!H22</f>
        <v>40.978110826267006</v>
      </c>
      <c r="J56" s="186" t="str">
        <f>'Homelessness Table Data'!I22</f>
        <v>Not known</v>
      </c>
    </row>
    <row r="57" spans="1:10" ht="15" x14ac:dyDescent="0.25">
      <c r="A57" s="79" t="s">
        <v>116</v>
      </c>
      <c r="B57" s="186" t="str">
        <f>'Homelessness Table Data'!A23</f>
        <v>Monmouthshire</v>
      </c>
      <c r="C57" s="186">
        <f>'Homelessness Table Data'!B23</f>
        <v>50</v>
      </c>
      <c r="D57" s="230">
        <f>'Homelessness Table Data'!C23</f>
        <v>44.642857142857146</v>
      </c>
      <c r="E57" s="186" t="str">
        <f>'Homelessness Table Data'!D23</f>
        <v>-</v>
      </c>
      <c r="F57" s="186" t="str">
        <f>'Homelessness Table Data'!E23</f>
        <v>-</v>
      </c>
      <c r="G57" s="186" t="str">
        <f>'Homelessness Table Data'!F23</f>
        <v>-</v>
      </c>
      <c r="H57" s="186" t="str">
        <f>'Homelessness Table Data'!G23</f>
        <v>-</v>
      </c>
      <c r="I57" s="218">
        <f>'Homelessness Table Data'!H23</f>
        <v>40.978110826267006</v>
      </c>
      <c r="J57" s="186" t="str">
        <f>'Homelessness Table Data'!I23</f>
        <v>Not known</v>
      </c>
    </row>
    <row r="58" spans="1:10" ht="15" x14ac:dyDescent="0.25">
      <c r="A58" s="79" t="s">
        <v>116</v>
      </c>
      <c r="B58" s="186" t="str">
        <f>'Homelessness Table Data'!A24</f>
        <v>Newport</v>
      </c>
      <c r="C58" s="186">
        <f>'Homelessness Table Data'!B24</f>
        <v>135</v>
      </c>
      <c r="D58" s="230">
        <f>'Homelessness Table Data'!C24</f>
        <v>42.990654205607477</v>
      </c>
      <c r="E58" s="186" t="str">
        <f>'Homelessness Table Data'!D24</f>
        <v>-</v>
      </c>
      <c r="F58" s="186" t="str">
        <f>'Homelessness Table Data'!E24</f>
        <v>-</v>
      </c>
      <c r="G58" s="186" t="str">
        <f>'Homelessness Table Data'!F24</f>
        <v>-</v>
      </c>
      <c r="H58" s="186" t="str">
        <f>'Homelessness Table Data'!G24</f>
        <v>-</v>
      </c>
      <c r="I58" s="218">
        <f>'Homelessness Table Data'!H24</f>
        <v>40.978110826267006</v>
      </c>
      <c r="J58" s="186" t="str">
        <f>'Homelessness Table Data'!I24</f>
        <v>Not known</v>
      </c>
    </row>
    <row r="59" spans="1:10" ht="15" x14ac:dyDescent="0.25">
      <c r="A59" s="79" t="s">
        <v>116</v>
      </c>
      <c r="B59" s="186" t="str">
        <f>'Homelessness Table Data'!A25</f>
        <v>Betsi Cadwaladr UHB</v>
      </c>
      <c r="C59" s="186" t="str">
        <f>'Homelessness Table Data'!B25</f>
        <v>-</v>
      </c>
      <c r="D59" s="230" t="str">
        <f>'Homelessness Table Data'!C25</f>
        <v>-</v>
      </c>
      <c r="E59" s="186" t="str">
        <f>'Homelessness Table Data'!D25</f>
        <v>-</v>
      </c>
      <c r="F59" s="186" t="str">
        <f>'Homelessness Table Data'!E25</f>
        <v>-</v>
      </c>
      <c r="G59" s="186" t="str">
        <f>'Homelessness Table Data'!F25</f>
        <v>-</v>
      </c>
      <c r="H59" s="186" t="str">
        <f>'Homelessness Table Data'!G25</f>
        <v>-</v>
      </c>
      <c r="I59" s="218">
        <f>'Homelessness Table Data'!H25</f>
        <v>40.978110826267006</v>
      </c>
      <c r="J59" s="186" t="str">
        <f>'Homelessness Table Data'!I25</f>
        <v>Not known</v>
      </c>
    </row>
    <row r="60" spans="1:10" ht="15" x14ac:dyDescent="0.25">
      <c r="A60" s="79" t="s">
        <v>116</v>
      </c>
      <c r="B60" s="186" t="str">
        <f>'Homelessness Table Data'!A26</f>
        <v>Powys tHB</v>
      </c>
      <c r="C60" s="186" t="str">
        <f>'Homelessness Table Data'!B26</f>
        <v>-</v>
      </c>
      <c r="D60" s="230" t="str">
        <f>'Homelessness Table Data'!C26</f>
        <v>-</v>
      </c>
      <c r="E60" s="186" t="str">
        <f>'Homelessness Table Data'!D26</f>
        <v>-</v>
      </c>
      <c r="F60" s="186" t="str">
        <f>'Homelessness Table Data'!E26</f>
        <v>-</v>
      </c>
      <c r="G60" s="186" t="str">
        <f>'Homelessness Table Data'!F26</f>
        <v>-</v>
      </c>
      <c r="H60" s="186" t="str">
        <f>'Homelessness Table Data'!G26</f>
        <v>-</v>
      </c>
      <c r="I60" s="218">
        <f>'Homelessness Table Data'!H26</f>
        <v>40.978110826267006</v>
      </c>
      <c r="J60" s="186" t="str">
        <f>'Homelessness Table Data'!I26</f>
        <v>Not known</v>
      </c>
    </row>
    <row r="61" spans="1:10" ht="15" x14ac:dyDescent="0.25">
      <c r="A61" s="79" t="s">
        <v>116</v>
      </c>
      <c r="B61" s="186" t="str">
        <f>'Homelessness Table Data'!A27</f>
        <v>Hywel Dda UHB</v>
      </c>
      <c r="C61" s="186" t="str">
        <f>'Homelessness Table Data'!B27</f>
        <v>-</v>
      </c>
      <c r="D61" s="230" t="str">
        <f>'Homelessness Table Data'!C27</f>
        <v>-</v>
      </c>
      <c r="E61" s="186" t="str">
        <f>'Homelessness Table Data'!D27</f>
        <v>-</v>
      </c>
      <c r="F61" s="186" t="str">
        <f>'Homelessness Table Data'!E27</f>
        <v>-</v>
      </c>
      <c r="G61" s="186" t="str">
        <f>'Homelessness Table Data'!F27</f>
        <v>-</v>
      </c>
      <c r="H61" s="186" t="str">
        <f>'Homelessness Table Data'!G27</f>
        <v>-</v>
      </c>
      <c r="I61" s="218">
        <f>'Homelessness Table Data'!H27</f>
        <v>40.978110826267006</v>
      </c>
      <c r="J61" s="186" t="str">
        <f>'Homelessness Table Data'!I27</f>
        <v>Not known</v>
      </c>
    </row>
    <row r="62" spans="1:10" ht="15" x14ac:dyDescent="0.25">
      <c r="A62" s="79" t="s">
        <v>116</v>
      </c>
      <c r="B62" s="186" t="str">
        <f>'Homelessness Table Data'!A28</f>
        <v>Abertawe Bro Morgannwg UHB</v>
      </c>
      <c r="C62" s="186" t="str">
        <f>'Homelessness Table Data'!B28</f>
        <v>-</v>
      </c>
      <c r="D62" s="230" t="str">
        <f>'Homelessness Table Data'!C28</f>
        <v>-</v>
      </c>
      <c r="E62" s="186" t="str">
        <f>'Homelessness Table Data'!D28</f>
        <v>-</v>
      </c>
      <c r="F62" s="186" t="str">
        <f>'Homelessness Table Data'!E28</f>
        <v>-</v>
      </c>
      <c r="G62" s="186" t="str">
        <f>'Homelessness Table Data'!F28</f>
        <v>-</v>
      </c>
      <c r="H62" s="186" t="str">
        <f>'Homelessness Table Data'!G28</f>
        <v>-</v>
      </c>
      <c r="I62" s="218">
        <f>'Homelessness Table Data'!H28</f>
        <v>40.978110826267006</v>
      </c>
      <c r="J62" s="186" t="str">
        <f>'Homelessness Table Data'!I28</f>
        <v>Not known</v>
      </c>
    </row>
    <row r="63" spans="1:10" ht="15" x14ac:dyDescent="0.25">
      <c r="A63" s="79" t="s">
        <v>116</v>
      </c>
      <c r="B63" s="186" t="str">
        <f>'Homelessness Table Data'!A29</f>
        <v>Cardiff and Vale UHB</v>
      </c>
      <c r="C63" s="186" t="str">
        <f>'Homelessness Table Data'!B29</f>
        <v>-</v>
      </c>
      <c r="D63" s="230" t="str">
        <f>'Homelessness Table Data'!C29</f>
        <v>-</v>
      </c>
      <c r="E63" s="186" t="str">
        <f>'Homelessness Table Data'!D29</f>
        <v>-</v>
      </c>
      <c r="F63" s="186" t="str">
        <f>'Homelessness Table Data'!E29</f>
        <v>-</v>
      </c>
      <c r="G63" s="186" t="str">
        <f>'Homelessness Table Data'!F29</f>
        <v>-</v>
      </c>
      <c r="H63" s="186" t="str">
        <f>'Homelessness Table Data'!G29</f>
        <v>-</v>
      </c>
      <c r="I63" s="218">
        <f>'Homelessness Table Data'!H29</f>
        <v>40.978110826267006</v>
      </c>
      <c r="J63" s="186" t="str">
        <f>'Homelessness Table Data'!I29</f>
        <v>Not known</v>
      </c>
    </row>
    <row r="64" spans="1:10" ht="15" x14ac:dyDescent="0.25">
      <c r="A64" s="79" t="s">
        <v>116</v>
      </c>
      <c r="B64" s="186" t="str">
        <f>'Homelessness Table Data'!A30</f>
        <v>Cwm Taf UHB</v>
      </c>
      <c r="C64" s="186" t="str">
        <f>'Homelessness Table Data'!B30</f>
        <v>-</v>
      </c>
      <c r="D64" s="230" t="str">
        <f>'Homelessness Table Data'!C30</f>
        <v>-</v>
      </c>
      <c r="E64" s="186" t="str">
        <f>'Homelessness Table Data'!D30</f>
        <v>-</v>
      </c>
      <c r="F64" s="186" t="str">
        <f>'Homelessness Table Data'!E30</f>
        <v>-</v>
      </c>
      <c r="G64" s="186" t="str">
        <f>'Homelessness Table Data'!F30</f>
        <v>-</v>
      </c>
      <c r="H64" s="186" t="str">
        <f>'Homelessness Table Data'!G30</f>
        <v>-</v>
      </c>
      <c r="I64" s="218">
        <f>'Homelessness Table Data'!H30</f>
        <v>40.978110826267006</v>
      </c>
      <c r="J64" s="186" t="str">
        <f>'Homelessness Table Data'!I30</f>
        <v>Not known</v>
      </c>
    </row>
    <row r="65" spans="1:10" ht="15" x14ac:dyDescent="0.25">
      <c r="A65" s="79" t="s">
        <v>116</v>
      </c>
      <c r="B65" s="186" t="str">
        <f>'Homelessness Table Data'!A31</f>
        <v>Aneurin Bevan UHB</v>
      </c>
      <c r="C65" s="186" t="str">
        <f>'Homelessness Table Data'!B31</f>
        <v>-</v>
      </c>
      <c r="D65" s="230" t="str">
        <f>'Homelessness Table Data'!C31</f>
        <v>-</v>
      </c>
      <c r="E65" s="186" t="str">
        <f>'Homelessness Table Data'!D31</f>
        <v>-</v>
      </c>
      <c r="F65" s="186" t="str">
        <f>'Homelessness Table Data'!E31</f>
        <v>-</v>
      </c>
      <c r="G65" s="186" t="str">
        <f>'Homelessness Table Data'!F31</f>
        <v>-</v>
      </c>
      <c r="H65" s="186" t="str">
        <f>'Homelessness Table Data'!G31</f>
        <v>-</v>
      </c>
      <c r="I65" s="218">
        <f>'Homelessness Table Data'!H31</f>
        <v>40.978110826267006</v>
      </c>
      <c r="J65" s="186" t="str">
        <f>'Homelessness Table Data'!I31</f>
        <v>Not known</v>
      </c>
    </row>
    <row r="66" spans="1:10" ht="15" x14ac:dyDescent="0.25">
      <c r="A66" s="79" t="s">
        <v>116</v>
      </c>
      <c r="B66" s="186" t="str">
        <f>'Homelessness Table Data'!A32</f>
        <v>Wales</v>
      </c>
      <c r="C66" s="186">
        <f>'Homelessness Table Data'!B32</f>
        <v>2095</v>
      </c>
      <c r="D66" s="230">
        <f>'Homelessness Table Data'!C32</f>
        <v>40.978110826267006</v>
      </c>
      <c r="E66" s="186" t="str">
        <f>'Homelessness Table Data'!D32</f>
        <v>-</v>
      </c>
      <c r="F66" s="186" t="str">
        <f>'Homelessness Table Data'!E32</f>
        <v>-</v>
      </c>
      <c r="G66" s="186" t="str">
        <f>'Homelessness Table Data'!F32</f>
        <v>-</v>
      </c>
      <c r="H66" s="186" t="str">
        <f>'Homelessness Table Data'!G32</f>
        <v>-</v>
      </c>
      <c r="I66" s="218">
        <f>'Homelessness Table Data'!H32</f>
        <v>40.978110826267006</v>
      </c>
      <c r="J66" s="186" t="str">
        <f>'Homelessness Table Data'!I32</f>
        <v>Not known</v>
      </c>
    </row>
    <row r="67" spans="1:10" x14ac:dyDescent="0.15">
      <c r="C67" s="185"/>
      <c r="D67" s="185"/>
      <c r="E67" s="185"/>
      <c r="F67" s="185"/>
      <c r="G67" s="185"/>
      <c r="H67" s="185"/>
      <c r="I67" s="185"/>
    </row>
    <row r="68" spans="1:10" ht="15" customHeight="1" x14ac:dyDescent="0.15">
      <c r="A68" s="182" t="s">
        <v>205</v>
      </c>
      <c r="B68" s="220" t="str">
        <f>'CIN Table data'!A3</f>
        <v>Isle of Anglesey</v>
      </c>
      <c r="C68" s="220">
        <f>'CIN Table data'!B3</f>
        <v>111</v>
      </c>
      <c r="D68" s="287">
        <f>'CIN Table data'!C3</f>
        <v>174.52830188679246</v>
      </c>
      <c r="E68" s="287">
        <f>'CIN Table data'!D3</f>
        <v>143.56999786856701</v>
      </c>
      <c r="F68" s="287">
        <f>'CIN Table data'!E3</f>
        <v>210.22498471501007</v>
      </c>
      <c r="G68" s="220">
        <f>'CIN Table data'!F3</f>
        <v>1291</v>
      </c>
      <c r="H68" s="287">
        <f>'CIN Table data'!G3</f>
        <v>202.01229912216189</v>
      </c>
      <c r="I68" s="287">
        <f>'CIN Table data'!H3</f>
        <v>271.09393883134305</v>
      </c>
      <c r="J68" s="220" t="str">
        <f>'CIN Table data'!I3</f>
        <v>Lower</v>
      </c>
    </row>
    <row r="69" spans="1:10" ht="15" customHeight="1" x14ac:dyDescent="0.15">
      <c r="A69" s="182" t="s">
        <v>205</v>
      </c>
      <c r="B69" s="220" t="str">
        <f>'CIN Table data'!A4</f>
        <v>Gwynedd</v>
      </c>
      <c r="C69" s="220">
        <f>'CIN Table data'!B4</f>
        <v>267</v>
      </c>
      <c r="D69" s="287">
        <f>'CIN Table data'!C4</f>
        <v>248.60335195530729</v>
      </c>
      <c r="E69" s="287">
        <f>'CIN Table data'!D4</f>
        <v>219.67759414227032</v>
      </c>
      <c r="F69" s="287">
        <f>'CIN Table data'!E4</f>
        <v>280.30445332005593</v>
      </c>
      <c r="G69" s="220">
        <f>'CIN Table data'!F4</f>
        <v>1291</v>
      </c>
      <c r="H69" s="287">
        <f>'CIN Table data'!G4</f>
        <v>202.01229912216189</v>
      </c>
      <c r="I69" s="287">
        <f>'CIN Table data'!H4</f>
        <v>271.09393883134305</v>
      </c>
      <c r="J69" s="220" t="str">
        <f>'CIN Table data'!I4</f>
        <v>Comparable</v>
      </c>
    </row>
    <row r="70" spans="1:10" ht="15" customHeight="1" x14ac:dyDescent="0.15">
      <c r="A70" s="182" t="s">
        <v>205</v>
      </c>
      <c r="B70" s="220" t="str">
        <f>'CIN Table data'!A5</f>
        <v>Conwy</v>
      </c>
      <c r="C70" s="220">
        <f>'CIN Table data'!B5</f>
        <v>207</v>
      </c>
      <c r="D70" s="287">
        <f>'CIN Table data'!C5</f>
        <v>219.16357861302276</v>
      </c>
      <c r="E70" s="287">
        <f>'CIN Table data'!D5</f>
        <v>190.32388633448514</v>
      </c>
      <c r="F70" s="287">
        <f>'CIN Table data'!E5</f>
        <v>251.16773107425902</v>
      </c>
      <c r="G70" s="220">
        <f>'CIN Table data'!F5</f>
        <v>1291</v>
      </c>
      <c r="H70" s="287">
        <f>'CIN Table data'!G5</f>
        <v>202.01229912216189</v>
      </c>
      <c r="I70" s="287">
        <f>'CIN Table data'!H5</f>
        <v>271.09393883134305</v>
      </c>
      <c r="J70" s="220" t="str">
        <f>'CIN Table data'!I5</f>
        <v>Lower</v>
      </c>
    </row>
    <row r="71" spans="1:10" ht="15" customHeight="1" x14ac:dyDescent="0.15">
      <c r="A71" s="182" t="s">
        <v>205</v>
      </c>
      <c r="B71" s="220" t="str">
        <f>'CIN Table data'!A6</f>
        <v>Denbighshire</v>
      </c>
      <c r="C71" s="220">
        <f>'CIN Table data'!B6</f>
        <v>192</v>
      </c>
      <c r="D71" s="287">
        <f>'CIN Table data'!C6</f>
        <v>218.47974510696403</v>
      </c>
      <c r="E71" s="287">
        <f>'CIN Table data'!D6</f>
        <v>188.6684607843878</v>
      </c>
      <c r="F71" s="287">
        <f>'CIN Table data'!E6</f>
        <v>251.69502755953758</v>
      </c>
      <c r="G71" s="220">
        <f>'CIN Table data'!F6</f>
        <v>1291</v>
      </c>
      <c r="H71" s="287">
        <f>'CIN Table data'!G6</f>
        <v>202.01229912216189</v>
      </c>
      <c r="I71" s="287">
        <f>'CIN Table data'!H6</f>
        <v>271.09393883134305</v>
      </c>
      <c r="J71" s="220" t="str">
        <f>'CIN Table data'!I6</f>
        <v>Lower</v>
      </c>
    </row>
    <row r="72" spans="1:10" ht="15" customHeight="1" x14ac:dyDescent="0.15">
      <c r="A72" s="182" t="s">
        <v>205</v>
      </c>
      <c r="B72" s="220" t="str">
        <f>'CIN Table data'!A7</f>
        <v>Flintshire</v>
      </c>
      <c r="C72" s="220">
        <f>'CIN Table data'!B7</f>
        <v>212</v>
      </c>
      <c r="D72" s="287">
        <f>'CIN Table data'!C7</f>
        <v>145.45454545454547</v>
      </c>
      <c r="E72" s="287">
        <f>'CIN Table data'!D7</f>
        <v>126.53335796502255</v>
      </c>
      <c r="F72" s="287">
        <f>'CIN Table data'!E7</f>
        <v>166.42583756972883</v>
      </c>
      <c r="G72" s="220">
        <f>'CIN Table data'!F7</f>
        <v>1291</v>
      </c>
      <c r="H72" s="287">
        <f>'CIN Table data'!G7</f>
        <v>202.01229912216189</v>
      </c>
      <c r="I72" s="287">
        <f>'CIN Table data'!H7</f>
        <v>271.09393883134305</v>
      </c>
      <c r="J72" s="220" t="str">
        <f>'CIN Table data'!I7</f>
        <v>Lower</v>
      </c>
    </row>
    <row r="73" spans="1:10" ht="15" customHeight="1" x14ac:dyDescent="0.15">
      <c r="A73" s="182" t="s">
        <v>205</v>
      </c>
      <c r="B73" s="220" t="str">
        <f>'CIN Table data'!A8</f>
        <v>Wrexham</v>
      </c>
      <c r="C73" s="220">
        <f>'CIN Table data'!B8</f>
        <v>302</v>
      </c>
      <c r="D73" s="287">
        <f>'CIN Table data'!C8</f>
        <v>215.72969497821273</v>
      </c>
      <c r="E73" s="287">
        <f>'CIN Table data'!D8</f>
        <v>192.0845999670789</v>
      </c>
      <c r="F73" s="287">
        <f>'CIN Table data'!E8</f>
        <v>241.50147479365478</v>
      </c>
      <c r="G73" s="220">
        <f>'CIN Table data'!F8</f>
        <v>1291</v>
      </c>
      <c r="H73" s="287">
        <f>'CIN Table data'!G8</f>
        <v>202.01229912216189</v>
      </c>
      <c r="I73" s="287">
        <f>'CIN Table data'!H8</f>
        <v>271.09393883134305</v>
      </c>
      <c r="J73" s="220" t="str">
        <f>'CIN Table data'!I8</f>
        <v>Lower</v>
      </c>
    </row>
    <row r="74" spans="1:10" ht="15" customHeight="1" x14ac:dyDescent="0.15">
      <c r="A74" s="182" t="s">
        <v>205</v>
      </c>
      <c r="B74" s="220" t="str">
        <f>'CIN Table data'!A9</f>
        <v>Powys</v>
      </c>
      <c r="C74" s="220">
        <f>'CIN Table data'!B9</f>
        <v>226</v>
      </c>
      <c r="D74" s="287">
        <f>'CIN Table data'!C9</f>
        <v>214.97193950347187</v>
      </c>
      <c r="E74" s="287">
        <f>'CIN Table data'!D9</f>
        <v>187.85802254198524</v>
      </c>
      <c r="F74" s="287">
        <f>'CIN Table data'!E9</f>
        <v>244.92607017949777</v>
      </c>
      <c r="G74" s="220">
        <f>'CIN Table data'!F9</f>
        <v>226</v>
      </c>
      <c r="H74" s="287">
        <f>'CIN Table data'!G9</f>
        <v>214.97193950347187</v>
      </c>
      <c r="I74" s="287">
        <f>'CIN Table data'!H9</f>
        <v>271.09393883134305</v>
      </c>
      <c r="J74" s="220" t="str">
        <f>'CIN Table data'!I9</f>
        <v>Lower</v>
      </c>
    </row>
    <row r="75" spans="1:10" ht="15" customHeight="1" x14ac:dyDescent="0.15">
      <c r="A75" s="182" t="s">
        <v>205</v>
      </c>
      <c r="B75" s="220" t="str">
        <f>'CIN Table data'!A10</f>
        <v>Ceredigion</v>
      </c>
      <c r="C75" s="220">
        <f>'CIN Table data'!B10</f>
        <v>158</v>
      </c>
      <c r="D75" s="287">
        <f>'CIN Table data'!C10</f>
        <v>291.94382852919438</v>
      </c>
      <c r="E75" s="287">
        <f>'CIN Table data'!D10</f>
        <v>248.19582783378789</v>
      </c>
      <c r="F75" s="287">
        <f>'CIN Table data'!E10</f>
        <v>341.23255657302337</v>
      </c>
      <c r="G75" s="220">
        <f>'CIN Table data'!F10</f>
        <v>678</v>
      </c>
      <c r="H75" s="287">
        <f>'CIN Table data'!G10</f>
        <v>208.19259350242584</v>
      </c>
      <c r="I75" s="287">
        <f>'CIN Table data'!H10</f>
        <v>271.09393883134305</v>
      </c>
      <c r="J75" s="220" t="str">
        <f>'CIN Table data'!I10</f>
        <v>Comparable</v>
      </c>
    </row>
    <row r="76" spans="1:10" ht="15" customHeight="1" x14ac:dyDescent="0.15">
      <c r="A76" s="182" t="s">
        <v>205</v>
      </c>
      <c r="B76" s="220" t="str">
        <f>'CIN Table data'!A11</f>
        <v>Pembrokeshire</v>
      </c>
      <c r="C76" s="220">
        <f>'CIN Table data'!B11</f>
        <v>145</v>
      </c>
      <c r="D76" s="287">
        <f>'CIN Table data'!C11</f>
        <v>135.22335167397182</v>
      </c>
      <c r="E76" s="287">
        <f>'CIN Table data'!D11</f>
        <v>114.10880782016889</v>
      </c>
      <c r="F76" s="287">
        <f>'CIN Table data'!E11</f>
        <v>159.13752691247353</v>
      </c>
      <c r="G76" s="220">
        <f>'CIN Table data'!F11</f>
        <v>678</v>
      </c>
      <c r="H76" s="287">
        <f>'CIN Table data'!G11</f>
        <v>208.19259350242584</v>
      </c>
      <c r="I76" s="287">
        <f>'CIN Table data'!H11</f>
        <v>271.09393883134305</v>
      </c>
      <c r="J76" s="220" t="str">
        <f>'CIN Table data'!I11</f>
        <v>Lower</v>
      </c>
    </row>
    <row r="77" spans="1:10" ht="15" customHeight="1" x14ac:dyDescent="0.15">
      <c r="A77" s="182" t="s">
        <v>205</v>
      </c>
      <c r="B77" s="220" t="str">
        <f>'CIN Table data'!A12</f>
        <v>Carmarthenshire</v>
      </c>
      <c r="C77" s="220">
        <f>'CIN Table data'!B12</f>
        <v>375</v>
      </c>
      <c r="D77" s="287">
        <f>'CIN Table data'!C12</f>
        <v>228.22713164140953</v>
      </c>
      <c r="E77" s="287">
        <f>'CIN Table data'!D12</f>
        <v>205.71186367668875</v>
      </c>
      <c r="F77" s="287">
        <f>'CIN Table data'!E12</f>
        <v>252.55079428041148</v>
      </c>
      <c r="G77" s="220">
        <f>'CIN Table data'!F12</f>
        <v>678</v>
      </c>
      <c r="H77" s="287">
        <f>'CIN Table data'!G12</f>
        <v>208.19259350242584</v>
      </c>
      <c r="I77" s="287">
        <f>'CIN Table data'!H12</f>
        <v>271.09393883134305</v>
      </c>
      <c r="J77" s="220" t="str">
        <f>'CIN Table data'!I12</f>
        <v>Lower</v>
      </c>
    </row>
    <row r="78" spans="1:10" ht="15" customHeight="1" x14ac:dyDescent="0.15">
      <c r="A78" s="182" t="s">
        <v>205</v>
      </c>
      <c r="B78" s="220" t="str">
        <f>'CIN Table data'!A13</f>
        <v>Swansea</v>
      </c>
      <c r="C78" s="220">
        <f>'CIN Table data'!B13</f>
        <v>719</v>
      </c>
      <c r="D78" s="287">
        <f>'CIN Table data'!C13</f>
        <v>340.96836913738321</v>
      </c>
      <c r="E78" s="287">
        <f>'CIN Table data'!D13</f>
        <v>316.50050566844772</v>
      </c>
      <c r="F78" s="287">
        <f>'CIN Table data'!E13</f>
        <v>366.83867730392899</v>
      </c>
      <c r="G78" s="220">
        <f>'CIN Table data'!F13</f>
        <v>1641</v>
      </c>
      <c r="H78" s="287">
        <f>'CIN Table data'!G13</f>
        <v>354.11406745646406</v>
      </c>
      <c r="I78" s="287">
        <f>'CIN Table data'!H13</f>
        <v>271.09393883134305</v>
      </c>
      <c r="J78" s="220" t="str">
        <f>'CIN Table data'!I13</f>
        <v>Higher</v>
      </c>
    </row>
    <row r="79" spans="1:10" ht="15" customHeight="1" x14ac:dyDescent="0.15">
      <c r="A79" s="182" t="s">
        <v>205</v>
      </c>
      <c r="B79" s="220" t="str">
        <f>'CIN Table data'!A14</f>
        <v>Neath Port Talbot</v>
      </c>
      <c r="C79" s="220">
        <f>'CIN Table data'!B14</f>
        <v>484</v>
      </c>
      <c r="D79" s="287">
        <f>'CIN Table data'!C14</f>
        <v>391.17433120504325</v>
      </c>
      <c r="E79" s="287">
        <f>'CIN Table data'!D14</f>
        <v>357.100460680514</v>
      </c>
      <c r="F79" s="287">
        <f>'CIN Table data'!E14</f>
        <v>427.64480923726552</v>
      </c>
      <c r="G79" s="220">
        <f>'CIN Table data'!F14</f>
        <v>1641</v>
      </c>
      <c r="H79" s="287">
        <f>'CIN Table data'!G14</f>
        <v>354.11406745646406</v>
      </c>
      <c r="I79" s="287">
        <f>'CIN Table data'!H14</f>
        <v>271.09393883134305</v>
      </c>
      <c r="J79" s="220" t="str">
        <f>'CIN Table data'!I14</f>
        <v>Higher</v>
      </c>
    </row>
    <row r="80" spans="1:10" ht="15" customHeight="1" x14ac:dyDescent="0.15">
      <c r="A80" s="182" t="s">
        <v>205</v>
      </c>
      <c r="B80" s="220" t="str">
        <f>'CIN Table data'!A15</f>
        <v>Bridgend</v>
      </c>
      <c r="C80" s="220">
        <f>'CIN Table data'!B15</f>
        <v>438</v>
      </c>
      <c r="D80" s="287">
        <f>'CIN Table data'!C15</f>
        <v>340.03571151308131</v>
      </c>
      <c r="E80" s="287">
        <f>'CIN Table data'!D15</f>
        <v>308.936137651227</v>
      </c>
      <c r="F80" s="287">
        <f>'CIN Table data'!E15</f>
        <v>373.43914339408713</v>
      </c>
      <c r="G80" s="220">
        <f>'CIN Table data'!F15</f>
        <v>1641</v>
      </c>
      <c r="H80" s="287">
        <f>'CIN Table data'!G15</f>
        <v>354.11406745646406</v>
      </c>
      <c r="I80" s="287">
        <f>'CIN Table data'!H15</f>
        <v>271.09393883134305</v>
      </c>
      <c r="J80" s="220" t="str">
        <f>'CIN Table data'!I15</f>
        <v>Higher</v>
      </c>
    </row>
    <row r="81" spans="1:10" ht="15" customHeight="1" x14ac:dyDescent="0.15">
      <c r="A81" s="182" t="s">
        <v>205</v>
      </c>
      <c r="B81" s="220" t="str">
        <f>'CIN Table data'!A16</f>
        <v>Vale of Glamorgan</v>
      </c>
      <c r="C81" s="220">
        <f>'CIN Table data'!B16</f>
        <v>215</v>
      </c>
      <c r="D81" s="287">
        <f>'CIN Table data'!C16</f>
        <v>180.56605358192658</v>
      </c>
      <c r="E81" s="287">
        <f>'CIN Table data'!D16</f>
        <v>157.23621276116086</v>
      </c>
      <c r="F81" s="287">
        <f>'CIN Table data'!E16</f>
        <v>206.40497134049733</v>
      </c>
      <c r="G81" s="220">
        <f>'CIN Table data'!F16</f>
        <v>970</v>
      </c>
      <c r="H81" s="287">
        <f>'CIN Table data'!G16</f>
        <v>201.9949605380979</v>
      </c>
      <c r="I81" s="287">
        <f>'CIN Table data'!H16</f>
        <v>271.09393883134305</v>
      </c>
      <c r="J81" s="220" t="str">
        <f>'CIN Table data'!I16</f>
        <v>Lower</v>
      </c>
    </row>
    <row r="82" spans="1:10" ht="15" customHeight="1" x14ac:dyDescent="0.15">
      <c r="A82" s="182" t="s">
        <v>205</v>
      </c>
      <c r="B82" s="220" t="str">
        <f>'CIN Table data'!A17</f>
        <v>Cardiff</v>
      </c>
      <c r="C82" s="220">
        <f>'CIN Table data'!B17</f>
        <v>755</v>
      </c>
      <c r="D82" s="287">
        <f>'CIN Table data'!C17</f>
        <v>209.0601982610622</v>
      </c>
      <c r="E82" s="287">
        <f>'CIN Table data'!D17</f>
        <v>194.41351383867374</v>
      </c>
      <c r="F82" s="287">
        <f>'CIN Table data'!E17</f>
        <v>224.52552754407731</v>
      </c>
      <c r="G82" s="220">
        <f>'CIN Table data'!F17</f>
        <v>970</v>
      </c>
      <c r="H82" s="287">
        <f>'CIN Table data'!G17</f>
        <v>201.9949605380979</v>
      </c>
      <c r="I82" s="287">
        <f>'CIN Table data'!H17</f>
        <v>271.09393883134305</v>
      </c>
      <c r="J82" s="220" t="str">
        <f>'CIN Table data'!I17</f>
        <v>Lower</v>
      </c>
    </row>
    <row r="83" spans="1:10" ht="15" customHeight="1" x14ac:dyDescent="0.15">
      <c r="A83" s="182" t="s">
        <v>205</v>
      </c>
      <c r="B83" s="220" t="str">
        <f>'CIN Table data'!A18</f>
        <v>Rhondda Cynon Taf</v>
      </c>
      <c r="C83" s="220">
        <f>'CIN Table data'!B18</f>
        <v>982</v>
      </c>
      <c r="D83" s="287">
        <f>'CIN Table data'!C18</f>
        <v>425.99340621204232</v>
      </c>
      <c r="E83" s="287">
        <f>'CIN Table data'!D18</f>
        <v>399.76579763374536</v>
      </c>
      <c r="F83" s="287">
        <f>'CIN Table data'!E18</f>
        <v>453.50162606014067</v>
      </c>
      <c r="G83" s="220">
        <f>'CIN Table data'!F18</f>
        <v>1195</v>
      </c>
      <c r="H83" s="287">
        <f>'CIN Table data'!G18</f>
        <v>414.11096094535122</v>
      </c>
      <c r="I83" s="287">
        <f>'CIN Table data'!H18</f>
        <v>271.09393883134305</v>
      </c>
      <c r="J83" s="220" t="str">
        <f>'CIN Table data'!I18</f>
        <v>Higher</v>
      </c>
    </row>
    <row r="84" spans="1:10" ht="15" customHeight="1" x14ac:dyDescent="0.15">
      <c r="A84" s="182" t="s">
        <v>205</v>
      </c>
      <c r="B84" s="220" t="str">
        <f>'CIN Table data'!A19</f>
        <v>Merthyr Tydfil</v>
      </c>
      <c r="C84" s="220">
        <f>'CIN Table data'!B19</f>
        <v>213</v>
      </c>
      <c r="D84" s="287">
        <f>'CIN Table data'!C19</f>
        <v>366.92506459948322</v>
      </c>
      <c r="E84" s="287">
        <f>'CIN Table data'!D19</f>
        <v>319.30256975386766</v>
      </c>
      <c r="F84" s="287">
        <f>'CIN Table data'!E19</f>
        <v>419.69462208978894</v>
      </c>
      <c r="G84" s="220">
        <f>'CIN Table data'!F19</f>
        <v>1195</v>
      </c>
      <c r="H84" s="287">
        <f>'CIN Table data'!G19</f>
        <v>414.11096094535122</v>
      </c>
      <c r="I84" s="287">
        <f>'CIN Table data'!H19</f>
        <v>271.09393883134305</v>
      </c>
      <c r="J84" s="220" t="str">
        <f>'CIN Table data'!I19</f>
        <v>Higher</v>
      </c>
    </row>
    <row r="85" spans="1:10" ht="15" customHeight="1" x14ac:dyDescent="0.15">
      <c r="A85" s="182" t="s">
        <v>205</v>
      </c>
      <c r="B85" s="220" t="str">
        <f>'CIN Table data'!A20</f>
        <v>Caerphilly</v>
      </c>
      <c r="C85" s="220">
        <f>'CIN Table data'!B20</f>
        <v>530</v>
      </c>
      <c r="D85" s="287">
        <f>'CIN Table data'!C20</f>
        <v>302.85714285714289</v>
      </c>
      <c r="E85" s="287">
        <f>'CIN Table data'!D20</f>
        <v>277.62160652672702</v>
      </c>
      <c r="F85" s="287">
        <f>'CIN Table data'!E20</f>
        <v>329.78602114141</v>
      </c>
      <c r="G85" s="220">
        <f>'CIN Table data'!F20</f>
        <v>1738</v>
      </c>
      <c r="H85" s="287">
        <f>'CIN Table data'!G20</f>
        <v>314.46768473619454</v>
      </c>
      <c r="I85" s="287">
        <f>'CIN Table data'!H20</f>
        <v>271.09393883134305</v>
      </c>
      <c r="J85" s="220" t="str">
        <f>'CIN Table data'!I20</f>
        <v>Higher</v>
      </c>
    </row>
    <row r="86" spans="1:10" ht="15" customHeight="1" x14ac:dyDescent="0.15">
      <c r="A86" s="182" t="s">
        <v>205</v>
      </c>
      <c r="B86" s="220" t="str">
        <f>'CIN Table data'!A21</f>
        <v>Blaenau Gwent</v>
      </c>
      <c r="C86" s="220">
        <f>'CIN Table data'!B21</f>
        <v>294</v>
      </c>
      <c r="D86" s="287">
        <f>'CIN Table data'!C21</f>
        <v>465.11627906976742</v>
      </c>
      <c r="E86" s="287">
        <f>'CIN Table data'!D21</f>
        <v>413.46843969152792</v>
      </c>
      <c r="F86" s="287">
        <f>'CIN Table data'!E21</f>
        <v>521.47524998124129</v>
      </c>
      <c r="G86" s="220">
        <f>'CIN Table data'!F21</f>
        <v>1738</v>
      </c>
      <c r="H86" s="287">
        <f>'CIN Table data'!G21</f>
        <v>314.46768473619454</v>
      </c>
      <c r="I86" s="287">
        <f>'CIN Table data'!H21</f>
        <v>271.09393883134305</v>
      </c>
      <c r="J86" s="220" t="str">
        <f>'CIN Table data'!I21</f>
        <v>Higher</v>
      </c>
    </row>
    <row r="87" spans="1:10" ht="15" customHeight="1" x14ac:dyDescent="0.15">
      <c r="A87" s="182" t="s">
        <v>205</v>
      </c>
      <c r="B87" s="220" t="str">
        <f>'CIN Table data'!A22</f>
        <v>Torfaen</v>
      </c>
      <c r="C87" s="220">
        <f>'CIN Table data'!B22</f>
        <v>335</v>
      </c>
      <c r="D87" s="287">
        <f>'CIN Table data'!C22</f>
        <v>383.73424971363119</v>
      </c>
      <c r="E87" s="287">
        <f>'CIN Table data'!D22</f>
        <v>343.74170649858257</v>
      </c>
      <c r="F87" s="287">
        <f>'CIN Table data'!E22</f>
        <v>427.13378401884739</v>
      </c>
      <c r="G87" s="220">
        <f>'CIN Table data'!F22</f>
        <v>1738</v>
      </c>
      <c r="H87" s="287">
        <f>'CIN Table data'!G22</f>
        <v>314.46768473619454</v>
      </c>
      <c r="I87" s="287">
        <f>'CIN Table data'!H22</f>
        <v>271.09393883134305</v>
      </c>
      <c r="J87" s="220" t="str">
        <f>'CIN Table data'!I22</f>
        <v>Higher</v>
      </c>
    </row>
    <row r="88" spans="1:10" ht="15" customHeight="1" x14ac:dyDescent="0.15">
      <c r="A88" s="182" t="s">
        <v>205</v>
      </c>
      <c r="B88" s="220" t="str">
        <f>'CIN Table data'!A23</f>
        <v>Monmouthshire</v>
      </c>
      <c r="C88" s="220">
        <f>'CIN Table data'!B23</f>
        <v>155</v>
      </c>
      <c r="D88" s="287">
        <f>'CIN Table data'!C23</f>
        <v>209.23326133909288</v>
      </c>
      <c r="E88" s="287">
        <f>'CIN Table data'!D23</f>
        <v>177.58989847184409</v>
      </c>
      <c r="F88" s="287">
        <f>'CIN Table data'!E23</f>
        <v>244.92547536949479</v>
      </c>
      <c r="G88" s="220">
        <f>'CIN Table data'!F23</f>
        <v>1738</v>
      </c>
      <c r="H88" s="287">
        <f>'CIN Table data'!G23</f>
        <v>314.46768473619454</v>
      </c>
      <c r="I88" s="287">
        <f>'CIN Table data'!H23</f>
        <v>271.09393883134305</v>
      </c>
      <c r="J88" s="220" t="str">
        <f>'CIN Table data'!I23</f>
        <v>Lower</v>
      </c>
    </row>
    <row r="89" spans="1:10" ht="15" customHeight="1" x14ac:dyDescent="0.15">
      <c r="A89" s="182" t="s">
        <v>205</v>
      </c>
      <c r="B89" s="220" t="str">
        <f>'CIN Table data'!A24</f>
        <v>Newport</v>
      </c>
      <c r="C89" s="220">
        <f>'CIN Table data'!B24</f>
        <v>424</v>
      </c>
      <c r="D89" s="287">
        <f>'CIN Table data'!C24</f>
        <v>276.96126461558561</v>
      </c>
      <c r="E89" s="287">
        <f>'CIN Table data'!D24</f>
        <v>251.22576905567379</v>
      </c>
      <c r="F89" s="287">
        <f>'CIN Table data'!E24</f>
        <v>304.63572743553021</v>
      </c>
      <c r="G89" s="220">
        <f>'CIN Table data'!F24</f>
        <v>1738</v>
      </c>
      <c r="H89" s="287">
        <f>'CIN Table data'!G24</f>
        <v>314.46768473619454</v>
      </c>
      <c r="I89" s="287">
        <f>'CIN Table data'!H24</f>
        <v>271.09393883134305</v>
      </c>
      <c r="J89" s="220" t="str">
        <f>'CIN Table data'!I24</f>
        <v>Comparable</v>
      </c>
    </row>
    <row r="90" spans="1:10" ht="15" customHeight="1" x14ac:dyDescent="0.15">
      <c r="A90" s="182" t="s">
        <v>205</v>
      </c>
      <c r="B90" s="220" t="str">
        <f>'CIN Table data'!A25</f>
        <v>Betsi Cadwaladr UHB</v>
      </c>
      <c r="C90" s="220">
        <f>'CIN Table data'!B25</f>
        <v>1291</v>
      </c>
      <c r="D90" s="287">
        <f>'CIN Table data'!C25</f>
        <v>202.01229912216189</v>
      </c>
      <c r="E90" s="287">
        <f>'CIN Table data'!D25</f>
        <v>191.14285487426591</v>
      </c>
      <c r="F90" s="287">
        <f>'CIN Table data'!E25</f>
        <v>213.34304958173541</v>
      </c>
      <c r="G90" s="220">
        <f>'CIN Table data'!F25</f>
        <v>1291</v>
      </c>
      <c r="H90" s="287">
        <f>'CIN Table data'!G25</f>
        <v>202.01229912216189</v>
      </c>
      <c r="I90" s="287">
        <f>'CIN Table data'!H25</f>
        <v>271.09393883134305</v>
      </c>
      <c r="J90" s="220" t="str">
        <f>'CIN Table data'!I25</f>
        <v>Lower</v>
      </c>
    </row>
    <row r="91" spans="1:10" ht="15" customHeight="1" x14ac:dyDescent="0.15">
      <c r="A91" s="182" t="s">
        <v>205</v>
      </c>
      <c r="B91" s="220" t="str">
        <f>'CIN Table data'!A26</f>
        <v>Powys tHB</v>
      </c>
      <c r="C91" s="220">
        <f>'CIN Table data'!B26</f>
        <v>226</v>
      </c>
      <c r="D91" s="287">
        <f>'CIN Table data'!C26</f>
        <v>214.97193950347187</v>
      </c>
      <c r="E91" s="287">
        <f>'CIN Table data'!D26</f>
        <v>187.85802254198524</v>
      </c>
      <c r="F91" s="287">
        <f>'CIN Table data'!E26</f>
        <v>244.92607017949777</v>
      </c>
      <c r="G91" s="220">
        <f>'CIN Table data'!F26</f>
        <v>226</v>
      </c>
      <c r="H91" s="287">
        <f>'CIN Table data'!G26</f>
        <v>214.97193950347187</v>
      </c>
      <c r="I91" s="287">
        <f>'CIN Table data'!H26</f>
        <v>271.09393883134305</v>
      </c>
      <c r="J91" s="220" t="str">
        <f>'CIN Table data'!I26</f>
        <v>Lower</v>
      </c>
    </row>
    <row r="92" spans="1:10" ht="15" customHeight="1" x14ac:dyDescent="0.15">
      <c r="A92" s="182" t="s">
        <v>205</v>
      </c>
      <c r="B92" s="220" t="str">
        <f>'CIN Table data'!A27</f>
        <v>Hywel Dda UHB</v>
      </c>
      <c r="C92" s="220">
        <f>'CIN Table data'!B27</f>
        <v>678</v>
      </c>
      <c r="D92" s="287">
        <f>'CIN Table data'!C27</f>
        <v>208.19259350242584</v>
      </c>
      <c r="E92" s="287">
        <f>'CIN Table data'!D27</f>
        <v>192.81614906962386</v>
      </c>
      <c r="F92" s="287">
        <f>'CIN Table data'!E27</f>
        <v>224.4774770452367</v>
      </c>
      <c r="G92" s="220">
        <f>'CIN Table data'!F27</f>
        <v>678</v>
      </c>
      <c r="H92" s="287">
        <f>'CIN Table data'!G27</f>
        <v>208.19259350242584</v>
      </c>
      <c r="I92" s="287">
        <f>'CIN Table data'!H27</f>
        <v>271.09393883134305</v>
      </c>
      <c r="J92" s="220" t="str">
        <f>'CIN Table data'!I27</f>
        <v>Lower</v>
      </c>
    </row>
    <row r="93" spans="1:10" ht="15" customHeight="1" x14ac:dyDescent="0.15">
      <c r="A93" s="182" t="s">
        <v>205</v>
      </c>
      <c r="B93" s="220" t="str">
        <f>'CIN Table data'!A28</f>
        <v>Abertawe Bro Morgannwg UHB</v>
      </c>
      <c r="C93" s="220">
        <f>'CIN Table data'!B28</f>
        <v>1641</v>
      </c>
      <c r="D93" s="287">
        <f>'CIN Table data'!C28</f>
        <v>354.11406745646406</v>
      </c>
      <c r="E93" s="287">
        <f>'CIN Table data'!D28</f>
        <v>337.18785825207181</v>
      </c>
      <c r="F93" s="287">
        <f>'CIN Table data'!E28</f>
        <v>371.67578049465288</v>
      </c>
      <c r="G93" s="220">
        <f>'CIN Table data'!F28</f>
        <v>1641</v>
      </c>
      <c r="H93" s="287">
        <f>'CIN Table data'!G28</f>
        <v>354.11406745646406</v>
      </c>
      <c r="I93" s="287">
        <f>'CIN Table data'!H28</f>
        <v>271.09393883134305</v>
      </c>
      <c r="J93" s="220" t="str">
        <f>'CIN Table data'!I28</f>
        <v>Higher</v>
      </c>
    </row>
    <row r="94" spans="1:10" ht="15" customHeight="1" x14ac:dyDescent="0.15">
      <c r="A94" s="182" t="s">
        <v>205</v>
      </c>
      <c r="B94" s="220" t="str">
        <f>'CIN Table data'!A29</f>
        <v>Cardiff and Vale UHB</v>
      </c>
      <c r="C94" s="220">
        <f>'CIN Table data'!B29</f>
        <v>970</v>
      </c>
      <c r="D94" s="287">
        <f>'CIN Table data'!C29</f>
        <v>201.9949605380979</v>
      </c>
      <c r="E94" s="287">
        <f>'CIN Table data'!D29</f>
        <v>189.48304843934986</v>
      </c>
      <c r="F94" s="287">
        <f>'CIN Table data'!E29</f>
        <v>215.12165737645216</v>
      </c>
      <c r="G94" s="220">
        <f>'CIN Table data'!F29</f>
        <v>970</v>
      </c>
      <c r="H94" s="287">
        <f>'CIN Table data'!G29</f>
        <v>201.9949605380979</v>
      </c>
      <c r="I94" s="287">
        <f>'CIN Table data'!H29</f>
        <v>271.09393883134305</v>
      </c>
      <c r="J94" s="220" t="str">
        <f>'CIN Table data'!I29</f>
        <v>Lower</v>
      </c>
    </row>
    <row r="95" spans="1:10" ht="15" customHeight="1" x14ac:dyDescent="0.15">
      <c r="A95" s="182" t="s">
        <v>205</v>
      </c>
      <c r="B95" s="220" t="str">
        <f>'CIN Table data'!A30</f>
        <v>Cwm Taf UHB</v>
      </c>
      <c r="C95" s="220">
        <f>'CIN Table data'!B30</f>
        <v>1195</v>
      </c>
      <c r="D95" s="287">
        <f>'CIN Table data'!C30</f>
        <v>414.11096094535122</v>
      </c>
      <c r="E95" s="287">
        <f>'CIN Table data'!D30</f>
        <v>390.96427446083146</v>
      </c>
      <c r="F95" s="287">
        <f>'CIN Table data'!E30</f>
        <v>438.27963286062271</v>
      </c>
      <c r="G95" s="220">
        <f>'CIN Table data'!F30</f>
        <v>1195</v>
      </c>
      <c r="H95" s="287">
        <f>'CIN Table data'!G30</f>
        <v>414.11096094535122</v>
      </c>
      <c r="I95" s="287">
        <f>'CIN Table data'!H30</f>
        <v>271.09393883134305</v>
      </c>
      <c r="J95" s="220" t="str">
        <f>'CIN Table data'!I30</f>
        <v>Higher</v>
      </c>
    </row>
    <row r="96" spans="1:10" ht="15" customHeight="1" x14ac:dyDescent="0.15">
      <c r="A96" s="182" t="s">
        <v>205</v>
      </c>
      <c r="B96" s="220" t="str">
        <f>'CIN Table data'!A31</f>
        <v>Aneurin Bevan UHB</v>
      </c>
      <c r="C96" s="220">
        <f>'CIN Table data'!B31</f>
        <v>1738</v>
      </c>
      <c r="D96" s="287">
        <f>'CIN Table data'!C31</f>
        <v>314.46768473619454</v>
      </c>
      <c r="E96" s="287">
        <f>'CIN Table data'!D31</f>
        <v>299.85693687923413</v>
      </c>
      <c r="F96" s="287">
        <f>'CIN Table data'!E31</f>
        <v>329.6111647048948</v>
      </c>
      <c r="G96" s="220">
        <f>'CIN Table data'!F31</f>
        <v>1738</v>
      </c>
      <c r="H96" s="287">
        <f>'CIN Table data'!G31</f>
        <v>314.46768473619454</v>
      </c>
      <c r="I96" s="287">
        <f>'CIN Table data'!H31</f>
        <v>271.09393883134305</v>
      </c>
      <c r="J96" s="220" t="str">
        <f>'CIN Table data'!I31</f>
        <v>Higher</v>
      </c>
    </row>
    <row r="97" spans="1:10" ht="15" customHeight="1" x14ac:dyDescent="0.15">
      <c r="A97" s="182" t="s">
        <v>205</v>
      </c>
      <c r="B97" s="220" t="str">
        <f>'CIN Table data'!A32</f>
        <v>Wales</v>
      </c>
      <c r="C97" s="220">
        <f>'CIN Table data'!B32</f>
        <v>7739</v>
      </c>
      <c r="D97" s="287">
        <f>'CIN Table data'!C32</f>
        <v>271.09393883134305</v>
      </c>
      <c r="E97" s="287">
        <f>'CIN Table data'!D32</f>
        <v>265.08762968158044</v>
      </c>
      <c r="F97" s="287">
        <f>'CIN Table data'!E32</f>
        <v>277.20295260118178</v>
      </c>
      <c r="G97" s="220">
        <f>'CIN Table data'!F32</f>
        <v>0</v>
      </c>
      <c r="H97" s="287">
        <f>'CIN Table data'!G32</f>
        <v>0</v>
      </c>
      <c r="I97" s="287">
        <f>'CIN Table data'!H32</f>
        <v>271.09393883134305</v>
      </c>
      <c r="J97" s="220" t="str">
        <f>'CIN Table data'!I32</f>
        <v>Comparable</v>
      </c>
    </row>
    <row r="98" spans="1:10" x14ac:dyDescent="0.15">
      <c r="C98" s="185"/>
      <c r="D98" s="185"/>
      <c r="E98" s="185"/>
      <c r="F98" s="185"/>
      <c r="G98" s="185"/>
      <c r="H98" s="185"/>
      <c r="I98" s="185"/>
    </row>
    <row r="99" spans="1:10" ht="15" x14ac:dyDescent="0.25">
      <c r="A99" s="187" t="s">
        <v>206</v>
      </c>
      <c r="B99" s="188" t="str">
        <f>'Overweight Table data'!A3</f>
        <v>Isle of Anglesey</v>
      </c>
      <c r="C99" s="189">
        <f>'Overweight Table data'!B3</f>
        <v>223</v>
      </c>
      <c r="D99" s="189">
        <f>'Overweight Table data'!C3</f>
        <v>29.575596816976098</v>
      </c>
      <c r="E99" s="189">
        <f>'Overweight Table data'!D3</f>
        <v>26.4</v>
      </c>
      <c r="F99" s="189">
        <f>'Overweight Table data'!E3</f>
        <v>32.9</v>
      </c>
      <c r="G99" s="189">
        <f>'Overweight Table data'!F3</f>
        <v>2044</v>
      </c>
      <c r="H99" s="189">
        <f>'Overweight Table data'!G3</f>
        <v>27.3517998126589</v>
      </c>
      <c r="I99" s="189">
        <f>'Overweight Table data'!H3</f>
        <v>26.1637629602603</v>
      </c>
      <c r="J99" s="189" t="str">
        <f>'Overweight Table data'!I3</f>
        <v>Higher</v>
      </c>
    </row>
    <row r="100" spans="1:10" ht="15" x14ac:dyDescent="0.25">
      <c r="A100" s="187" t="s">
        <v>206</v>
      </c>
      <c r="B100" s="188" t="str">
        <f>'Overweight Table data'!A4</f>
        <v>Gwynedd</v>
      </c>
      <c r="C100" s="189">
        <f>'Overweight Table data'!B4</f>
        <v>382</v>
      </c>
      <c r="D100" s="189">
        <f>'Overweight Table data'!C4</f>
        <v>30.707395498392302</v>
      </c>
      <c r="E100" s="189">
        <f>'Overweight Table data'!D4</f>
        <v>28.2</v>
      </c>
      <c r="F100" s="189">
        <f>'Overweight Table data'!E4</f>
        <v>33.299999999999997</v>
      </c>
      <c r="G100" s="189">
        <f>'Overweight Table data'!F4</f>
        <v>2044</v>
      </c>
      <c r="H100" s="189">
        <f>'Overweight Table data'!G4</f>
        <v>27.3517998126589</v>
      </c>
      <c r="I100" s="189">
        <f>'Overweight Table data'!H4</f>
        <v>26.1637629602603</v>
      </c>
      <c r="J100" s="189" t="str">
        <f>'Overweight Table data'!I4</f>
        <v>Higher</v>
      </c>
    </row>
    <row r="101" spans="1:10" ht="15" x14ac:dyDescent="0.25">
      <c r="A101" s="187" t="s">
        <v>206</v>
      </c>
      <c r="B101" s="188" t="str">
        <f>'Overweight Table data'!A5</f>
        <v>Conwy</v>
      </c>
      <c r="C101" s="189">
        <f>'Overweight Table data'!B5</f>
        <v>283</v>
      </c>
      <c r="D101" s="189">
        <f>'Overweight Table data'!C5</f>
        <v>25.155555555555601</v>
      </c>
      <c r="E101" s="189">
        <f>'Overweight Table data'!D5</f>
        <v>22.7</v>
      </c>
      <c r="F101" s="189">
        <f>'Overweight Table data'!E5</f>
        <v>27.8</v>
      </c>
      <c r="G101" s="189">
        <f>'Overweight Table data'!F5</f>
        <v>2044</v>
      </c>
      <c r="H101" s="189">
        <f>'Overweight Table data'!G5</f>
        <v>27.3517998126589</v>
      </c>
      <c r="I101" s="189">
        <f>'Overweight Table data'!H5</f>
        <v>26.1637629602603</v>
      </c>
      <c r="J101" s="189" t="str">
        <f>'Overweight Table data'!I5</f>
        <v>Comparable</v>
      </c>
    </row>
    <row r="102" spans="1:10" ht="15" x14ac:dyDescent="0.25">
      <c r="A102" s="187" t="s">
        <v>206</v>
      </c>
      <c r="B102" s="188" t="str">
        <f>'Overweight Table data'!A6</f>
        <v>Denbighshire</v>
      </c>
      <c r="C102" s="189">
        <f>'Overweight Table data'!B6</f>
        <v>287</v>
      </c>
      <c r="D102" s="189">
        <f>'Overweight Table data'!C6</f>
        <v>26.872659176030002</v>
      </c>
      <c r="E102" s="189">
        <f>'Overweight Table data'!D6</f>
        <v>24.3</v>
      </c>
      <c r="F102" s="189">
        <f>'Overweight Table data'!E6</f>
        <v>29.6</v>
      </c>
      <c r="G102" s="189">
        <f>'Overweight Table data'!F6</f>
        <v>2044</v>
      </c>
      <c r="H102" s="189">
        <f>'Overweight Table data'!G6</f>
        <v>27.3517998126589</v>
      </c>
      <c r="I102" s="189">
        <f>'Overweight Table data'!H6</f>
        <v>26.1637629602603</v>
      </c>
      <c r="J102" s="189" t="str">
        <f>'Overweight Table data'!I6</f>
        <v>Comparable</v>
      </c>
    </row>
    <row r="103" spans="1:10" ht="15" x14ac:dyDescent="0.25">
      <c r="A103" s="187" t="s">
        <v>206</v>
      </c>
      <c r="B103" s="188" t="str">
        <f>'Overweight Table data'!A7</f>
        <v>Flintshire</v>
      </c>
      <c r="C103" s="189">
        <f>'Overweight Table data'!B7</f>
        <v>426</v>
      </c>
      <c r="D103" s="189">
        <f>'Overweight Table data'!C7</f>
        <v>25.539568345323701</v>
      </c>
      <c r="E103" s="189">
        <f>'Overweight Table data'!D7</f>
        <v>23.5</v>
      </c>
      <c r="F103" s="189">
        <f>'Overweight Table data'!E7</f>
        <v>27.7</v>
      </c>
      <c r="G103" s="189">
        <f>'Overweight Table data'!F7</f>
        <v>2044</v>
      </c>
      <c r="H103" s="189">
        <f>'Overweight Table data'!G7</f>
        <v>27.3517998126589</v>
      </c>
      <c r="I103" s="189">
        <f>'Overweight Table data'!H7</f>
        <v>26.1637629602603</v>
      </c>
      <c r="J103" s="189" t="str">
        <f>'Overweight Table data'!I7</f>
        <v>Comparable</v>
      </c>
    </row>
    <row r="104" spans="1:10" ht="15" x14ac:dyDescent="0.25">
      <c r="A104" s="187" t="s">
        <v>206</v>
      </c>
      <c r="B104" s="188" t="str">
        <f>'Overweight Table data'!A8</f>
        <v>Wrexham</v>
      </c>
      <c r="C104" s="189">
        <f>'Overweight Table data'!B8</f>
        <v>443</v>
      </c>
      <c r="D104" s="189">
        <f>'Overweight Table data'!C8</f>
        <v>27.447335811648099</v>
      </c>
      <c r="E104" s="189">
        <f>'Overweight Table data'!D8</f>
        <v>25.3</v>
      </c>
      <c r="F104" s="189">
        <f>'Overweight Table data'!E8</f>
        <v>29.7</v>
      </c>
      <c r="G104" s="189">
        <f>'Overweight Table data'!F8</f>
        <v>2044</v>
      </c>
      <c r="H104" s="189">
        <f>'Overweight Table data'!G8</f>
        <v>27.3517998126589</v>
      </c>
      <c r="I104" s="189">
        <f>'Overweight Table data'!H8</f>
        <v>26.1637629602603</v>
      </c>
      <c r="J104" s="189" t="str">
        <f>'Overweight Table data'!I8</f>
        <v>Comparable</v>
      </c>
    </row>
    <row r="105" spans="1:10" ht="15" x14ac:dyDescent="0.25">
      <c r="A105" s="187" t="s">
        <v>206</v>
      </c>
      <c r="B105" s="188" t="str">
        <f>'Overweight Table data'!A9</f>
        <v>Powys</v>
      </c>
      <c r="C105" s="189">
        <f>'Overweight Table data'!B9</f>
        <v>244</v>
      </c>
      <c r="D105" s="189">
        <f>'Overweight Table data'!C9</f>
        <v>23.597678916827899</v>
      </c>
      <c r="E105" s="189">
        <f>'Overweight Table data'!D9</f>
        <v>21.1</v>
      </c>
      <c r="F105" s="189">
        <f>'Overweight Table data'!E9</f>
        <v>26.3</v>
      </c>
      <c r="G105" s="189">
        <f>'Overweight Table data'!F9</f>
        <v>244</v>
      </c>
      <c r="H105" s="189">
        <f>'Overweight Table data'!G9</f>
        <v>23.597678916827899</v>
      </c>
      <c r="I105" s="189">
        <f>'Overweight Table data'!H9</f>
        <v>26.1637629602603</v>
      </c>
      <c r="J105" s="189" t="str">
        <f>'Overweight Table data'!I9</f>
        <v>Comparable</v>
      </c>
    </row>
    <row r="106" spans="1:10" ht="15" x14ac:dyDescent="0.25">
      <c r="A106" s="187" t="s">
        <v>206</v>
      </c>
      <c r="B106" s="188" t="str">
        <f>'Overweight Table data'!A10</f>
        <v>Ceredigion</v>
      </c>
      <c r="C106" s="189">
        <f>'Overweight Table data'!B10</f>
        <v>201</v>
      </c>
      <c r="D106" s="189">
        <f>'Overweight Table data'!C10</f>
        <v>28.510638297872301</v>
      </c>
      <c r="E106" s="189">
        <f>'Overweight Table data'!D10</f>
        <v>25.3</v>
      </c>
      <c r="F106" s="189">
        <f>'Overweight Table data'!E10</f>
        <v>32</v>
      </c>
      <c r="G106" s="189">
        <f>'Overweight Table data'!F10</f>
        <v>1102</v>
      </c>
      <c r="H106" s="189">
        <f>'Overweight Table data'!G10</f>
        <v>30.0928454396505</v>
      </c>
      <c r="I106" s="189">
        <f>'Overweight Table data'!H10</f>
        <v>26.1637629602603</v>
      </c>
      <c r="J106" s="189" t="str">
        <f>'Overweight Table data'!I10</f>
        <v>Comparable</v>
      </c>
    </row>
    <row r="107" spans="1:10" ht="15" x14ac:dyDescent="0.25">
      <c r="A107" s="187" t="s">
        <v>206</v>
      </c>
      <c r="B107" s="188" t="str">
        <f>'Overweight Table data'!A11</f>
        <v>Pembrokeshire</v>
      </c>
      <c r="C107" s="189">
        <f>'Overweight Table data'!B11</f>
        <v>366</v>
      </c>
      <c r="D107" s="189">
        <f>'Overweight Table data'!C11</f>
        <v>30.173124484748602</v>
      </c>
      <c r="E107" s="189">
        <f>'Overweight Table data'!D11</f>
        <v>27.7</v>
      </c>
      <c r="F107" s="189">
        <f>'Overweight Table data'!E11</f>
        <v>32.799999999999997</v>
      </c>
      <c r="G107" s="189">
        <f>'Overweight Table data'!F11</f>
        <v>1102</v>
      </c>
      <c r="H107" s="189">
        <f>'Overweight Table data'!G11</f>
        <v>30.0928454396505</v>
      </c>
      <c r="I107" s="189">
        <f>'Overweight Table data'!H11</f>
        <v>26.1637629602603</v>
      </c>
      <c r="J107" s="189" t="str">
        <f>'Overweight Table data'!I11</f>
        <v>Higher</v>
      </c>
    </row>
    <row r="108" spans="1:10" ht="15" x14ac:dyDescent="0.25">
      <c r="A108" s="187" t="s">
        <v>206</v>
      </c>
      <c r="B108" s="188" t="str">
        <f>'Overweight Table data'!A12</f>
        <v>Carmarthenshire</v>
      </c>
      <c r="C108" s="189">
        <f>'Overweight Table data'!B12</f>
        <v>535</v>
      </c>
      <c r="D108" s="189">
        <f>'Overweight Table data'!C12</f>
        <v>30.676605504587201</v>
      </c>
      <c r="E108" s="189">
        <f>'Overweight Table data'!D12</f>
        <v>28.6</v>
      </c>
      <c r="F108" s="189">
        <f>'Overweight Table data'!E12</f>
        <v>32.9</v>
      </c>
      <c r="G108" s="189">
        <f>'Overweight Table data'!F12</f>
        <v>1102</v>
      </c>
      <c r="H108" s="189">
        <f>'Overweight Table data'!G12</f>
        <v>30.0928454396505</v>
      </c>
      <c r="I108" s="189">
        <f>'Overweight Table data'!H12</f>
        <v>26.1637629602603</v>
      </c>
      <c r="J108" s="189" t="str">
        <f>'Overweight Table data'!I12</f>
        <v>Higher</v>
      </c>
    </row>
    <row r="109" spans="1:10" ht="15" x14ac:dyDescent="0.25">
      <c r="A109" s="187" t="s">
        <v>206</v>
      </c>
      <c r="B109" s="188" t="str">
        <f>'Overweight Table data'!A13</f>
        <v>Swansea</v>
      </c>
      <c r="C109" s="189">
        <f>'Overweight Table data'!B13</f>
        <v>643</v>
      </c>
      <c r="D109" s="189">
        <f>'Overweight Table data'!C13</f>
        <v>25.864843121480298</v>
      </c>
      <c r="E109" s="189">
        <f>'Overweight Table data'!D13</f>
        <v>24.2</v>
      </c>
      <c r="F109" s="189">
        <f>'Overweight Table data'!E13</f>
        <v>27.6</v>
      </c>
      <c r="G109" s="189">
        <f>'Overweight Table data'!F13</f>
        <v>1456</v>
      </c>
      <c r="H109" s="189">
        <f>'Overweight Table data'!G13</f>
        <v>26.2436914203317</v>
      </c>
      <c r="I109" s="189">
        <f>'Overweight Table data'!H13</f>
        <v>26.1637629602603</v>
      </c>
      <c r="J109" s="189" t="str">
        <f>'Overweight Table data'!I13</f>
        <v>Comparable</v>
      </c>
    </row>
    <row r="110" spans="1:10" ht="15" x14ac:dyDescent="0.25">
      <c r="A110" s="187" t="s">
        <v>206</v>
      </c>
      <c r="B110" s="188" t="str">
        <f>'Overweight Table data'!A14</f>
        <v>Neath Port Talbot</v>
      </c>
      <c r="C110" s="189">
        <f>'Overweight Table data'!B14</f>
        <v>392</v>
      </c>
      <c r="D110" s="189">
        <f>'Overweight Table data'!C14</f>
        <v>26.849315068493201</v>
      </c>
      <c r="E110" s="189">
        <f>'Overweight Table data'!D14</f>
        <v>24.6</v>
      </c>
      <c r="F110" s="189">
        <f>'Overweight Table data'!E14</f>
        <v>29.2</v>
      </c>
      <c r="G110" s="189">
        <f>'Overweight Table data'!F14</f>
        <v>1456</v>
      </c>
      <c r="H110" s="189">
        <f>'Overweight Table data'!G14</f>
        <v>26.2436914203317</v>
      </c>
      <c r="I110" s="189">
        <f>'Overweight Table data'!H14</f>
        <v>26.1637629602603</v>
      </c>
      <c r="J110" s="189" t="str">
        <f>'Overweight Table data'!I14</f>
        <v>Comparable</v>
      </c>
    </row>
    <row r="111" spans="1:10" ht="15" x14ac:dyDescent="0.25">
      <c r="A111" s="187" t="s">
        <v>206</v>
      </c>
      <c r="B111" s="188" t="str">
        <f>'Overweight Table data'!A15</f>
        <v>Bridgend</v>
      </c>
      <c r="C111" s="189">
        <f>'Overweight Table data'!B15</f>
        <v>421</v>
      </c>
      <c r="D111" s="189">
        <f>'Overweight Table data'!C15</f>
        <v>26.279650436953801</v>
      </c>
      <c r="E111" s="189">
        <f>'Overweight Table data'!D15</f>
        <v>24.2</v>
      </c>
      <c r="F111" s="189">
        <f>'Overweight Table data'!E15</f>
        <v>28.5</v>
      </c>
      <c r="G111" s="189">
        <f>'Overweight Table data'!F15</f>
        <v>1456</v>
      </c>
      <c r="H111" s="189">
        <f>'Overweight Table data'!G15</f>
        <v>26.2436914203317</v>
      </c>
      <c r="I111" s="189">
        <f>'Overweight Table data'!H15</f>
        <v>26.1637629602603</v>
      </c>
      <c r="J111" s="189" t="str">
        <f>'Overweight Table data'!I15</f>
        <v>Comparable</v>
      </c>
    </row>
    <row r="112" spans="1:10" ht="15" x14ac:dyDescent="0.25">
      <c r="A112" s="187" t="s">
        <v>206</v>
      </c>
      <c r="B112" s="188" t="str">
        <f>'Overweight Table data'!A16</f>
        <v>Vale of Glamorgan</v>
      </c>
      <c r="C112" s="189">
        <f>'Overweight Table data'!B16</f>
        <v>238</v>
      </c>
      <c r="D112" s="189">
        <f>'Overweight Table data'!C16</f>
        <v>16.963649322879501</v>
      </c>
      <c r="E112" s="189">
        <f>'Overweight Table data'!D16</f>
        <v>15.1</v>
      </c>
      <c r="F112" s="189">
        <f>'Overweight Table data'!E16</f>
        <v>19</v>
      </c>
      <c r="G112" s="189">
        <f>'Overweight Table data'!F16</f>
        <v>1105</v>
      </c>
      <c r="H112" s="189">
        <f>'Overweight Table data'!G16</f>
        <v>20.9240674114751</v>
      </c>
      <c r="I112" s="189">
        <f>'Overweight Table data'!H16</f>
        <v>26.1637629602603</v>
      </c>
      <c r="J112" s="189" t="str">
        <f>'Overweight Table data'!I16</f>
        <v>Lower</v>
      </c>
    </row>
    <row r="113" spans="1:10" ht="15" x14ac:dyDescent="0.25">
      <c r="A113" s="187" t="s">
        <v>206</v>
      </c>
      <c r="B113" s="188" t="str">
        <f>'Overweight Table data'!A17</f>
        <v>Cardiff</v>
      </c>
      <c r="C113" s="189">
        <f>'Overweight Table data'!B17</f>
        <v>867</v>
      </c>
      <c r="D113" s="189">
        <f>'Overweight Table data'!C17</f>
        <v>22.356884992264099</v>
      </c>
      <c r="E113" s="189">
        <f>'Overweight Table data'!D17</f>
        <v>21.1</v>
      </c>
      <c r="F113" s="189">
        <f>'Overweight Table data'!E17</f>
        <v>23.7</v>
      </c>
      <c r="G113" s="189">
        <f>'Overweight Table data'!F17</f>
        <v>1105</v>
      </c>
      <c r="H113" s="189">
        <f>'Overweight Table data'!G17</f>
        <v>20.9240674114751</v>
      </c>
      <c r="I113" s="189">
        <f>'Overweight Table data'!H17</f>
        <v>26.1637629602603</v>
      </c>
      <c r="J113" s="189" t="str">
        <f>'Overweight Table data'!I17</f>
        <v>Lower</v>
      </c>
    </row>
    <row r="114" spans="1:10" ht="15" x14ac:dyDescent="0.25">
      <c r="A114" s="187" t="s">
        <v>206</v>
      </c>
      <c r="B114" s="188" t="str">
        <f>'Overweight Table data'!A18</f>
        <v>Rhondda Cynon Taf</v>
      </c>
      <c r="C114" s="189">
        <f>'Overweight Table data'!B18</f>
        <v>751</v>
      </c>
      <c r="D114" s="189">
        <f>'Overweight Table data'!C18</f>
        <v>27.2298767222625</v>
      </c>
      <c r="E114" s="189">
        <f>'Overweight Table data'!D18</f>
        <v>25.6</v>
      </c>
      <c r="F114" s="189">
        <f>'Overweight Table data'!E18</f>
        <v>28.9</v>
      </c>
      <c r="G114" s="189">
        <f>'Overweight Table data'!F18</f>
        <v>949</v>
      </c>
      <c r="H114" s="189">
        <f>'Overweight Table data'!G18</f>
        <v>28.060319337669998</v>
      </c>
      <c r="I114" s="189">
        <f>'Overweight Table data'!H18</f>
        <v>26.1637629602603</v>
      </c>
      <c r="J114" s="189" t="str">
        <f>'Overweight Table data'!I18</f>
        <v>Comparable</v>
      </c>
    </row>
    <row r="115" spans="1:10" ht="15" x14ac:dyDescent="0.25">
      <c r="A115" s="187" t="s">
        <v>206</v>
      </c>
      <c r="B115" s="188" t="str">
        <f>'Overweight Table data'!A19</f>
        <v>Merthyr Tydfil</v>
      </c>
      <c r="C115" s="189">
        <f>'Overweight Table data'!B19</f>
        <v>198</v>
      </c>
      <c r="D115" s="189">
        <f>'Overweight Table data'!C19</f>
        <v>31.730769230769202</v>
      </c>
      <c r="E115" s="189">
        <f>'Overweight Table data'!D19</f>
        <v>28.2</v>
      </c>
      <c r="F115" s="189">
        <f>'Overweight Table data'!E19</f>
        <v>35.5</v>
      </c>
      <c r="G115" s="189">
        <f>'Overweight Table data'!F19</f>
        <v>949</v>
      </c>
      <c r="H115" s="189">
        <f>'Overweight Table data'!G19</f>
        <v>28.060319337669998</v>
      </c>
      <c r="I115" s="189">
        <f>'Overweight Table data'!H19</f>
        <v>26.1637629602603</v>
      </c>
      <c r="J115" s="189" t="str">
        <f>'Overweight Table data'!I19</f>
        <v>Higher</v>
      </c>
    </row>
    <row r="116" spans="1:10" ht="15" x14ac:dyDescent="0.25">
      <c r="A116" s="187" t="s">
        <v>206</v>
      </c>
      <c r="B116" s="188" t="str">
        <f>'Overweight Table data'!A20</f>
        <v>Caerphilly</v>
      </c>
      <c r="C116" s="189">
        <f>'Overweight Table data'!B20</f>
        <v>556</v>
      </c>
      <c r="D116" s="189">
        <f>'Overweight Table data'!C20</f>
        <v>27.254901960784299</v>
      </c>
      <c r="E116" s="189">
        <f>'Overweight Table data'!D20</f>
        <v>25.4</v>
      </c>
      <c r="F116" s="189">
        <f>'Overweight Table data'!E20</f>
        <v>29.2</v>
      </c>
      <c r="G116" s="189">
        <f>'Overweight Table data'!F20</f>
        <v>1705</v>
      </c>
      <c r="H116" s="189">
        <f>'Overweight Table data'!G20</f>
        <v>26.194499923183301</v>
      </c>
      <c r="I116" s="189">
        <f>'Overweight Table data'!H20</f>
        <v>26.1637629602603</v>
      </c>
      <c r="J116" s="189" t="str">
        <f>'Overweight Table data'!I20</f>
        <v>Comparable</v>
      </c>
    </row>
    <row r="117" spans="1:10" ht="15" x14ac:dyDescent="0.25">
      <c r="A117" s="187" t="s">
        <v>206</v>
      </c>
      <c r="B117" s="188" t="str">
        <f>'Overweight Table data'!A21</f>
        <v>Blaenau Gwent</v>
      </c>
      <c r="C117" s="189">
        <f>'Overweight Table data'!B21</f>
        <v>220</v>
      </c>
      <c r="D117" s="189">
        <f>'Overweight Table data'!C21</f>
        <v>28.720626631853801</v>
      </c>
      <c r="E117" s="189">
        <f>'Overweight Table data'!D21</f>
        <v>25.6</v>
      </c>
      <c r="F117" s="189">
        <f>'Overweight Table data'!E21</f>
        <v>32</v>
      </c>
      <c r="G117" s="189">
        <f>'Overweight Table data'!F21</f>
        <v>1705</v>
      </c>
      <c r="H117" s="189">
        <f>'Overweight Table data'!G21</f>
        <v>26.194499923183301</v>
      </c>
      <c r="I117" s="189">
        <f>'Overweight Table data'!H21</f>
        <v>26.1637629602603</v>
      </c>
      <c r="J117" s="189" t="str">
        <f>'Overweight Table data'!I21</f>
        <v>Comparable</v>
      </c>
    </row>
    <row r="118" spans="1:10" ht="15" x14ac:dyDescent="0.25">
      <c r="A118" s="187" t="s">
        <v>206</v>
      </c>
      <c r="B118" s="188" t="str">
        <f>'Overweight Table data'!A22</f>
        <v>Torfaen</v>
      </c>
      <c r="C118" s="189">
        <f>'Overweight Table data'!B22</f>
        <v>301</v>
      </c>
      <c r="D118" s="189">
        <f>'Overweight Table data'!C22</f>
        <v>28.639391056137001</v>
      </c>
      <c r="E118" s="189">
        <f>'Overweight Table data'!D22</f>
        <v>26</v>
      </c>
      <c r="F118" s="189">
        <f>'Overweight Table data'!E22</f>
        <v>31.4</v>
      </c>
      <c r="G118" s="189">
        <f>'Overweight Table data'!F22</f>
        <v>1705</v>
      </c>
      <c r="H118" s="189">
        <f>'Overweight Table data'!G22</f>
        <v>26.194499923183301</v>
      </c>
      <c r="I118" s="189">
        <f>'Overweight Table data'!H22</f>
        <v>26.1637629602603</v>
      </c>
      <c r="J118" s="189" t="str">
        <f>'Overweight Table data'!I22</f>
        <v>Comparable</v>
      </c>
    </row>
    <row r="119" spans="1:10" ht="15" x14ac:dyDescent="0.25">
      <c r="A119" s="187" t="s">
        <v>206</v>
      </c>
      <c r="B119" s="188" t="str">
        <f>'Overweight Table data'!A23</f>
        <v>Monmouthshire</v>
      </c>
      <c r="C119" s="189">
        <f>'Overweight Table data'!B23</f>
        <v>175</v>
      </c>
      <c r="D119" s="189">
        <f>'Overweight Table data'!C23</f>
        <v>21.1097708082027</v>
      </c>
      <c r="E119" s="189">
        <f>'Overweight Table data'!D23</f>
        <v>18.5</v>
      </c>
      <c r="F119" s="189">
        <f>'Overweight Table data'!E23</f>
        <v>24</v>
      </c>
      <c r="G119" s="189">
        <f>'Overweight Table data'!F23</f>
        <v>1705</v>
      </c>
      <c r="H119" s="189">
        <f>'Overweight Table data'!G23</f>
        <v>26.194499923183301</v>
      </c>
      <c r="I119" s="189">
        <f>'Overweight Table data'!H23</f>
        <v>26.1637629602603</v>
      </c>
      <c r="J119" s="189" t="str">
        <f>'Overweight Table data'!I23</f>
        <v>Lower</v>
      </c>
    </row>
    <row r="120" spans="1:10" ht="15" x14ac:dyDescent="0.25">
      <c r="A120" s="187" t="s">
        <v>206</v>
      </c>
      <c r="B120" s="188" t="str">
        <f>'Overweight Table data'!A24</f>
        <v>Newport</v>
      </c>
      <c r="C120" s="189">
        <f>'Overweight Table data'!B24</f>
        <v>453</v>
      </c>
      <c r="D120" s="189">
        <f>'Overweight Table data'!C24</f>
        <v>24.849149753154101</v>
      </c>
      <c r="E120" s="189">
        <f>'Overweight Table data'!D24</f>
        <v>22.9</v>
      </c>
      <c r="F120" s="189">
        <f>'Overweight Table data'!E24</f>
        <v>26.9</v>
      </c>
      <c r="G120" s="189">
        <f>'Overweight Table data'!F24</f>
        <v>1705</v>
      </c>
      <c r="H120" s="189">
        <f>'Overweight Table data'!G24</f>
        <v>26.194499923183301</v>
      </c>
      <c r="I120" s="189">
        <f>'Overweight Table data'!H24</f>
        <v>26.1637629602603</v>
      </c>
      <c r="J120" s="189" t="str">
        <f>'Overweight Table data'!I24</f>
        <v>Comparable</v>
      </c>
    </row>
    <row r="121" spans="1:10" ht="15" x14ac:dyDescent="0.25">
      <c r="A121" s="187" t="s">
        <v>206</v>
      </c>
      <c r="B121" s="188" t="str">
        <f>'Overweight Table data'!A25</f>
        <v>Betsi Cadwaladr UHB</v>
      </c>
      <c r="C121" s="189">
        <f>'Overweight Table data'!B25</f>
        <v>2044</v>
      </c>
      <c r="D121" s="189">
        <f>'Overweight Table data'!C25</f>
        <v>27.3517998126589</v>
      </c>
      <c r="E121" s="189">
        <f>'Overweight Table data'!D25</f>
        <v>26.4</v>
      </c>
      <c r="F121" s="189">
        <f>'Overweight Table data'!E25</f>
        <v>28.4</v>
      </c>
      <c r="G121" s="189">
        <f>'Overweight Table data'!F25</f>
        <v>2044</v>
      </c>
      <c r="H121" s="189">
        <f>'Overweight Table data'!G25</f>
        <v>27.3517998126589</v>
      </c>
      <c r="I121" s="189">
        <f>'Overweight Table data'!H25</f>
        <v>26.1637629602603</v>
      </c>
      <c r="J121" s="189" t="str">
        <f>'Overweight Table data'!I25</f>
        <v>Higher</v>
      </c>
    </row>
    <row r="122" spans="1:10" ht="15" x14ac:dyDescent="0.25">
      <c r="A122" s="187" t="s">
        <v>206</v>
      </c>
      <c r="B122" s="188" t="str">
        <f>'Overweight Table data'!A26</f>
        <v>Powys tHB</v>
      </c>
      <c r="C122" s="189">
        <f>'Overweight Table data'!B26</f>
        <v>244</v>
      </c>
      <c r="D122" s="189">
        <f>'Overweight Table data'!C26</f>
        <v>23.597678916827899</v>
      </c>
      <c r="E122" s="189">
        <f>'Overweight Table data'!D26</f>
        <v>21.1</v>
      </c>
      <c r="F122" s="189">
        <f>'Overweight Table data'!E26</f>
        <v>26.3</v>
      </c>
      <c r="G122" s="189">
        <f>'Overweight Table data'!F26</f>
        <v>244</v>
      </c>
      <c r="H122" s="189">
        <f>'Overweight Table data'!G26</f>
        <v>23.597678916827899</v>
      </c>
      <c r="I122" s="189">
        <f>'Overweight Table data'!H26</f>
        <v>26.1637629602603</v>
      </c>
      <c r="J122" s="189" t="str">
        <f>'Overweight Table data'!I26</f>
        <v>Comparable</v>
      </c>
    </row>
    <row r="123" spans="1:10" ht="15" x14ac:dyDescent="0.25">
      <c r="A123" s="187" t="s">
        <v>206</v>
      </c>
      <c r="B123" s="188" t="str">
        <f>'Overweight Table data'!A27</f>
        <v>Hywel Dda UHB</v>
      </c>
      <c r="C123" s="189">
        <f>'Overweight Table data'!B27</f>
        <v>1102</v>
      </c>
      <c r="D123" s="189">
        <f>'Overweight Table data'!C27</f>
        <v>30.0928454396505</v>
      </c>
      <c r="E123" s="189">
        <f>'Overweight Table data'!D27</f>
        <v>28.6</v>
      </c>
      <c r="F123" s="189">
        <f>'Overweight Table data'!E27</f>
        <v>31.6</v>
      </c>
      <c r="G123" s="189">
        <f>'Overweight Table data'!F27</f>
        <v>1102</v>
      </c>
      <c r="H123" s="189">
        <f>'Overweight Table data'!G27</f>
        <v>30.0928454396505</v>
      </c>
      <c r="I123" s="189">
        <f>'Overweight Table data'!H27</f>
        <v>26.1637629602603</v>
      </c>
      <c r="J123" s="189" t="str">
        <f>'Overweight Table data'!I27</f>
        <v>Higher</v>
      </c>
    </row>
    <row r="124" spans="1:10" ht="15" x14ac:dyDescent="0.25">
      <c r="A124" s="187" t="s">
        <v>206</v>
      </c>
      <c r="B124" s="188" t="str">
        <f>'Overweight Table data'!A28</f>
        <v>ABM UHB</v>
      </c>
      <c r="C124" s="189">
        <f>'Overweight Table data'!B28</f>
        <v>1456</v>
      </c>
      <c r="D124" s="189">
        <f>'Overweight Table data'!C28</f>
        <v>26.2436914203317</v>
      </c>
      <c r="E124" s="189">
        <f>'Overweight Table data'!D28</f>
        <v>25.1</v>
      </c>
      <c r="F124" s="189">
        <f>'Overweight Table data'!E28</f>
        <v>27.4</v>
      </c>
      <c r="G124" s="189">
        <f>'Overweight Table data'!F28</f>
        <v>1456</v>
      </c>
      <c r="H124" s="189">
        <f>'Overweight Table data'!G28</f>
        <v>26.2436914203317</v>
      </c>
      <c r="I124" s="189">
        <f>'Overweight Table data'!H28</f>
        <v>26.1637629602603</v>
      </c>
      <c r="J124" s="189" t="str">
        <f>'Overweight Table data'!I28</f>
        <v>Comparable</v>
      </c>
    </row>
    <row r="125" spans="1:10" ht="15" x14ac:dyDescent="0.25">
      <c r="A125" s="187" t="s">
        <v>206</v>
      </c>
      <c r="B125" s="188" t="str">
        <f>'Overweight Table data'!A29</f>
        <v>Cardiff and Vale UHB</v>
      </c>
      <c r="C125" s="189">
        <f>'Overweight Table data'!B29</f>
        <v>1105</v>
      </c>
      <c r="D125" s="189">
        <f>'Overweight Table data'!C29</f>
        <v>20.9240674114751</v>
      </c>
      <c r="E125" s="189">
        <f>'Overweight Table data'!D29</f>
        <v>19.8</v>
      </c>
      <c r="F125" s="189">
        <f>'Overweight Table data'!E29</f>
        <v>22</v>
      </c>
      <c r="G125" s="189">
        <f>'Overweight Table data'!F29</f>
        <v>1105</v>
      </c>
      <c r="H125" s="189">
        <f>'Overweight Table data'!G29</f>
        <v>20.9240674114751</v>
      </c>
      <c r="I125" s="189">
        <f>'Overweight Table data'!H29</f>
        <v>26.1637629602603</v>
      </c>
      <c r="J125" s="189" t="str">
        <f>'Overweight Table data'!I29</f>
        <v>Lower</v>
      </c>
    </row>
    <row r="126" spans="1:10" ht="15" x14ac:dyDescent="0.25">
      <c r="A126" s="187" t="s">
        <v>206</v>
      </c>
      <c r="B126" s="188" t="str">
        <f>'Overweight Table data'!A30</f>
        <v>Cwm Taf UHB</v>
      </c>
      <c r="C126" s="189">
        <f>'Overweight Table data'!B30</f>
        <v>949</v>
      </c>
      <c r="D126" s="189">
        <f>'Overweight Table data'!C30</f>
        <v>28.060319337669998</v>
      </c>
      <c r="E126" s="189">
        <f>'Overweight Table data'!D30</f>
        <v>26.6</v>
      </c>
      <c r="F126" s="189">
        <f>'Overweight Table data'!E30</f>
        <v>29.6</v>
      </c>
      <c r="G126" s="189">
        <f>'Overweight Table data'!F30</f>
        <v>949</v>
      </c>
      <c r="H126" s="189">
        <f>'Overweight Table data'!G30</f>
        <v>28.060319337669998</v>
      </c>
      <c r="I126" s="189">
        <f>'Overweight Table data'!H30</f>
        <v>26.1637629602603</v>
      </c>
      <c r="J126" s="189" t="str">
        <f>'Overweight Table data'!I30</f>
        <v>Higher</v>
      </c>
    </row>
    <row r="127" spans="1:10" ht="15" x14ac:dyDescent="0.25">
      <c r="A127" s="187" t="s">
        <v>206</v>
      </c>
      <c r="B127" s="188" t="str">
        <f>'Overweight Table data'!A31</f>
        <v>Aneurin Bevan UHB</v>
      </c>
      <c r="C127" s="189">
        <f>'Overweight Table data'!B31</f>
        <v>1705</v>
      </c>
      <c r="D127" s="189">
        <f>'Overweight Table data'!C31</f>
        <v>26.194499923183301</v>
      </c>
      <c r="E127" s="189">
        <f>'Overweight Table data'!D31</f>
        <v>25.1</v>
      </c>
      <c r="F127" s="189">
        <f>'Overweight Table data'!E31</f>
        <v>27.3</v>
      </c>
      <c r="G127" s="189">
        <f>'Overweight Table data'!F31</f>
        <v>1705</v>
      </c>
      <c r="H127" s="189">
        <f>'Overweight Table data'!G31</f>
        <v>26.194499923183301</v>
      </c>
      <c r="I127" s="189">
        <f>'Overweight Table data'!H31</f>
        <v>26.1637629602603</v>
      </c>
      <c r="J127" s="189" t="str">
        <f>'Overweight Table data'!I31</f>
        <v>Comparable</v>
      </c>
    </row>
    <row r="128" spans="1:10" ht="15" x14ac:dyDescent="0.25">
      <c r="A128" s="187" t="s">
        <v>206</v>
      </c>
      <c r="B128" s="188" t="str">
        <f>'Overweight Table data'!A32</f>
        <v>Wales</v>
      </c>
      <c r="C128" s="189">
        <f>'Overweight Table data'!B32</f>
        <v>8605</v>
      </c>
      <c r="D128" s="189">
        <f>'Overweight Table data'!C32</f>
        <v>26.1637629602603</v>
      </c>
      <c r="E128" s="189">
        <f>'Overweight Table data'!D32</f>
        <v>25.7</v>
      </c>
      <c r="F128" s="189">
        <f>'Overweight Table data'!E32</f>
        <v>26.6</v>
      </c>
      <c r="G128" s="189" t="str">
        <f>'Overweight Table data'!F32</f>
        <v>-</v>
      </c>
      <c r="H128" s="189" t="str">
        <f>'Overweight Table data'!G32</f>
        <v>-</v>
      </c>
      <c r="I128" s="189">
        <f>'Overweight Table data'!H32</f>
        <v>26.1637629602603</v>
      </c>
      <c r="J128" s="189"/>
    </row>
    <row r="129" spans="1:10" x14ac:dyDescent="0.15">
      <c r="C129" s="185"/>
      <c r="D129" s="185"/>
      <c r="E129" s="185"/>
      <c r="F129" s="185"/>
      <c r="G129" s="185"/>
      <c r="H129" s="185"/>
      <c r="I129" s="185"/>
    </row>
    <row r="130" spans="1:10" ht="15" customHeight="1" x14ac:dyDescent="0.15">
      <c r="A130" s="182" t="s">
        <v>207</v>
      </c>
      <c r="B130" s="220" t="str">
        <f>'Teen Cons Table data'!A3</f>
        <v>Isle of Anglesey</v>
      </c>
      <c r="C130" s="220">
        <f>'Teen Cons Table data'!B3</f>
        <v>27</v>
      </c>
      <c r="D130" s="221">
        <f>'Teen Cons Table data'!C3</f>
        <v>23.622047244094489</v>
      </c>
      <c r="E130" s="221">
        <f>'Teen Cons Table data'!D3</f>
        <v>15.566929133858267</v>
      </c>
      <c r="F130" s="221">
        <f>'Teen Cons Table data'!E3</f>
        <v>34.369203849518811</v>
      </c>
      <c r="G130" s="220">
        <f>'Teen Cons Table data'!F3</f>
        <v>313</v>
      </c>
      <c r="H130" s="221">
        <f>'Teen Cons Table data'!G3</f>
        <v>26.913155631986243</v>
      </c>
      <c r="I130" s="221">
        <f>'Teen Cons Table data'!H3</f>
        <v>25.449212949212949</v>
      </c>
      <c r="J130" s="220" t="str">
        <f>'Teen Cons Table data'!I3</f>
        <v>Comparable</v>
      </c>
    </row>
    <row r="131" spans="1:10" ht="15" customHeight="1" x14ac:dyDescent="0.15">
      <c r="A131" s="182" t="s">
        <v>207</v>
      </c>
      <c r="B131" s="220" t="str">
        <f>'Teen Cons Table data'!A4</f>
        <v>Gwynedd</v>
      </c>
      <c r="C131" s="220">
        <f>'Teen Cons Table data'!B4</f>
        <v>47</v>
      </c>
      <c r="D131" s="221">
        <f>'Teen Cons Table data'!C4</f>
        <v>23.979591836734695</v>
      </c>
      <c r="E131" s="221">
        <f>'Teen Cons Table data'!D4</f>
        <v>17.619387755102039</v>
      </c>
      <c r="F131" s="221">
        <f>'Teen Cons Table data'!E4</f>
        <v>31.887755102040817</v>
      </c>
      <c r="G131" s="220">
        <f>'Teen Cons Table data'!F4</f>
        <v>313</v>
      </c>
      <c r="H131" s="221">
        <f>'Teen Cons Table data'!G4</f>
        <v>26.913155631986243</v>
      </c>
      <c r="I131" s="221">
        <f>'Teen Cons Table data'!H4</f>
        <v>25.449212949212949</v>
      </c>
      <c r="J131" s="220" t="str">
        <f>'Teen Cons Table data'!I4</f>
        <v>Comparable</v>
      </c>
    </row>
    <row r="132" spans="1:10" ht="15" customHeight="1" x14ac:dyDescent="0.15">
      <c r="A132" s="182" t="s">
        <v>207</v>
      </c>
      <c r="B132" s="220" t="str">
        <f>'Teen Cons Table data'!A5</f>
        <v>Conwy</v>
      </c>
      <c r="C132" s="220">
        <f>'Teen Cons Table data'!B5</f>
        <v>59</v>
      </c>
      <c r="D132" s="221">
        <f>'Teen Cons Table data'!C5</f>
        <v>29.964448958862366</v>
      </c>
      <c r="E132" s="221">
        <f>'Teen Cons Table data'!D5</f>
        <v>22.81056373793804</v>
      </c>
      <c r="F132" s="221">
        <f>'Teen Cons Table data'!E5</f>
        <v>38.652107668867444</v>
      </c>
      <c r="G132" s="220">
        <f>'Teen Cons Table data'!F5</f>
        <v>313</v>
      </c>
      <c r="H132" s="221">
        <f>'Teen Cons Table data'!G5</f>
        <v>26.913155631986243</v>
      </c>
      <c r="I132" s="221">
        <f>'Teen Cons Table data'!H5</f>
        <v>25.449212949212949</v>
      </c>
      <c r="J132" s="220" t="str">
        <f>'Teen Cons Table data'!I5</f>
        <v>Comparable</v>
      </c>
    </row>
    <row r="133" spans="1:10" ht="15" customHeight="1" x14ac:dyDescent="0.15">
      <c r="A133" s="182" t="s">
        <v>207</v>
      </c>
      <c r="B133" s="220" t="str">
        <f>'Teen Cons Table data'!A6</f>
        <v>Denbighshire</v>
      </c>
      <c r="C133" s="220">
        <f>'Teen Cons Table data'!B6</f>
        <v>51</v>
      </c>
      <c r="D133" s="221">
        <f>'Teen Cons Table data'!C6</f>
        <v>30.575539568345324</v>
      </c>
      <c r="E133" s="221">
        <f>'Teen Cons Table data'!D6</f>
        <v>22.765587529976017</v>
      </c>
      <c r="F133" s="221">
        <f>'Teen Cons Table data'!E6</f>
        <v>40.201438848920866</v>
      </c>
      <c r="G133" s="220">
        <f>'Teen Cons Table data'!F6</f>
        <v>313</v>
      </c>
      <c r="H133" s="221">
        <f>'Teen Cons Table data'!G6</f>
        <v>26.913155631986243</v>
      </c>
      <c r="I133" s="221">
        <f>'Teen Cons Table data'!H6</f>
        <v>25.449212949212949</v>
      </c>
      <c r="J133" s="220" t="str">
        <f>'Teen Cons Table data'!I6</f>
        <v>Comparable</v>
      </c>
    </row>
    <row r="134" spans="1:10" ht="15" customHeight="1" x14ac:dyDescent="0.15">
      <c r="A134" s="182" t="s">
        <v>207</v>
      </c>
      <c r="B134" s="220" t="str">
        <f>'Teen Cons Table data'!A7</f>
        <v>Flintshire</v>
      </c>
      <c r="C134" s="220">
        <f>'Teen Cons Table data'!B7</f>
        <v>70</v>
      </c>
      <c r="D134" s="221">
        <f>'Teen Cons Table data'!C7</f>
        <v>26.10966057441253</v>
      </c>
      <c r="E134" s="221">
        <f>'Teen Cons Table data'!D7</f>
        <v>20.35359940320776</v>
      </c>
      <c r="F134" s="221">
        <f>'Teen Cons Table data'!E7</f>
        <v>32.988064155165979</v>
      </c>
      <c r="G134" s="220">
        <f>'Teen Cons Table data'!F7</f>
        <v>313</v>
      </c>
      <c r="H134" s="221">
        <f>'Teen Cons Table data'!G7</f>
        <v>26.913155631986243</v>
      </c>
      <c r="I134" s="221">
        <f>'Teen Cons Table data'!H7</f>
        <v>25.449212949212949</v>
      </c>
      <c r="J134" s="220" t="str">
        <f>'Teen Cons Table data'!I7</f>
        <v>Comparable</v>
      </c>
    </row>
    <row r="135" spans="1:10" ht="15" customHeight="1" x14ac:dyDescent="0.15">
      <c r="A135" s="182" t="s">
        <v>207</v>
      </c>
      <c r="B135" s="220" t="str">
        <f>'Teen Cons Table data'!A8</f>
        <v>Wrexham</v>
      </c>
      <c r="C135" s="220">
        <f>'Teen Cons Table data'!B8</f>
        <v>59</v>
      </c>
      <c r="D135" s="221">
        <f>'Teen Cons Table data'!C8</f>
        <v>26.708918062471707</v>
      </c>
      <c r="E135" s="221">
        <f>'Teen Cons Table data'!D8</f>
        <v>20.332277048438208</v>
      </c>
      <c r="F135" s="221">
        <f>'Teen Cons Table data'!E8</f>
        <v>34.452693526482562</v>
      </c>
      <c r="G135" s="220">
        <f>'Teen Cons Table data'!F8</f>
        <v>313</v>
      </c>
      <c r="H135" s="221">
        <f>'Teen Cons Table data'!G8</f>
        <v>26.913155631986243</v>
      </c>
      <c r="I135" s="221">
        <f>'Teen Cons Table data'!H8</f>
        <v>25.449212949212949</v>
      </c>
      <c r="J135" s="220" t="str">
        <f>'Teen Cons Table data'!I8</f>
        <v>Comparable</v>
      </c>
    </row>
    <row r="136" spans="1:10" ht="15" customHeight="1" x14ac:dyDescent="0.15">
      <c r="A136" s="182" t="s">
        <v>207</v>
      </c>
      <c r="B136" s="220" t="str">
        <f>'Teen Cons Table data'!A9</f>
        <v>Powys</v>
      </c>
      <c r="C136" s="220">
        <f>'Teen Cons Table data'!B9</f>
        <v>51</v>
      </c>
      <c r="D136" s="221">
        <f>'Teen Cons Table data'!C9</f>
        <v>21.214642262895172</v>
      </c>
      <c r="E136" s="221">
        <f>'Teen Cons Table data'!D9</f>
        <v>15.79575707154742</v>
      </c>
      <c r="F136" s="221">
        <f>'Teen Cons Table data'!E9</f>
        <v>27.893510815307817</v>
      </c>
      <c r="G136" s="220">
        <f>'Teen Cons Table data'!F9</f>
        <v>51</v>
      </c>
      <c r="H136" s="221">
        <f>'Teen Cons Table data'!G9</f>
        <v>21.214642262895172</v>
      </c>
      <c r="I136" s="221">
        <f>'Teen Cons Table data'!H9</f>
        <v>25.449212949212949</v>
      </c>
      <c r="J136" s="220" t="str">
        <f>'Teen Cons Table data'!I9</f>
        <v>Comparable</v>
      </c>
    </row>
    <row r="137" spans="1:10" ht="15" customHeight="1" x14ac:dyDescent="0.15">
      <c r="A137" s="182" t="s">
        <v>207</v>
      </c>
      <c r="B137" s="220" t="str">
        <f>'Teen Cons Table data'!A10</f>
        <v>Ceredigion</v>
      </c>
      <c r="C137" s="220">
        <f>'Teen Cons Table data'!B10</f>
        <v>24</v>
      </c>
      <c r="D137" s="221">
        <f>'Teen Cons Table data'!C10</f>
        <v>21.957913998170174</v>
      </c>
      <c r="E137" s="221">
        <f>'Teen Cons Table data'!D10</f>
        <v>14.068618481244282</v>
      </c>
      <c r="F137" s="221">
        <f>'Teen Cons Table data'!E10</f>
        <v>32.671546203110708</v>
      </c>
      <c r="G137" s="220">
        <f>'Teen Cons Table data'!F10</f>
        <v>155</v>
      </c>
      <c r="H137" s="221">
        <f>'Teen Cons Table data'!G10</f>
        <v>24.083281541330017</v>
      </c>
      <c r="I137" s="221">
        <f>'Teen Cons Table data'!H10</f>
        <v>25.449212949212949</v>
      </c>
      <c r="J137" s="220" t="str">
        <f>'Teen Cons Table data'!I10</f>
        <v>Comparable</v>
      </c>
    </row>
    <row r="138" spans="1:10" ht="15" customHeight="1" x14ac:dyDescent="0.15">
      <c r="A138" s="182" t="s">
        <v>207</v>
      </c>
      <c r="B138" s="220" t="str">
        <f>'Teen Cons Table data'!A11</f>
        <v>Pembrokeshire</v>
      </c>
      <c r="C138" s="220">
        <f>'Teen Cons Table data'!B11</f>
        <v>52</v>
      </c>
      <c r="D138" s="221">
        <f>'Teen Cons Table data'!C11</f>
        <v>23.809523809523807</v>
      </c>
      <c r="E138" s="221">
        <f>'Teen Cons Table data'!D11</f>
        <v>17.782051282051281</v>
      </c>
      <c r="F138" s="221">
        <f>'Teen Cons Table data'!E11</f>
        <v>31.22298534798535</v>
      </c>
      <c r="G138" s="220">
        <f>'Teen Cons Table data'!F11</f>
        <v>155</v>
      </c>
      <c r="H138" s="221">
        <f>'Teen Cons Table data'!G11</f>
        <v>24.083281541330017</v>
      </c>
      <c r="I138" s="221">
        <f>'Teen Cons Table data'!H11</f>
        <v>25.449212949212949</v>
      </c>
      <c r="J138" s="220" t="str">
        <f>'Teen Cons Table data'!I11</f>
        <v>Comparable</v>
      </c>
    </row>
    <row r="139" spans="1:10" ht="15" customHeight="1" x14ac:dyDescent="0.15">
      <c r="A139" s="182" t="s">
        <v>207</v>
      </c>
      <c r="B139" s="220" t="str">
        <f>'Teen Cons Table data'!A12</f>
        <v>Carmarthenshire</v>
      </c>
      <c r="C139" s="220">
        <f>'Teen Cons Table data'!B12</f>
        <v>79</v>
      </c>
      <c r="D139" s="221">
        <f>'Teen Cons Table data'!C12</f>
        <v>25.007913896802783</v>
      </c>
      <c r="E139" s="221">
        <f>'Teen Cons Table data'!D12</f>
        <v>19.798987021209243</v>
      </c>
      <c r="F139" s="221">
        <f>'Teen Cons Table data'!E12</f>
        <v>31.167458056346945</v>
      </c>
      <c r="G139" s="220">
        <f>'Teen Cons Table data'!F12</f>
        <v>155</v>
      </c>
      <c r="H139" s="221">
        <f>'Teen Cons Table data'!G12</f>
        <v>24.083281541330017</v>
      </c>
      <c r="I139" s="221">
        <f>'Teen Cons Table data'!H12</f>
        <v>25.449212949212949</v>
      </c>
      <c r="J139" s="220" t="str">
        <f>'Teen Cons Table data'!I12</f>
        <v>Comparable</v>
      </c>
    </row>
    <row r="140" spans="1:10" ht="15" customHeight="1" x14ac:dyDescent="0.15">
      <c r="A140" s="182" t="s">
        <v>207</v>
      </c>
      <c r="B140" s="220" t="str">
        <f>'Teen Cons Table data'!A13</f>
        <v>Swansea</v>
      </c>
      <c r="C140" s="220">
        <f>'Teen Cons Table data'!B13</f>
        <v>85</v>
      </c>
      <c r="D140" s="221">
        <f>'Teen Cons Table data'!C13</f>
        <v>21.733571976476604</v>
      </c>
      <c r="E140" s="221">
        <f>'Teen Cons Table data'!D13</f>
        <v>17.360010227563283</v>
      </c>
      <c r="F140" s="221">
        <f>'Teen Cons Table data'!E13</f>
        <v>26.873945282536436</v>
      </c>
      <c r="G140" s="220">
        <f>'Teen Cons Table data'!F13</f>
        <v>233</v>
      </c>
      <c r="H140" s="221">
        <f>'Teen Cons Table data'!G13</f>
        <v>26.194491287240023</v>
      </c>
      <c r="I140" s="221">
        <f>'Teen Cons Table data'!H13</f>
        <v>25.449212949212949</v>
      </c>
      <c r="J140" s="220" t="str">
        <f>'Teen Cons Table data'!I13</f>
        <v>Comparable</v>
      </c>
    </row>
    <row r="141" spans="1:10" ht="15" customHeight="1" x14ac:dyDescent="0.15">
      <c r="A141" s="182" t="s">
        <v>207</v>
      </c>
      <c r="B141" s="220" t="str">
        <f>'Teen Cons Table data'!A14</f>
        <v>Neath Port Talbot</v>
      </c>
      <c r="C141" s="220">
        <f>'Teen Cons Table data'!B14</f>
        <v>68</v>
      </c>
      <c r="D141" s="221">
        <f>'Teen Cons Table data'!C14</f>
        <v>27.276373846770959</v>
      </c>
      <c r="E141" s="221">
        <f>'Teen Cons Table data'!D14</f>
        <v>21.181307661452067</v>
      </c>
      <c r="F141" s="221">
        <f>'Teen Cons Table data'!E14</f>
        <v>34.579221821099075</v>
      </c>
      <c r="G141" s="220">
        <f>'Teen Cons Table data'!F14</f>
        <v>233</v>
      </c>
      <c r="H141" s="221">
        <f>'Teen Cons Table data'!G14</f>
        <v>26.194491287240023</v>
      </c>
      <c r="I141" s="221">
        <f>'Teen Cons Table data'!H14</f>
        <v>25.449212949212949</v>
      </c>
      <c r="J141" s="220" t="str">
        <f>'Teen Cons Table data'!I14</f>
        <v>Comparable</v>
      </c>
    </row>
    <row r="142" spans="1:10" ht="15" customHeight="1" x14ac:dyDescent="0.15">
      <c r="A142" s="182" t="s">
        <v>207</v>
      </c>
      <c r="B142" s="220" t="str">
        <f>'Teen Cons Table data'!A15</f>
        <v>Bridgend</v>
      </c>
      <c r="C142" s="220">
        <f>'Teen Cons Table data'!B15</f>
        <v>80</v>
      </c>
      <c r="D142" s="221">
        <f>'Teen Cons Table data'!C15</f>
        <v>32.115616218386194</v>
      </c>
      <c r="E142" s="221">
        <f>'Teen Cons Table data'!D15</f>
        <v>25.4656764351666</v>
      </c>
      <c r="F142" s="221">
        <f>'Teen Cons Table data'!E15</f>
        <v>39.970694500200722</v>
      </c>
      <c r="G142" s="220">
        <f>'Teen Cons Table data'!F15</f>
        <v>233</v>
      </c>
      <c r="H142" s="221">
        <f>'Teen Cons Table data'!G15</f>
        <v>26.194491287240023</v>
      </c>
      <c r="I142" s="221">
        <f>'Teen Cons Table data'!H15</f>
        <v>25.449212949212949</v>
      </c>
      <c r="J142" s="220" t="str">
        <f>'Teen Cons Table data'!I15</f>
        <v>Higher</v>
      </c>
    </row>
    <row r="143" spans="1:10" ht="15" customHeight="1" x14ac:dyDescent="0.15">
      <c r="A143" s="182" t="s">
        <v>207</v>
      </c>
      <c r="B143" s="220" t="str">
        <f>'Teen Cons Table data'!A16</f>
        <v>Vale of Glamorgan</v>
      </c>
      <c r="C143" s="220">
        <f>'Teen Cons Table data'!B16</f>
        <v>39</v>
      </c>
      <c r="D143" s="221">
        <f>'Teen Cons Table data'!C16</f>
        <v>15.821501014198782</v>
      </c>
      <c r="E143" s="221">
        <f>'Teen Cons Table data'!D16</f>
        <v>11.250709939148074</v>
      </c>
      <c r="F143" s="221">
        <f>'Teen Cons Table data'!E16</f>
        <v>21.628397565922921</v>
      </c>
      <c r="G143" s="220">
        <f>'Teen Cons Table data'!F16</f>
        <v>195</v>
      </c>
      <c r="H143" s="221">
        <f>'Teen Cons Table data'!G16</f>
        <v>23.946948299152645</v>
      </c>
      <c r="I143" s="221">
        <f>'Teen Cons Table data'!H16</f>
        <v>25.449212949212949</v>
      </c>
      <c r="J143" s="220" t="str">
        <f>'Teen Cons Table data'!I16</f>
        <v>Lower</v>
      </c>
    </row>
    <row r="144" spans="1:10" ht="15" customHeight="1" x14ac:dyDescent="0.15">
      <c r="A144" s="182" t="s">
        <v>207</v>
      </c>
      <c r="B144" s="220" t="str">
        <f>'Teen Cons Table data'!A17</f>
        <v>Cardiff</v>
      </c>
      <c r="C144" s="220">
        <f>'Teen Cons Table data'!B17</f>
        <v>156</v>
      </c>
      <c r="D144" s="221">
        <f>'Teen Cons Table data'!C17</f>
        <v>27.474462839027829</v>
      </c>
      <c r="E144" s="221">
        <f>'Teen Cons Table data'!D17</f>
        <v>23.332160592863382</v>
      </c>
      <c r="F144" s="221">
        <f>'Teen Cons Table data'!E17</f>
        <v>32.144968229805862</v>
      </c>
      <c r="G144" s="220">
        <f>'Teen Cons Table data'!F17</f>
        <v>195</v>
      </c>
      <c r="H144" s="221">
        <f>'Teen Cons Table data'!G17</f>
        <v>23.946948299152645</v>
      </c>
      <c r="I144" s="221">
        <f>'Teen Cons Table data'!H17</f>
        <v>25.449212949212949</v>
      </c>
      <c r="J144" s="220" t="str">
        <f>'Teen Cons Table data'!I17</f>
        <v>Comparable</v>
      </c>
    </row>
    <row r="145" spans="1:10" ht="15" customHeight="1" x14ac:dyDescent="0.15">
      <c r="A145" s="182" t="s">
        <v>207</v>
      </c>
      <c r="B145" s="220" t="str">
        <f>'Teen Cons Table data'!A18</f>
        <v>Rhondda Cynon Taf</v>
      </c>
      <c r="C145" s="220">
        <f>'Teen Cons Table data'!B18</f>
        <v>133</v>
      </c>
      <c r="D145" s="221">
        <f>'Teen Cons Table data'!C18</f>
        <v>31.442080378250587</v>
      </c>
      <c r="E145" s="221">
        <f>'Teen Cons Table data'!D18</f>
        <v>26.325431989230555</v>
      </c>
      <c r="F145" s="221">
        <f>'Teen Cons Table data'!E18</f>
        <v>37.2692766736333</v>
      </c>
      <c r="G145" s="220">
        <f>'Teen Cons Table data'!F18</f>
        <v>164</v>
      </c>
      <c r="H145" s="221">
        <f>'Teen Cons Table data'!G18</f>
        <v>30.700112317484088</v>
      </c>
      <c r="I145" s="221">
        <f>'Teen Cons Table data'!H18</f>
        <v>25.449212949212949</v>
      </c>
      <c r="J145" s="220" t="str">
        <f>'Teen Cons Table data'!I18</f>
        <v>Higher</v>
      </c>
    </row>
    <row r="146" spans="1:10" ht="15" customHeight="1" x14ac:dyDescent="0.15">
      <c r="A146" s="182" t="s">
        <v>207</v>
      </c>
      <c r="B146" s="220" t="str">
        <f>'Teen Cons Table data'!A19</f>
        <v>Merthyr Tydfil</v>
      </c>
      <c r="C146" s="220">
        <f>'Teen Cons Table data'!B19</f>
        <v>31</v>
      </c>
      <c r="D146" s="221">
        <f>'Teen Cons Table data'!C19</f>
        <v>27.877697841726619</v>
      </c>
      <c r="E146" s="221">
        <f>'Teen Cons Table data'!D19</f>
        <v>18.941546762589926</v>
      </c>
      <c r="F146" s="221">
        <f>'Teen Cons Table data'!E19</f>
        <v>39.570143884892083</v>
      </c>
      <c r="G146" s="220">
        <f>'Teen Cons Table data'!F19</f>
        <v>164</v>
      </c>
      <c r="H146" s="221">
        <f>'Teen Cons Table data'!G19</f>
        <v>30.700112317484088</v>
      </c>
      <c r="I146" s="221">
        <f>'Teen Cons Table data'!H19</f>
        <v>25.449212949212949</v>
      </c>
      <c r="J146" s="220" t="str">
        <f>'Teen Cons Table data'!I19</f>
        <v>Comparable</v>
      </c>
    </row>
    <row r="147" spans="1:10" ht="15" customHeight="1" x14ac:dyDescent="0.15">
      <c r="A147" s="182" t="s">
        <v>207</v>
      </c>
      <c r="B147" s="220" t="str">
        <f>'Teen Cons Table data'!A20</f>
        <v>Caerphilly</v>
      </c>
      <c r="C147" s="220">
        <f>'Teen Cons Table data'!B20</f>
        <v>87</v>
      </c>
      <c r="D147" s="221">
        <f>'Teen Cons Table data'!C20</f>
        <v>25.823686553873554</v>
      </c>
      <c r="E147" s="221">
        <f>'Teen Cons Table data'!D20</f>
        <v>20.683585633719208</v>
      </c>
      <c r="F147" s="221">
        <f>'Teen Cons Table data'!E20</f>
        <v>31.853368952211337</v>
      </c>
      <c r="G147" s="220">
        <f>'Teen Cons Table data'!F20</f>
        <v>260</v>
      </c>
      <c r="H147" s="221">
        <f>'Teen Cons Table data'!G20</f>
        <v>23.589185265831972</v>
      </c>
      <c r="I147" s="221">
        <f>'Teen Cons Table data'!H20</f>
        <v>25.449212949212949</v>
      </c>
      <c r="J147" s="220" t="str">
        <f>'Teen Cons Table data'!I20</f>
        <v>Comparable</v>
      </c>
    </row>
    <row r="148" spans="1:10" ht="15" customHeight="1" x14ac:dyDescent="0.15">
      <c r="A148" s="182" t="s">
        <v>207</v>
      </c>
      <c r="B148" s="220" t="str">
        <f>'Teen Cons Table data'!A21</f>
        <v>Blaenau Gwent</v>
      </c>
      <c r="C148" s="220">
        <f>'Teen Cons Table data'!B21</f>
        <v>34</v>
      </c>
      <c r="D148" s="221">
        <f>'Teen Cons Table data'!C21</f>
        <v>26.645768025078372</v>
      </c>
      <c r="E148" s="221">
        <f>'Teen Cons Table data'!D21</f>
        <v>18.452978056426332</v>
      </c>
      <c r="F148" s="221">
        <f>'Teen Cons Table data'!E21</f>
        <v>37.235109717868333</v>
      </c>
      <c r="G148" s="220">
        <f>'Teen Cons Table data'!F21</f>
        <v>260</v>
      </c>
      <c r="H148" s="221">
        <f>'Teen Cons Table data'!G21</f>
        <v>23.589185265831972</v>
      </c>
      <c r="I148" s="221">
        <f>'Teen Cons Table data'!H21</f>
        <v>25.449212949212949</v>
      </c>
      <c r="J148" s="220" t="str">
        <f>'Teen Cons Table data'!I21</f>
        <v>Comparable</v>
      </c>
    </row>
    <row r="149" spans="1:10" ht="15" customHeight="1" x14ac:dyDescent="0.15">
      <c r="A149" s="182" t="s">
        <v>207</v>
      </c>
      <c r="B149" s="220" t="str">
        <f>'Teen Cons Table data'!A22</f>
        <v>Torfaen</v>
      </c>
      <c r="C149" s="220">
        <f>'Teen Cons Table data'!B22</f>
        <v>51</v>
      </c>
      <c r="D149" s="221">
        <f>'Teen Cons Table data'!C22</f>
        <v>28.8135593220339</v>
      </c>
      <c r="E149" s="221">
        <f>'Teen Cons Table data'!D22</f>
        <v>21.453672316384178</v>
      </c>
      <c r="F149" s="221">
        <f>'Teen Cons Table data'!E22</f>
        <v>37.884745762711866</v>
      </c>
      <c r="G149" s="220">
        <f>'Teen Cons Table data'!F22</f>
        <v>260</v>
      </c>
      <c r="H149" s="221">
        <f>'Teen Cons Table data'!G22</f>
        <v>23.589185265831972</v>
      </c>
      <c r="I149" s="221">
        <f>'Teen Cons Table data'!H22</f>
        <v>25.449212949212949</v>
      </c>
      <c r="J149" s="220" t="str">
        <f>'Teen Cons Table data'!I22</f>
        <v>Comparable</v>
      </c>
    </row>
    <row r="150" spans="1:10" ht="15" customHeight="1" x14ac:dyDescent="0.15">
      <c r="A150" s="182" t="s">
        <v>207</v>
      </c>
      <c r="B150" s="220" t="str">
        <f>'Teen Cons Table data'!A23</f>
        <v>Monmouthshire</v>
      </c>
      <c r="C150" s="220">
        <f>'Teen Cons Table data'!B23</f>
        <v>25</v>
      </c>
      <c r="D150" s="221">
        <f>'Teen Cons Table data'!C23</f>
        <v>14.180374361883155</v>
      </c>
      <c r="E150" s="221">
        <f>'Teen Cons Table data'!D23</f>
        <v>9.1769710720363005</v>
      </c>
      <c r="F150" s="221">
        <f>'Teen Cons Table data'!E23</f>
        <v>20.933068633011914</v>
      </c>
      <c r="G150" s="220">
        <f>'Teen Cons Table data'!F23</f>
        <v>260</v>
      </c>
      <c r="H150" s="221">
        <f>'Teen Cons Table data'!G23</f>
        <v>23.589185265831972</v>
      </c>
      <c r="I150" s="221">
        <f>'Teen Cons Table data'!H23</f>
        <v>25.449212949212949</v>
      </c>
      <c r="J150" s="220" t="str">
        <f>'Teen Cons Table data'!I23</f>
        <v>Lower</v>
      </c>
    </row>
    <row r="151" spans="1:10" ht="15" customHeight="1" x14ac:dyDescent="0.15">
      <c r="A151" s="182" t="s">
        <v>207</v>
      </c>
      <c r="B151" s="220" t="str">
        <f>'Teen Cons Table data'!A24</f>
        <v>Newport</v>
      </c>
      <c r="C151" s="220">
        <f>'Teen Cons Table data'!B24</f>
        <v>63</v>
      </c>
      <c r="D151" s="221">
        <f>'Teen Cons Table data'!C24</f>
        <v>22.151898734177216</v>
      </c>
      <c r="E151" s="221">
        <f>'Teen Cons Table data'!D24</f>
        <v>17.022151898734176</v>
      </c>
      <c r="F151" s="221">
        <f>'Teen Cons Table data'!E24</f>
        <v>28.341772151898734</v>
      </c>
      <c r="G151" s="220">
        <f>'Teen Cons Table data'!F24</f>
        <v>260</v>
      </c>
      <c r="H151" s="221">
        <f>'Teen Cons Table data'!G24</f>
        <v>23.589185265831972</v>
      </c>
      <c r="I151" s="221">
        <f>'Teen Cons Table data'!H24</f>
        <v>25.449212949212949</v>
      </c>
      <c r="J151" s="220" t="str">
        <f>'Teen Cons Table data'!I24</f>
        <v>Comparable</v>
      </c>
    </row>
    <row r="152" spans="1:10" ht="15" customHeight="1" x14ac:dyDescent="0.15">
      <c r="A152" s="182" t="s">
        <v>207</v>
      </c>
      <c r="B152" s="220" t="str">
        <f>'Teen Cons Table data'!A25</f>
        <v>Betsi Cadwaladr UHB</v>
      </c>
      <c r="C152" s="220">
        <f>'Teen Cons Table data'!B25</f>
        <v>313</v>
      </c>
      <c r="D152" s="221">
        <f>'Teen Cons Table data'!C25</f>
        <v>26.913155631986243</v>
      </c>
      <c r="E152" s="221">
        <f>'Teen Cons Table data'!D25</f>
        <v>24.014141033070494</v>
      </c>
      <c r="F152" s="221">
        <f>'Teen Cons Table data'!E25</f>
        <v>30.06807295679036</v>
      </c>
      <c r="G152" s="220">
        <f>'Teen Cons Table data'!F25</f>
        <v>313</v>
      </c>
      <c r="H152" s="221">
        <f>'Teen Cons Table data'!G25</f>
        <v>26.913155631986243</v>
      </c>
      <c r="I152" s="221">
        <f>'Teen Cons Table data'!H25</f>
        <v>25.449212949212949</v>
      </c>
      <c r="J152" s="220" t="str">
        <f>'Teen Cons Table data'!I25</f>
        <v>Comparable</v>
      </c>
    </row>
    <row r="153" spans="1:10" ht="15" customHeight="1" x14ac:dyDescent="0.15">
      <c r="A153" s="182" t="s">
        <v>207</v>
      </c>
      <c r="B153" s="220" t="str">
        <f>'Teen Cons Table data'!A26</f>
        <v>Powys tHB</v>
      </c>
      <c r="C153" s="220">
        <f>'Teen Cons Table data'!B26</f>
        <v>51</v>
      </c>
      <c r="D153" s="221">
        <f>'Teen Cons Table data'!C26</f>
        <v>21.214642262895172</v>
      </c>
      <c r="E153" s="221">
        <f>'Teen Cons Table data'!D26</f>
        <v>15.79575707154742</v>
      </c>
      <c r="F153" s="221">
        <f>'Teen Cons Table data'!E26</f>
        <v>27.893510815307817</v>
      </c>
      <c r="G153" s="220">
        <f>'Teen Cons Table data'!F26</f>
        <v>51</v>
      </c>
      <c r="H153" s="221">
        <f>'Teen Cons Table data'!G26</f>
        <v>21.214642262895172</v>
      </c>
      <c r="I153" s="221">
        <f>'Teen Cons Table data'!H26</f>
        <v>25.449212949212949</v>
      </c>
      <c r="J153" s="220" t="str">
        <f>'Teen Cons Table data'!I26</f>
        <v>Comparable</v>
      </c>
    </row>
    <row r="154" spans="1:10" ht="15" customHeight="1" x14ac:dyDescent="0.15">
      <c r="A154" s="182" t="s">
        <v>207</v>
      </c>
      <c r="B154" s="220" t="str">
        <f>'Teen Cons Table data'!A27</f>
        <v>Hywel Dda UHB</v>
      </c>
      <c r="C154" s="220">
        <f>'Teen Cons Table data'!B27</f>
        <v>155</v>
      </c>
      <c r="D154" s="221">
        <f>'Teen Cons Table data'!C27</f>
        <v>24.083281541330017</v>
      </c>
      <c r="E154" s="221">
        <f>'Teen Cons Table data'!D27</f>
        <v>20.441049842750481</v>
      </c>
      <c r="F154" s="221">
        <f>'Teen Cons Table data'!E27</f>
        <v>28.191546325935633</v>
      </c>
      <c r="G154" s="220">
        <f>'Teen Cons Table data'!F27</f>
        <v>155</v>
      </c>
      <c r="H154" s="221">
        <f>'Teen Cons Table data'!G27</f>
        <v>24.083281541330017</v>
      </c>
      <c r="I154" s="221">
        <f>'Teen Cons Table data'!H27</f>
        <v>25.449212949212949</v>
      </c>
      <c r="J154" s="220" t="str">
        <f>'Teen Cons Table data'!I27</f>
        <v>Comparable</v>
      </c>
    </row>
    <row r="155" spans="1:10" ht="15" customHeight="1" x14ac:dyDescent="0.15">
      <c r="A155" s="182" t="s">
        <v>207</v>
      </c>
      <c r="B155" s="220" t="str">
        <f>'Teen Cons Table data'!A28</f>
        <v>ABM UHB</v>
      </c>
      <c r="C155" s="220">
        <f>'Teen Cons Table data'!B28</f>
        <v>233</v>
      </c>
      <c r="D155" s="221">
        <f>'Teen Cons Table data'!C28</f>
        <v>26.194491287240023</v>
      </c>
      <c r="E155" s="221">
        <f>'Teen Cons Table data'!D28</f>
        <v>22.938988022029388</v>
      </c>
      <c r="F155" s="221">
        <f>'Teen Cons Table data'!E28</f>
        <v>29.785568829671234</v>
      </c>
      <c r="G155" s="220">
        <f>'Teen Cons Table data'!F28</f>
        <v>233</v>
      </c>
      <c r="H155" s="221">
        <f>'Teen Cons Table data'!G28</f>
        <v>26.194491287240023</v>
      </c>
      <c r="I155" s="221">
        <f>'Teen Cons Table data'!H28</f>
        <v>25.449212949212949</v>
      </c>
      <c r="J155" s="220" t="str">
        <f>'Teen Cons Table data'!I28</f>
        <v>Comparable</v>
      </c>
    </row>
    <row r="156" spans="1:10" ht="15" customHeight="1" x14ac:dyDescent="0.15">
      <c r="A156" s="182" t="s">
        <v>207</v>
      </c>
      <c r="B156" s="220" t="str">
        <f>'Teen Cons Table data'!A29</f>
        <v>Cardiff and Vale UHB</v>
      </c>
      <c r="C156" s="220">
        <f>'Teen Cons Table data'!B29</f>
        <v>195</v>
      </c>
      <c r="D156" s="221">
        <f>'Teen Cons Table data'!C29</f>
        <v>23.946948299152645</v>
      </c>
      <c r="E156" s="221">
        <f>'Teen Cons Table data'!D29</f>
        <v>20.703731980131753</v>
      </c>
      <c r="F156" s="221">
        <f>'Teen Cons Table data'!E29</f>
        <v>27.557460395431661</v>
      </c>
      <c r="G156" s="220">
        <f>'Teen Cons Table data'!F29</f>
        <v>195</v>
      </c>
      <c r="H156" s="221">
        <f>'Teen Cons Table data'!G29</f>
        <v>23.946948299152645</v>
      </c>
      <c r="I156" s="221">
        <f>'Teen Cons Table data'!H29</f>
        <v>25.449212949212949</v>
      </c>
      <c r="J156" s="220" t="str">
        <f>'Teen Cons Table data'!I29</f>
        <v>Comparable</v>
      </c>
    </row>
    <row r="157" spans="1:10" ht="15" customHeight="1" x14ac:dyDescent="0.15">
      <c r="A157" s="182" t="s">
        <v>207</v>
      </c>
      <c r="B157" s="220" t="str">
        <f>'Teen Cons Table data'!A30</f>
        <v>Cwm Taf UHB</v>
      </c>
      <c r="C157" s="220">
        <f>'Teen Cons Table data'!B30</f>
        <v>164</v>
      </c>
      <c r="D157" s="221">
        <f>'Teen Cons Table data'!C30</f>
        <v>30.700112317484088</v>
      </c>
      <c r="E157" s="221">
        <f>'Teen Cons Table data'!D30</f>
        <v>26.181234179944443</v>
      </c>
      <c r="F157" s="221">
        <f>'Teen Cons Table data'!E30</f>
        <v>35.780055382662617</v>
      </c>
      <c r="G157" s="220">
        <f>'Teen Cons Table data'!F30</f>
        <v>164</v>
      </c>
      <c r="H157" s="221">
        <f>'Teen Cons Table data'!G30</f>
        <v>30.700112317484088</v>
      </c>
      <c r="I157" s="221">
        <f>'Teen Cons Table data'!H30</f>
        <v>25.449212949212949</v>
      </c>
      <c r="J157" s="220" t="str">
        <f>'Teen Cons Table data'!I30</f>
        <v>Higher</v>
      </c>
    </row>
    <row r="158" spans="1:10" ht="15" customHeight="1" x14ac:dyDescent="0.15">
      <c r="A158" s="182" t="s">
        <v>207</v>
      </c>
      <c r="B158" s="220" t="str">
        <f>'Teen Cons Table data'!A31</f>
        <v>Aneurin Bevan UHB</v>
      </c>
      <c r="C158" s="220">
        <f>'Teen Cons Table data'!B31</f>
        <v>260</v>
      </c>
      <c r="D158" s="221">
        <f>'Teen Cons Table data'!C31</f>
        <v>23.589185265831972</v>
      </c>
      <c r="E158" s="221">
        <f>'Teen Cons Table data'!D31</f>
        <v>20.808959320147853</v>
      </c>
      <c r="F158" s="221">
        <f>'Teen Cons Table data'!E31</f>
        <v>26.639917353107496</v>
      </c>
      <c r="G158" s="220">
        <f>'Teen Cons Table data'!F31</f>
        <v>260</v>
      </c>
      <c r="H158" s="221">
        <f>'Teen Cons Table data'!G31</f>
        <v>23.589185265831972</v>
      </c>
      <c r="I158" s="221">
        <f>'Teen Cons Table data'!H31</f>
        <v>25.449212949212949</v>
      </c>
      <c r="J158" s="220" t="str">
        <f>'Teen Cons Table data'!I31</f>
        <v>Comparable</v>
      </c>
    </row>
    <row r="159" spans="1:10" ht="15" customHeight="1" x14ac:dyDescent="0.15">
      <c r="A159" s="182" t="s">
        <v>207</v>
      </c>
      <c r="B159" s="220" t="str">
        <f>'Teen Cons Table data'!A32</f>
        <v>Wales</v>
      </c>
      <c r="C159" s="220">
        <f>'Teen Cons Table data'!B32</f>
        <v>1371</v>
      </c>
      <c r="D159" s="221">
        <f>'Teen Cons Table data'!C32</f>
        <v>25.449212949212949</v>
      </c>
      <c r="E159" s="221">
        <f>'Teen Cons Table data'!D32</f>
        <v>24.11990359296539</v>
      </c>
      <c r="F159" s="221">
        <f>'Teen Cons Table data'!E32</f>
        <v>26.833230917278222</v>
      </c>
      <c r="G159" s="220" t="str">
        <f>'Teen Cons Table data'!F32</f>
        <v>-</v>
      </c>
      <c r="H159" s="221" t="str">
        <f>'Teen Cons Table data'!G32</f>
        <v>-</v>
      </c>
      <c r="I159" s="221">
        <f>'Teen Cons Table data'!H32</f>
        <v>25.449212949212949</v>
      </c>
      <c r="J159" s="220"/>
    </row>
    <row r="160" spans="1:10" x14ac:dyDescent="0.15">
      <c r="C160" s="185"/>
      <c r="D160" s="185"/>
      <c r="E160" s="185"/>
      <c r="F160" s="185"/>
      <c r="G160" s="185"/>
      <c r="H160" s="185"/>
      <c r="I160" s="185"/>
    </row>
    <row r="161" spans="1:10" ht="15" x14ac:dyDescent="0.25">
      <c r="A161" s="79" t="s">
        <v>208</v>
      </c>
      <c r="B161" s="186" t="str">
        <f>'Live Births Table data'!A3</f>
        <v>Isle of Anglesey</v>
      </c>
      <c r="C161" s="186">
        <f>'Live Births Table data'!B3</f>
        <v>34</v>
      </c>
      <c r="D161" s="218">
        <f>'Live Births Table data'!C3</f>
        <v>19.450800915331808</v>
      </c>
      <c r="E161" s="218">
        <f>'Live Births Table data'!D3</f>
        <v>13.470251716247139</v>
      </c>
      <c r="F161" s="218">
        <f>'Live Births Table data'!E3</f>
        <v>27.180778032036613</v>
      </c>
      <c r="G161" s="186">
        <f>'Live Births Table data'!F3</f>
        <v>332</v>
      </c>
      <c r="H161" s="218">
        <f>'Live Births Table data'!G3</f>
        <v>17.549423829157419</v>
      </c>
      <c r="I161" s="218">
        <f>'Live Births Table data'!H3</f>
        <v>16.917376641817537</v>
      </c>
      <c r="J161" s="186" t="str">
        <f>'Live Births Table data'!I3</f>
        <v>Comparable</v>
      </c>
    </row>
    <row r="162" spans="1:10" ht="15" x14ac:dyDescent="0.25">
      <c r="A162" s="79" t="s">
        <v>208</v>
      </c>
      <c r="B162" s="186" t="str">
        <f>'Live Births Table data'!A4</f>
        <v>Gwynedd</v>
      </c>
      <c r="C162" s="186">
        <f>'Live Births Table data'!B4</f>
        <v>45</v>
      </c>
      <c r="D162" s="218">
        <f>'Live Births Table data'!C4</f>
        <v>11.767782426778242</v>
      </c>
      <c r="E162" s="218">
        <f>'Live Births Table data'!D4</f>
        <v>8.58342050209205</v>
      </c>
      <c r="F162" s="218">
        <f>'Live Births Table data'!E4</f>
        <v>15.746338912133892</v>
      </c>
      <c r="G162" s="186">
        <f>'Live Births Table data'!F4</f>
        <v>332</v>
      </c>
      <c r="H162" s="218">
        <f>'Live Births Table data'!G4</f>
        <v>17.549423829157419</v>
      </c>
      <c r="I162" s="218">
        <f>'Live Births Table data'!H4</f>
        <v>16.917376641817537</v>
      </c>
      <c r="J162" s="186" t="str">
        <f>'Live Births Table data'!I4</f>
        <v>Lower</v>
      </c>
    </row>
    <row r="163" spans="1:10" ht="15" x14ac:dyDescent="0.25">
      <c r="A163" s="79" t="s">
        <v>208</v>
      </c>
      <c r="B163" s="186" t="str">
        <f>'Live Births Table data'!A5</f>
        <v>Conwy</v>
      </c>
      <c r="C163" s="186">
        <f>'Live Births Table data'!B5</f>
        <v>52</v>
      </c>
      <c r="D163" s="218">
        <f>'Live Births Table data'!C5</f>
        <v>17.127799736495387</v>
      </c>
      <c r="E163" s="218">
        <f>'Live Births Table data'!D5</f>
        <v>12.791831357048748</v>
      </c>
      <c r="F163" s="218">
        <f>'Live Births Table data'!E5</f>
        <v>22.460803689064559</v>
      </c>
      <c r="G163" s="186">
        <f>'Live Births Table data'!F5</f>
        <v>332</v>
      </c>
      <c r="H163" s="218">
        <f>'Live Births Table data'!G5</f>
        <v>17.549423829157419</v>
      </c>
      <c r="I163" s="218">
        <f>'Live Births Table data'!H5</f>
        <v>16.917376641817537</v>
      </c>
      <c r="J163" s="186" t="str">
        <f>'Live Births Table data'!I5</f>
        <v>Comparable</v>
      </c>
    </row>
    <row r="164" spans="1:10" ht="15" x14ac:dyDescent="0.25">
      <c r="A164" s="79" t="s">
        <v>208</v>
      </c>
      <c r="B164" s="186" t="str">
        <f>'Live Births Table data'!A6</f>
        <v>Denbighshire</v>
      </c>
      <c r="C164" s="186">
        <f>'Live Births Table data'!B6</f>
        <v>61</v>
      </c>
      <c r="D164" s="218">
        <f>'Live Births Table data'!C6</f>
        <v>23.987416437278803</v>
      </c>
      <c r="E164" s="218">
        <f>'Live Births Table data'!D6</f>
        <v>18.3484073928431</v>
      </c>
      <c r="F164" s="218">
        <f>'Live Births Table data'!E6</f>
        <v>30.812819504522217</v>
      </c>
      <c r="G164" s="186">
        <f>'Live Births Table data'!F6</f>
        <v>332</v>
      </c>
      <c r="H164" s="218">
        <f>'Live Births Table data'!G6</f>
        <v>17.549423829157419</v>
      </c>
      <c r="I164" s="218">
        <f>'Live Births Table data'!H6</f>
        <v>16.917376641817537</v>
      </c>
      <c r="J164" s="186" t="str">
        <f>'Live Births Table data'!I6</f>
        <v>Higher</v>
      </c>
    </row>
    <row r="165" spans="1:10" ht="15" x14ac:dyDescent="0.25">
      <c r="A165" s="79" t="s">
        <v>208</v>
      </c>
      <c r="B165" s="186" t="str">
        <f>'Live Births Table data'!A7</f>
        <v>Flintshire</v>
      </c>
      <c r="C165" s="186">
        <f>'Live Births Table data'!B7</f>
        <v>72</v>
      </c>
      <c r="D165" s="218">
        <f>'Live Births Table data'!C7</f>
        <v>17.183770883054894</v>
      </c>
      <c r="E165" s="218">
        <f>'Live Births Table data'!D7</f>
        <v>13.445346062052506</v>
      </c>
      <c r="F165" s="218">
        <f>'Live Births Table data'!E7</f>
        <v>21.640095465393795</v>
      </c>
      <c r="G165" s="186">
        <f>'Live Births Table data'!F7</f>
        <v>332</v>
      </c>
      <c r="H165" s="218">
        <f>'Live Births Table data'!G7</f>
        <v>17.549423829157419</v>
      </c>
      <c r="I165" s="218">
        <f>'Live Births Table data'!H7</f>
        <v>16.917376641817537</v>
      </c>
      <c r="J165" s="186" t="str">
        <f>'Live Births Table data'!I7</f>
        <v>Comparable</v>
      </c>
    </row>
    <row r="166" spans="1:10" ht="15" x14ac:dyDescent="0.25">
      <c r="A166" s="79" t="s">
        <v>208</v>
      </c>
      <c r="B166" s="186" t="str">
        <f>'Live Births Table data'!A8</f>
        <v>Wrexham</v>
      </c>
      <c r="C166" s="186">
        <f>'Live Births Table data'!B8</f>
        <v>68</v>
      </c>
      <c r="D166" s="218">
        <f>'Live Births Table data'!C8</f>
        <v>19.010343863572828</v>
      </c>
      <c r="E166" s="218">
        <f>'Live Births Table data'!D8</f>
        <v>14.76237070170534</v>
      </c>
      <c r="F166" s="218">
        <f>'Live Births Table data'!E8</f>
        <v>24.100083869164106</v>
      </c>
      <c r="G166" s="186">
        <f>'Live Births Table data'!F8</f>
        <v>332</v>
      </c>
      <c r="H166" s="218">
        <f>'Live Births Table data'!G8</f>
        <v>17.549423829157419</v>
      </c>
      <c r="I166" s="218">
        <f>'Live Births Table data'!H8</f>
        <v>16.917376641817537</v>
      </c>
      <c r="J166" s="186" t="str">
        <f>'Live Births Table data'!I8</f>
        <v>Comparable</v>
      </c>
    </row>
    <row r="167" spans="1:10" ht="15" x14ac:dyDescent="0.25">
      <c r="A167" s="79" t="s">
        <v>208</v>
      </c>
      <c r="B167" s="186" t="str">
        <f>'Live Births Table data'!A9</f>
        <v>Powys</v>
      </c>
      <c r="C167" s="186">
        <f>'Live Births Table data'!B9</f>
        <v>41</v>
      </c>
      <c r="D167" s="218">
        <f>'Live Births Table data'!C9</f>
        <v>11.376248612652608</v>
      </c>
      <c r="E167" s="218">
        <f>'Live Births Table data'!D9</f>
        <v>8.1637069922308552</v>
      </c>
      <c r="F167" s="218">
        <f>'Live Births Table data'!E9</f>
        <v>15.433129855715872</v>
      </c>
      <c r="G167" s="186">
        <f>'Live Births Table data'!F9</f>
        <v>41</v>
      </c>
      <c r="H167" s="218">
        <f>'Live Births Table data'!G9</f>
        <v>11.376248612652608</v>
      </c>
      <c r="I167" s="218">
        <f>'Live Births Table data'!H9</f>
        <v>16.917376641817537</v>
      </c>
      <c r="J167" s="186" t="str">
        <f>'Live Births Table data'!I9</f>
        <v>Lower</v>
      </c>
    </row>
    <row r="168" spans="1:10" ht="15" x14ac:dyDescent="0.25">
      <c r="A168" s="79" t="s">
        <v>208</v>
      </c>
      <c r="B168" s="186" t="str">
        <f>'Live Births Table data'!A10</f>
        <v>Ceredigion</v>
      </c>
      <c r="C168" s="186">
        <f>'Live Births Table data'!B10</f>
        <v>23</v>
      </c>
      <c r="D168" s="218">
        <f>'Live Births Table data'!C10</f>
        <v>9.3724531377343112</v>
      </c>
      <c r="E168" s="218">
        <f>'Live Births Table data'!D10</f>
        <v>5.9413202933985332</v>
      </c>
      <c r="F168" s="218">
        <f>'Live Births Table data'!E10</f>
        <v>14.06316218418908</v>
      </c>
      <c r="G168" s="186">
        <f>'Live Births Table data'!F10</f>
        <v>176</v>
      </c>
      <c r="H168" s="218">
        <f>'Live Births Table data'!G10</f>
        <v>16.188373804267847</v>
      </c>
      <c r="I168" s="218">
        <f>'Live Births Table data'!H10</f>
        <v>16.917376641817537</v>
      </c>
      <c r="J168" s="186" t="str">
        <f>'Live Births Table data'!I10</f>
        <v>Lower</v>
      </c>
    </row>
    <row r="169" spans="1:10" ht="15" x14ac:dyDescent="0.25">
      <c r="A169" s="79" t="s">
        <v>208</v>
      </c>
      <c r="B169" s="186" t="str">
        <f>'Live Births Table data'!A11</f>
        <v>Pembrokeshire</v>
      </c>
      <c r="C169" s="186">
        <f>'Live Births Table data'!B11</f>
        <v>50</v>
      </c>
      <c r="D169" s="218">
        <f>'Live Births Table data'!C11</f>
        <v>14.744913005013272</v>
      </c>
      <c r="E169" s="218">
        <f>'Live Births Table data'!D11</f>
        <v>10.943969330580948</v>
      </c>
      <c r="F169" s="218">
        <f>'Live Births Table data'!E11</f>
        <v>19.439398407549394</v>
      </c>
      <c r="G169" s="186">
        <f>'Live Births Table data'!F11</f>
        <v>176</v>
      </c>
      <c r="H169" s="218">
        <f>'Live Births Table data'!G11</f>
        <v>16.188373804267847</v>
      </c>
      <c r="I169" s="218">
        <f>'Live Births Table data'!H11</f>
        <v>16.917376641817537</v>
      </c>
      <c r="J169" s="186" t="str">
        <f>'Live Births Table data'!I11</f>
        <v>Comparable</v>
      </c>
    </row>
    <row r="170" spans="1:10" ht="15" x14ac:dyDescent="0.25">
      <c r="A170" s="79" t="s">
        <v>208</v>
      </c>
      <c r="B170" s="186" t="str">
        <f>'Live Births Table data'!A12</f>
        <v>Carmarthenshire</v>
      </c>
      <c r="C170" s="186">
        <f>'Live Births Table data'!B12</f>
        <v>103</v>
      </c>
      <c r="D170" s="218">
        <f>'Live Births Table data'!C12</f>
        <v>20.489357469663815</v>
      </c>
      <c r="E170" s="218">
        <f>'Live Births Table data'!D12</f>
        <v>16.723408102729113</v>
      </c>
      <c r="F170" s="218">
        <f>'Live Births Table data'!E12</f>
        <v>24.855491643780333</v>
      </c>
      <c r="G170" s="186">
        <f>'Live Births Table data'!F12</f>
        <v>176</v>
      </c>
      <c r="H170" s="218">
        <f>'Live Births Table data'!G12</f>
        <v>16.188373804267847</v>
      </c>
      <c r="I170" s="218">
        <f>'Live Births Table data'!H12</f>
        <v>16.917376641817537</v>
      </c>
      <c r="J170" s="186" t="str">
        <f>'Live Births Table data'!I12</f>
        <v>Comparable</v>
      </c>
    </row>
    <row r="171" spans="1:10" ht="15" x14ac:dyDescent="0.25">
      <c r="A171" s="79" t="s">
        <v>208</v>
      </c>
      <c r="B171" s="186" t="str">
        <f>'Live Births Table data'!A13</f>
        <v>Swansea</v>
      </c>
      <c r="C171" s="186">
        <f>'Live Births Table data'!B13</f>
        <v>96</v>
      </c>
      <c r="D171" s="218">
        <f>'Live Births Table data'!C13</f>
        <v>13.197690404179268</v>
      </c>
      <c r="E171" s="218">
        <f>'Live Births Table data'!D13</f>
        <v>10.690129227385208</v>
      </c>
      <c r="F171" s="218">
        <f>'Live Births Table data'!E13</f>
        <v>16.116579598570251</v>
      </c>
      <c r="G171" s="186">
        <f>'Live Births Table data'!F13</f>
        <v>254</v>
      </c>
      <c r="H171" s="218">
        <f>'Live Births Table data'!G13</f>
        <v>16.968401362816486</v>
      </c>
      <c r="I171" s="218">
        <f>'Live Births Table data'!H13</f>
        <v>16.917376641817537</v>
      </c>
      <c r="J171" s="186" t="str">
        <f>'Live Births Table data'!I13</f>
        <v>Lower</v>
      </c>
    </row>
    <row r="172" spans="1:10" ht="15" x14ac:dyDescent="0.25">
      <c r="A172" s="79" t="s">
        <v>208</v>
      </c>
      <c r="B172" s="186" t="str">
        <f>'Live Births Table data'!A14</f>
        <v>Neath Port Talbot</v>
      </c>
      <c r="C172" s="186">
        <f>'Live Births Table data'!B14</f>
        <v>71</v>
      </c>
      <c r="D172" s="218">
        <f>'Live Births Table data'!C14</f>
        <v>18.237862830721809</v>
      </c>
      <c r="E172" s="218">
        <f>'Live Births Table data'!D14</f>
        <v>14.244027742101206</v>
      </c>
      <c r="F172" s="218">
        <f>'Live Births Table data'!E14</f>
        <v>23.00462368353455</v>
      </c>
      <c r="G172" s="186">
        <f>'Live Births Table data'!F14</f>
        <v>254</v>
      </c>
      <c r="H172" s="218">
        <f>'Live Births Table data'!G14</f>
        <v>16.968401362816486</v>
      </c>
      <c r="I172" s="218">
        <f>'Live Births Table data'!H14</f>
        <v>16.917376641817537</v>
      </c>
      <c r="J172" s="186" t="str">
        <f>'Live Births Table data'!I14</f>
        <v>Comparable</v>
      </c>
    </row>
    <row r="173" spans="1:10" ht="15" x14ac:dyDescent="0.25">
      <c r="A173" s="79" t="s">
        <v>208</v>
      </c>
      <c r="B173" s="186" t="str">
        <f>'Live Births Table data'!A15</f>
        <v>Bridgend</v>
      </c>
      <c r="C173" s="186">
        <f>'Live Births Table data'!B15</f>
        <v>87</v>
      </c>
      <c r="D173" s="218">
        <f>'Live Births Table data'!C15</f>
        <v>22.882693319305631</v>
      </c>
      <c r="E173" s="218">
        <f>'Live Births Table data'!D15</f>
        <v>18.327985270910048</v>
      </c>
      <c r="F173" s="218">
        <f>'Live Births Table data'!E15</f>
        <v>28.22567069963177</v>
      </c>
      <c r="G173" s="186">
        <f>'Live Births Table data'!F15</f>
        <v>254</v>
      </c>
      <c r="H173" s="218">
        <f>'Live Births Table data'!G15</f>
        <v>16.968401362816486</v>
      </c>
      <c r="I173" s="218">
        <f>'Live Births Table data'!H15</f>
        <v>16.917376641817537</v>
      </c>
      <c r="J173" s="186" t="str">
        <f>'Live Births Table data'!I15</f>
        <v>Higher</v>
      </c>
    </row>
    <row r="174" spans="1:10" ht="15" x14ac:dyDescent="0.25">
      <c r="A174" s="79" t="s">
        <v>208</v>
      </c>
      <c r="B174" s="186" t="str">
        <f>'Live Births Table data'!A16</f>
        <v>Vale of Glamorgan</v>
      </c>
      <c r="C174" s="186">
        <f>'Live Births Table data'!B16</f>
        <v>40</v>
      </c>
      <c r="D174" s="218">
        <f>'Live Births Table data'!C16</f>
        <v>10.749798441279227</v>
      </c>
      <c r="E174" s="218">
        <f>'Live Births Table data'!D16</f>
        <v>7.679924751410911</v>
      </c>
      <c r="F174" s="218">
        <f>'Live Births Table data'!E16</f>
        <v>14.638269282450954</v>
      </c>
      <c r="G174" s="186">
        <f>'Live Births Table data'!F16</f>
        <v>221</v>
      </c>
      <c r="H174" s="218">
        <f>'Live Births Table data'!G16</f>
        <v>13.87232439897056</v>
      </c>
      <c r="I174" s="218">
        <f>'Live Births Table data'!H16</f>
        <v>16.917376641817537</v>
      </c>
      <c r="J174" s="186" t="str">
        <f>'Live Births Table data'!I16</f>
        <v>Lower</v>
      </c>
    </row>
    <row r="175" spans="1:10" ht="15" x14ac:dyDescent="0.25">
      <c r="A175" s="79" t="s">
        <v>208</v>
      </c>
      <c r="B175" s="186" t="str">
        <f>'Live Births Table data'!A17</f>
        <v>Cardiff</v>
      </c>
      <c r="C175" s="186">
        <f>'Live Births Table data'!B17</f>
        <v>181</v>
      </c>
      <c r="D175" s="218">
        <f>'Live Births Table data'!C17</f>
        <v>14.823914823914825</v>
      </c>
      <c r="E175" s="218">
        <f>'Live Births Table data'!D17</f>
        <v>12.742939956407495</v>
      </c>
      <c r="F175" s="218">
        <f>'Live Births Table data'!E17</f>
        <v>17.150061066661326</v>
      </c>
      <c r="G175" s="186">
        <f>'Live Births Table data'!F17</f>
        <v>221</v>
      </c>
      <c r="H175" s="218">
        <f>'Live Births Table data'!G17</f>
        <v>13.87232439897056</v>
      </c>
      <c r="I175" s="218">
        <f>'Live Births Table data'!H17</f>
        <v>16.917376641817537</v>
      </c>
      <c r="J175" s="186" t="str">
        <f>'Live Births Table data'!I17</f>
        <v>Comparable</v>
      </c>
    </row>
    <row r="176" spans="1:10" ht="15" x14ac:dyDescent="0.25">
      <c r="A176" s="79" t="s">
        <v>208</v>
      </c>
      <c r="B176" s="186" t="str">
        <f>'Live Births Table data'!A18</f>
        <v>Rhondda Cynon Taf</v>
      </c>
      <c r="C176" s="186">
        <f>'Live Births Table data'!B18</f>
        <v>149</v>
      </c>
      <c r="D176" s="218">
        <f>'Live Births Table data'!C18</f>
        <v>21.429598734359271</v>
      </c>
      <c r="E176" s="218">
        <f>'Live Births Table data'!D18</f>
        <v>18.126787141257289</v>
      </c>
      <c r="F176" s="218">
        <f>'Live Births Table data'!E18</f>
        <v>25.164015457971402</v>
      </c>
      <c r="G176" s="186">
        <f>'Live Births Table data'!F18</f>
        <v>188</v>
      </c>
      <c r="H176" s="218">
        <f>'Live Births Table data'!G18</f>
        <v>21.586864163509013</v>
      </c>
      <c r="I176" s="218">
        <f>'Live Births Table data'!H18</f>
        <v>16.917376641817537</v>
      </c>
      <c r="J176" s="186" t="str">
        <f>'Live Births Table data'!I18</f>
        <v>Higher</v>
      </c>
    </row>
    <row r="177" spans="1:10" ht="15" x14ac:dyDescent="0.25">
      <c r="A177" s="79" t="s">
        <v>208</v>
      </c>
      <c r="B177" s="186" t="str">
        <f>'Live Births Table data'!A19</f>
        <v>Merthyr Tydfil</v>
      </c>
      <c r="C177" s="186">
        <f>'Live Births Table data'!B19</f>
        <v>39</v>
      </c>
      <c r="D177" s="218">
        <f>'Live Births Table data'!C19</f>
        <v>22.209567198177677</v>
      </c>
      <c r="E177" s="218">
        <f>'Live Births Table data'!D19</f>
        <v>15.793280182232348</v>
      </c>
      <c r="F177" s="218">
        <f>'Live Births Table data'!E19</f>
        <v>30.361047835990888</v>
      </c>
      <c r="G177" s="186">
        <f>'Live Births Table data'!F19</f>
        <v>188</v>
      </c>
      <c r="H177" s="218">
        <f>'Live Births Table data'!G19</f>
        <v>21.586864163509013</v>
      </c>
      <c r="I177" s="218">
        <f>'Live Births Table data'!H19</f>
        <v>16.917376641817537</v>
      </c>
      <c r="J177" s="186" t="str">
        <f>'Live Births Table data'!I19</f>
        <v>Comparable</v>
      </c>
    </row>
    <row r="178" spans="1:10" ht="15" x14ac:dyDescent="0.25">
      <c r="A178" s="79" t="s">
        <v>208</v>
      </c>
      <c r="B178" s="186" t="str">
        <f>'Live Births Table data'!A20</f>
        <v>Caerphilly</v>
      </c>
      <c r="C178" s="186">
        <f>'Live Births Table data'!B20</f>
        <v>110</v>
      </c>
      <c r="D178" s="218">
        <f>'Live Births Table data'!C20</f>
        <v>20.880789673500381</v>
      </c>
      <c r="E178" s="218">
        <f>'Live Births Table data'!D20</f>
        <v>17.160923799518798</v>
      </c>
      <c r="F178" s="218">
        <f>'Live Births Table data'!E20</f>
        <v>25.172794486634654</v>
      </c>
      <c r="G178" s="186">
        <f>'Live Births Table data'!F20</f>
        <v>313</v>
      </c>
      <c r="H178" s="218">
        <f>'Live Births Table data'!G20</f>
        <v>18.260311533749491</v>
      </c>
      <c r="I178" s="218">
        <f>'Live Births Table data'!H20</f>
        <v>16.917376641817537</v>
      </c>
      <c r="J178" s="186" t="str">
        <f>'Live Births Table data'!I20</f>
        <v>Higher</v>
      </c>
    </row>
    <row r="179" spans="1:10" ht="15" x14ac:dyDescent="0.25">
      <c r="A179" s="79" t="s">
        <v>208</v>
      </c>
      <c r="B179" s="186" t="str">
        <f>'Live Births Table data'!A21</f>
        <v>Blaenau Gwent</v>
      </c>
      <c r="C179" s="186">
        <f>'Live Births Table data'!B21</f>
        <v>37</v>
      </c>
      <c r="D179" s="218">
        <f>'Live Births Table data'!C21</f>
        <v>17.978620019436345</v>
      </c>
      <c r="E179" s="218">
        <f>'Live Births Table data'!D21</f>
        <v>12.658406219630708</v>
      </c>
      <c r="F179" s="218">
        <f>'Live Births Table data'!E21</f>
        <v>24.781341107871722</v>
      </c>
      <c r="G179" s="186">
        <f>'Live Births Table data'!F21</f>
        <v>313</v>
      </c>
      <c r="H179" s="218">
        <f>'Live Births Table data'!G21</f>
        <v>18.260311533749491</v>
      </c>
      <c r="I179" s="218">
        <f>'Live Births Table data'!H21</f>
        <v>16.917376641817537</v>
      </c>
      <c r="J179" s="186" t="str">
        <f>'Live Births Table data'!I21</f>
        <v>Comparable</v>
      </c>
    </row>
    <row r="180" spans="1:10" ht="15" x14ac:dyDescent="0.25">
      <c r="A180" s="79" t="s">
        <v>208</v>
      </c>
      <c r="B180" s="186" t="str">
        <f>'Live Births Table data'!A22</f>
        <v>Torfaen</v>
      </c>
      <c r="C180" s="186">
        <f>'Live Births Table data'!B22</f>
        <v>53</v>
      </c>
      <c r="D180" s="218">
        <f>'Live Births Table data'!C22</f>
        <v>19.50680898049319</v>
      </c>
      <c r="E180" s="218">
        <f>'Live Births Table data'!D22</f>
        <v>14.612072138387928</v>
      </c>
      <c r="F180" s="218">
        <f>'Live Births Table data'!E22</f>
        <v>25.515274199484729</v>
      </c>
      <c r="G180" s="186">
        <f>'Live Births Table data'!F22</f>
        <v>313</v>
      </c>
      <c r="H180" s="218">
        <f>'Live Births Table data'!G22</f>
        <v>18.260311533749491</v>
      </c>
      <c r="I180" s="218">
        <f>'Live Births Table data'!H22</f>
        <v>16.917376641817537</v>
      </c>
      <c r="J180" s="186" t="str">
        <f>'Live Births Table data'!I22</f>
        <v>Comparable</v>
      </c>
    </row>
    <row r="181" spans="1:10" ht="15" x14ac:dyDescent="0.25">
      <c r="A181" s="79" t="s">
        <v>208</v>
      </c>
      <c r="B181" s="186" t="str">
        <f>'Live Births Table data'!A23</f>
        <v>Monmouthshire</v>
      </c>
      <c r="C181" s="186">
        <f>'Live Births Table data'!B23</f>
        <v>27</v>
      </c>
      <c r="D181" s="218">
        <f>'Live Births Table data'!C23</f>
        <v>10.235026535253979</v>
      </c>
      <c r="E181" s="218">
        <f>'Live Births Table data'!D23</f>
        <v>6.7448824867323731</v>
      </c>
      <c r="F181" s="218">
        <f>'Live Births Table data'!E23</f>
        <v>14.89158453373768</v>
      </c>
      <c r="G181" s="186">
        <f>'Live Births Table data'!F23</f>
        <v>313</v>
      </c>
      <c r="H181" s="218">
        <f>'Live Births Table data'!G23</f>
        <v>18.260311533749491</v>
      </c>
      <c r="I181" s="218">
        <f>'Live Births Table data'!H23</f>
        <v>16.917376641817537</v>
      </c>
      <c r="J181" s="186" t="str">
        <f>'Live Births Table data'!I23</f>
        <v>Lower</v>
      </c>
    </row>
    <row r="182" spans="1:10" ht="15" x14ac:dyDescent="0.25">
      <c r="A182" s="79" t="s">
        <v>208</v>
      </c>
      <c r="B182" s="186" t="str">
        <f>'Live Births Table data'!A24</f>
        <v>Newport</v>
      </c>
      <c r="C182" s="186">
        <f>'Live Births Table data'!B24</f>
        <v>86</v>
      </c>
      <c r="D182" s="218">
        <f>'Live Births Table data'!C24</f>
        <v>19.282511210762333</v>
      </c>
      <c r="E182" s="218">
        <f>'Live Births Table data'!D24</f>
        <v>15.423542600896862</v>
      </c>
      <c r="F182" s="218">
        <f>'Live Births Table data'!E24</f>
        <v>23.813677130044844</v>
      </c>
      <c r="G182" s="186">
        <f>'Live Births Table data'!F24</f>
        <v>313</v>
      </c>
      <c r="H182" s="218">
        <f>'Live Births Table data'!G24</f>
        <v>18.260311533749491</v>
      </c>
      <c r="I182" s="218">
        <f>'Live Births Table data'!H24</f>
        <v>16.917376641817537</v>
      </c>
      <c r="J182" s="186" t="str">
        <f>'Live Births Table data'!I24</f>
        <v>Comparable</v>
      </c>
    </row>
    <row r="183" spans="1:10" ht="15" x14ac:dyDescent="0.25">
      <c r="A183" s="79" t="s">
        <v>208</v>
      </c>
      <c r="B183" s="186" t="str">
        <f>'Live Births Table data'!A25</f>
        <v>Betsi Cadwaladr UHB</v>
      </c>
      <c r="C183" s="186">
        <f>'Live Births Table data'!B25</f>
        <v>332</v>
      </c>
      <c r="D183" s="218">
        <f>'Live Births Table data'!C25</f>
        <v>17.549423829157419</v>
      </c>
      <c r="E183" s="218">
        <f>'Live Births Table data'!D25</f>
        <v>15.71241676550134</v>
      </c>
      <c r="F183" s="218">
        <f>'Live Births Table data'!E25</f>
        <v>19.543664429546123</v>
      </c>
      <c r="G183" s="186">
        <f>'Live Births Table data'!F25</f>
        <v>332</v>
      </c>
      <c r="H183" s="218">
        <f>'Live Births Table data'!G25</f>
        <v>17.549423829157419</v>
      </c>
      <c r="I183" s="218">
        <f>'Live Births Table data'!H25</f>
        <v>16.917376641817537</v>
      </c>
      <c r="J183" s="186" t="str">
        <f>'Live Births Table data'!I25</f>
        <v>Comparable</v>
      </c>
    </row>
    <row r="184" spans="1:10" ht="15" x14ac:dyDescent="0.25">
      <c r="A184" s="79" t="s">
        <v>208</v>
      </c>
      <c r="B184" s="186" t="str">
        <f>'Live Births Table data'!A26</f>
        <v>Powys tHB</v>
      </c>
      <c r="C184" s="186">
        <f>'Live Births Table data'!B26</f>
        <v>41</v>
      </c>
      <c r="D184" s="218">
        <f>'Live Births Table data'!C26</f>
        <v>11.376248612652608</v>
      </c>
      <c r="E184" s="218">
        <f>'Live Births Table data'!D26</f>
        <v>8.1637069922308552</v>
      </c>
      <c r="F184" s="218">
        <f>'Live Births Table data'!E26</f>
        <v>15.433129855715872</v>
      </c>
      <c r="G184" s="186">
        <f>'Live Births Table data'!F26</f>
        <v>41</v>
      </c>
      <c r="H184" s="218">
        <f>'Live Births Table data'!G26</f>
        <v>11.376248612652608</v>
      </c>
      <c r="I184" s="218">
        <f>'Live Births Table data'!H26</f>
        <v>16.917376641817537</v>
      </c>
      <c r="J184" s="186" t="str">
        <f>'Live Births Table data'!I26</f>
        <v>Lower</v>
      </c>
    </row>
    <row r="185" spans="1:10" ht="15" x14ac:dyDescent="0.25">
      <c r="A185" s="79" t="s">
        <v>208</v>
      </c>
      <c r="B185" s="186" t="str">
        <f>'Live Births Table data'!A27</f>
        <v>Hywel Dda UHB</v>
      </c>
      <c r="C185" s="186">
        <f>'Live Births Table data'!B27</f>
        <v>176</v>
      </c>
      <c r="D185" s="218">
        <f>'Live Births Table data'!C27</f>
        <v>16.188373804267847</v>
      </c>
      <c r="E185" s="218">
        <f>'Live Births Table data'!D27</f>
        <v>13.885031424173443</v>
      </c>
      <c r="F185" s="218">
        <f>'Live Births Table data'!E27</f>
        <v>18.767154525705863</v>
      </c>
      <c r="G185" s="186">
        <f>'Live Births Table data'!F27</f>
        <v>176</v>
      </c>
      <c r="H185" s="218">
        <f>'Live Births Table data'!G27</f>
        <v>16.188373804267847</v>
      </c>
      <c r="I185" s="218">
        <f>'Live Births Table data'!H27</f>
        <v>16.917376641817537</v>
      </c>
      <c r="J185" s="186" t="str">
        <f>'Live Births Table data'!I27</f>
        <v>Comparable</v>
      </c>
    </row>
    <row r="186" spans="1:10" ht="15" x14ac:dyDescent="0.25">
      <c r="A186" s="79" t="s">
        <v>208</v>
      </c>
      <c r="B186" s="186" t="str">
        <f>'Live Births Table data'!A28</f>
        <v>ABM UHB</v>
      </c>
      <c r="C186" s="186">
        <f>'Live Births Table data'!B28</f>
        <v>254</v>
      </c>
      <c r="D186" s="218">
        <f>'Live Births Table data'!C28</f>
        <v>16.968401362816486</v>
      </c>
      <c r="E186" s="218">
        <f>'Live Births Table data'!D28</f>
        <v>14.945763925245636</v>
      </c>
      <c r="F186" s="218">
        <f>'Live Births Table data'!E28</f>
        <v>19.190265887396333</v>
      </c>
      <c r="G186" s="186">
        <f>'Live Births Table data'!F28</f>
        <v>254</v>
      </c>
      <c r="H186" s="218">
        <f>'Live Births Table data'!G28</f>
        <v>16.968401362816486</v>
      </c>
      <c r="I186" s="218">
        <f>'Live Births Table data'!H28</f>
        <v>16.917376641817537</v>
      </c>
      <c r="J186" s="186" t="str">
        <f>'Live Births Table data'!I28</f>
        <v>Comparable</v>
      </c>
    </row>
    <row r="187" spans="1:10" ht="15" x14ac:dyDescent="0.25">
      <c r="A187" s="79" t="s">
        <v>208</v>
      </c>
      <c r="B187" s="186" t="str">
        <f>'Live Births Table data'!A29</f>
        <v>Cardiff and Vale UHB</v>
      </c>
      <c r="C187" s="186">
        <f>'Live Births Table data'!B29</f>
        <v>221</v>
      </c>
      <c r="D187" s="218">
        <f>'Live Births Table data'!C29</f>
        <v>13.87232439897056</v>
      </c>
      <c r="E187" s="218">
        <f>'Live Births Table data'!D29</f>
        <v>12.103628476257343</v>
      </c>
      <c r="F187" s="218">
        <f>'Live Births Table data'!E29</f>
        <v>15.828494273709914</v>
      </c>
      <c r="G187" s="186">
        <f>'Live Births Table data'!F29</f>
        <v>221</v>
      </c>
      <c r="H187" s="218">
        <f>'Live Births Table data'!G29</f>
        <v>13.87232439897056</v>
      </c>
      <c r="I187" s="218">
        <f>'Live Births Table data'!H29</f>
        <v>16.917376641817537</v>
      </c>
      <c r="J187" s="186" t="str">
        <f>'Live Births Table data'!I29</f>
        <v>Lower</v>
      </c>
    </row>
    <row r="188" spans="1:10" ht="15" x14ac:dyDescent="0.25">
      <c r="A188" s="79" t="s">
        <v>208</v>
      </c>
      <c r="B188" s="186" t="str">
        <f>'Live Births Table data'!A30</f>
        <v>Cwm Taf UHB</v>
      </c>
      <c r="C188" s="186">
        <f>'Live Births Table data'!B30</f>
        <v>188</v>
      </c>
      <c r="D188" s="218">
        <f>'Live Births Table data'!C30</f>
        <v>21.586864163509013</v>
      </c>
      <c r="E188" s="218">
        <f>'Live Births Table data'!D30</f>
        <v>18.611348486212872</v>
      </c>
      <c r="F188" s="218">
        <f>'Live Births Table data'!E30</f>
        <v>24.905953047001994</v>
      </c>
      <c r="G188" s="186">
        <f>'Live Births Table data'!F30</f>
        <v>188</v>
      </c>
      <c r="H188" s="218">
        <f>'Live Births Table data'!G30</f>
        <v>21.586864163509013</v>
      </c>
      <c r="I188" s="218">
        <f>'Live Births Table data'!H30</f>
        <v>16.917376641817537</v>
      </c>
      <c r="J188" s="186" t="str">
        <f>'Live Births Table data'!I30</f>
        <v>Higher</v>
      </c>
    </row>
    <row r="189" spans="1:10" ht="15" x14ac:dyDescent="0.25">
      <c r="A189" s="79" t="s">
        <v>208</v>
      </c>
      <c r="B189" s="186" t="str">
        <f>'Live Births Table data'!A31</f>
        <v>Aneurin Bevan UHB</v>
      </c>
      <c r="C189" s="186">
        <f>'Live Births Table data'!B31</f>
        <v>313</v>
      </c>
      <c r="D189" s="218">
        <f>'Live Births Table data'!C31</f>
        <v>18.260311533749491</v>
      </c>
      <c r="E189" s="218">
        <f>'Live Births Table data'!D31</f>
        <v>16.2933586263701</v>
      </c>
      <c r="F189" s="218">
        <f>'Live Births Table data'!E31</f>
        <v>20.400891925061075</v>
      </c>
      <c r="G189" s="186">
        <f>'Live Births Table data'!F31</f>
        <v>313</v>
      </c>
      <c r="H189" s="218">
        <f>'Live Births Table data'!G31</f>
        <v>18.260311533749491</v>
      </c>
      <c r="I189" s="218">
        <f>'Live Births Table data'!H31</f>
        <v>16.917376641817537</v>
      </c>
      <c r="J189" s="186" t="str">
        <f>'Live Births Table data'!I31</f>
        <v>Comparable</v>
      </c>
    </row>
    <row r="190" spans="1:10" ht="15" x14ac:dyDescent="0.25">
      <c r="A190" s="79" t="s">
        <v>208</v>
      </c>
      <c r="B190" s="186" t="str">
        <f>'Live Births Table data'!A32</f>
        <v>Wales</v>
      </c>
      <c r="C190" s="186">
        <f>'Live Births Table data'!B32</f>
        <v>1525</v>
      </c>
      <c r="D190" s="218">
        <f>'Live Births Table data'!C32</f>
        <v>16.917376641817537</v>
      </c>
      <c r="E190" s="218">
        <f>'Live Births Table data'!D32</f>
        <v>16.078939842653032</v>
      </c>
      <c r="F190" s="218">
        <f>'Live Births Table data'!E32</f>
        <v>17.788493276754171</v>
      </c>
      <c r="G190" s="186" t="str">
        <f>'Live Births Table data'!F32</f>
        <v>-</v>
      </c>
      <c r="H190" s="218" t="str">
        <f>'Live Births Table data'!G32</f>
        <v>-</v>
      </c>
      <c r="I190" s="218">
        <f>'Live Births Table data'!H32</f>
        <v>16.917376641817537</v>
      </c>
      <c r="J190" s="186" t="str">
        <f>'Live Births Table data'!I32</f>
        <v>Comparable</v>
      </c>
    </row>
    <row r="191" spans="1:10" x14ac:dyDescent="0.15">
      <c r="C191" s="185"/>
      <c r="D191" s="185"/>
      <c r="E191" s="185"/>
      <c r="F191" s="185"/>
      <c r="G191" s="185"/>
      <c r="H191" s="185"/>
      <c r="I191" s="185"/>
    </row>
    <row r="192" spans="1:10" ht="15" x14ac:dyDescent="0.25">
      <c r="A192" s="182" t="s">
        <v>209</v>
      </c>
      <c r="B192" s="183" t="str">
        <f>'Imms Table data'!A3</f>
        <v>Isle of Anglesey</v>
      </c>
      <c r="C192" s="183">
        <f>'Imms Table data'!B3</f>
        <v>733</v>
      </c>
      <c r="D192" s="242">
        <f>'Imms Table data'!C3</f>
        <v>91.739674593241546</v>
      </c>
      <c r="E192" s="242">
        <f>'Imms Table data'!D3</f>
        <v>89.625279480428262</v>
      </c>
      <c r="F192" s="242">
        <f>'Imms Table data'!E3</f>
        <v>93.454620714080846</v>
      </c>
      <c r="G192" s="183">
        <f>'Imms Table data'!F3</f>
        <v>6877</v>
      </c>
      <c r="H192" s="242">
        <f>'Imms Table data'!G3</f>
        <v>89.184282194267922</v>
      </c>
      <c r="I192" s="242">
        <f>'Imms Table data'!H3</f>
        <v>85.300411059181258</v>
      </c>
      <c r="J192" s="183" t="str">
        <f>'Imms Table data'!I3</f>
        <v>Higher</v>
      </c>
    </row>
    <row r="193" spans="1:10" ht="15" x14ac:dyDescent="0.25">
      <c r="A193" s="182" t="s">
        <v>209</v>
      </c>
      <c r="B193" s="183" t="str">
        <f>'Imms Table data'!A4</f>
        <v>Gwynedd</v>
      </c>
      <c r="C193" s="183">
        <f>'Imms Table data'!B4</f>
        <v>1191</v>
      </c>
      <c r="D193" s="242">
        <f>'Imms Table data'!C4</f>
        <v>88.814317673378071</v>
      </c>
      <c r="E193" s="242">
        <f>'Imms Table data'!D4</f>
        <v>87.015211857590231</v>
      </c>
      <c r="F193" s="242">
        <f>'Imms Table data'!E4</f>
        <v>90.391673830657382</v>
      </c>
      <c r="G193" s="183">
        <f>'Imms Table data'!F4</f>
        <v>6877</v>
      </c>
      <c r="H193" s="242">
        <f>'Imms Table data'!G4</f>
        <v>89.184282194267922</v>
      </c>
      <c r="I193" s="242">
        <f>'Imms Table data'!H4</f>
        <v>85.300411059181258</v>
      </c>
      <c r="J193" s="183" t="str">
        <f>'Imms Table data'!I4</f>
        <v>Higher</v>
      </c>
    </row>
    <row r="194" spans="1:10" ht="15" x14ac:dyDescent="0.25">
      <c r="A194" s="182" t="s">
        <v>209</v>
      </c>
      <c r="B194" s="183" t="str">
        <f>'Imms Table data'!A5</f>
        <v>Conwy</v>
      </c>
      <c r="C194" s="183">
        <f>'Imms Table data'!B5</f>
        <v>1020</v>
      </c>
      <c r="D194" s="242">
        <f>'Imms Table data'!C5</f>
        <v>87.931034482758619</v>
      </c>
      <c r="E194" s="242">
        <f>'Imms Table data'!D5</f>
        <v>85.930039392929075</v>
      </c>
      <c r="F194" s="242">
        <f>'Imms Table data'!E5</f>
        <v>89.68162459983418</v>
      </c>
      <c r="G194" s="183">
        <f>'Imms Table data'!F5</f>
        <v>6877</v>
      </c>
      <c r="H194" s="242">
        <f>'Imms Table data'!G5</f>
        <v>89.184282194267922</v>
      </c>
      <c r="I194" s="242">
        <f>'Imms Table data'!H5</f>
        <v>85.300411059181258</v>
      </c>
      <c r="J194" s="183" t="str">
        <f>'Imms Table data'!I5</f>
        <v>Higher</v>
      </c>
    </row>
    <row r="195" spans="1:10" ht="15" x14ac:dyDescent="0.25">
      <c r="A195" s="182" t="s">
        <v>209</v>
      </c>
      <c r="B195" s="183" t="str">
        <f>'Imms Table data'!A6</f>
        <v>Denbighshire</v>
      </c>
      <c r="C195" s="183">
        <f>'Imms Table data'!B6</f>
        <v>902</v>
      </c>
      <c r="D195" s="242">
        <f>'Imms Table data'!C6</f>
        <v>86.068702290076331</v>
      </c>
      <c r="E195" s="242">
        <f>'Imms Table data'!D6</f>
        <v>83.840164740648589</v>
      </c>
      <c r="F195" s="242">
        <f>'Imms Table data'!E6</f>
        <v>88.033775213808426</v>
      </c>
      <c r="G195" s="183">
        <f>'Imms Table data'!F6</f>
        <v>6877</v>
      </c>
      <c r="H195" s="242">
        <f>'Imms Table data'!G6</f>
        <v>89.184282194267922</v>
      </c>
      <c r="I195" s="242">
        <f>'Imms Table data'!H6</f>
        <v>85.300411059181258</v>
      </c>
      <c r="J195" s="183" t="str">
        <f>'Imms Table data'!I6</f>
        <v>Comparable</v>
      </c>
    </row>
    <row r="196" spans="1:10" ht="15" x14ac:dyDescent="0.25">
      <c r="A196" s="182" t="s">
        <v>209</v>
      </c>
      <c r="B196" s="183" t="str">
        <f>'Imms Table data'!A7</f>
        <v>Flintshire</v>
      </c>
      <c r="C196" s="183">
        <f>'Imms Table data'!B7</f>
        <v>1565</v>
      </c>
      <c r="D196" s="242">
        <f>'Imms Table data'!C7</f>
        <v>91.200466200466195</v>
      </c>
      <c r="E196" s="242">
        <f>'Imms Table data'!D7</f>
        <v>89.766402278862941</v>
      </c>
      <c r="F196" s="242">
        <f>'Imms Table data'!E7</f>
        <v>92.450471647200956</v>
      </c>
      <c r="G196" s="183">
        <f>'Imms Table data'!F7</f>
        <v>6877</v>
      </c>
      <c r="H196" s="242">
        <f>'Imms Table data'!G7</f>
        <v>89.184282194267922</v>
      </c>
      <c r="I196" s="242">
        <f>'Imms Table data'!H7</f>
        <v>85.300411059181258</v>
      </c>
      <c r="J196" s="183" t="str">
        <f>'Imms Table data'!I7</f>
        <v>Higher</v>
      </c>
    </row>
    <row r="197" spans="1:10" ht="15" x14ac:dyDescent="0.25">
      <c r="A197" s="182" t="s">
        <v>209</v>
      </c>
      <c r="B197" s="183" t="str">
        <f>'Imms Table data'!A8</f>
        <v>Wrexham</v>
      </c>
      <c r="C197" s="183">
        <f>'Imms Table data'!B8</f>
        <v>1466</v>
      </c>
      <c r="D197" s="242">
        <f>'Imms Table data'!C8</f>
        <v>89.010321797207041</v>
      </c>
      <c r="E197" s="242">
        <f>'Imms Table data'!D8</f>
        <v>87.408068360354847</v>
      </c>
      <c r="F197" s="242">
        <f>'Imms Table data'!E8</f>
        <v>90.431016867446544</v>
      </c>
      <c r="G197" s="183">
        <f>'Imms Table data'!F8</f>
        <v>6877</v>
      </c>
      <c r="H197" s="242">
        <f>'Imms Table data'!G8</f>
        <v>89.184282194267922</v>
      </c>
      <c r="I197" s="242">
        <f>'Imms Table data'!H8</f>
        <v>85.300411059181258</v>
      </c>
      <c r="J197" s="183" t="str">
        <f>'Imms Table data'!I8</f>
        <v>Higher</v>
      </c>
    </row>
    <row r="198" spans="1:10" ht="15" x14ac:dyDescent="0.25">
      <c r="A198" s="182" t="s">
        <v>209</v>
      </c>
      <c r="B198" s="183" t="str">
        <f>'Imms Table data'!A9</f>
        <v>Powys</v>
      </c>
      <c r="C198" s="183">
        <f>'Imms Table data'!B9</f>
        <v>1053</v>
      </c>
      <c r="D198" s="242">
        <f>'Imms Table data'!C9</f>
        <v>84.850926672038668</v>
      </c>
      <c r="E198" s="242">
        <f>'Imms Table data'!D9</f>
        <v>82.748790819035506</v>
      </c>
      <c r="F198" s="242">
        <f>'Imms Table data'!E9</f>
        <v>86.737961551707926</v>
      </c>
      <c r="G198" s="183">
        <f>'Imms Table data'!F9</f>
        <v>1053</v>
      </c>
      <c r="H198" s="242">
        <f>'Imms Table data'!G9</f>
        <v>84.850926672038668</v>
      </c>
      <c r="I198" s="242">
        <f>'Imms Table data'!H9</f>
        <v>85.300411059181258</v>
      </c>
      <c r="J198" s="183" t="str">
        <f>'Imms Table data'!I9</f>
        <v>Comparable</v>
      </c>
    </row>
    <row r="199" spans="1:10" ht="15" x14ac:dyDescent="0.25">
      <c r="A199" s="182" t="s">
        <v>209</v>
      </c>
      <c r="B199" s="183" t="str">
        <f>'Imms Table data'!A10</f>
        <v>Ceredigion</v>
      </c>
      <c r="C199" s="183">
        <f>'Imms Table data'!B10</f>
        <v>563</v>
      </c>
      <c r="D199" s="242">
        <f>'Imms Table data'!C10</f>
        <v>88.801261829653001</v>
      </c>
      <c r="E199" s="242">
        <f>'Imms Table data'!D10</f>
        <v>86.109100016949853</v>
      </c>
      <c r="F199" s="242">
        <f>'Imms Table data'!E10</f>
        <v>91.026038236810962</v>
      </c>
      <c r="G199" s="183">
        <f>'Imms Table data'!F10</f>
        <v>3381</v>
      </c>
      <c r="H199" s="242">
        <f>'Imms Table data'!G10</f>
        <v>85.314155942467835</v>
      </c>
      <c r="I199" s="242">
        <f>'Imms Table data'!H10</f>
        <v>85.300411059181258</v>
      </c>
      <c r="J199" s="183" t="str">
        <f>'Imms Table data'!I10</f>
        <v>Higher</v>
      </c>
    </row>
    <row r="200" spans="1:10" ht="15" x14ac:dyDescent="0.25">
      <c r="A200" s="182" t="s">
        <v>209</v>
      </c>
      <c r="B200" s="183" t="str">
        <f>'Imms Table data'!A11</f>
        <v>Pembrokeshire</v>
      </c>
      <c r="C200" s="183">
        <f>'Imms Table data'!B11</f>
        <v>1094</v>
      </c>
      <c r="D200" s="242">
        <f>'Imms Table data'!C11</f>
        <v>83.447749809305876</v>
      </c>
      <c r="E200" s="242">
        <f>'Imms Table data'!D11</f>
        <v>81.338763720955924</v>
      </c>
      <c r="F200" s="242">
        <f>'Imms Table data'!E11</f>
        <v>85.361285927610126</v>
      </c>
      <c r="G200" s="183">
        <f>'Imms Table data'!F11</f>
        <v>3381</v>
      </c>
      <c r="H200" s="242">
        <f>'Imms Table data'!G11</f>
        <v>85.314155942467835</v>
      </c>
      <c r="I200" s="242">
        <f>'Imms Table data'!H11</f>
        <v>85.300411059181258</v>
      </c>
      <c r="J200" s="183" t="str">
        <f>'Imms Table data'!I11</f>
        <v>Comparable</v>
      </c>
    </row>
    <row r="201" spans="1:10" ht="15" x14ac:dyDescent="0.25">
      <c r="A201" s="182" t="s">
        <v>209</v>
      </c>
      <c r="B201" s="183" t="str">
        <f>'Imms Table data'!A12</f>
        <v>Carmarthenshire</v>
      </c>
      <c r="C201" s="183">
        <f>'Imms Table data'!B12</f>
        <v>1724</v>
      </c>
      <c r="D201" s="242">
        <f>'Imms Table data'!C12</f>
        <v>85.431119920713584</v>
      </c>
      <c r="E201" s="242">
        <f>'Imms Table data'!D12</f>
        <v>83.824512772831255</v>
      </c>
      <c r="F201" s="242">
        <f>'Imms Table data'!E12</f>
        <v>86.903085274414408</v>
      </c>
      <c r="G201" s="183">
        <f>'Imms Table data'!F12</f>
        <v>3381</v>
      </c>
      <c r="H201" s="242">
        <f>'Imms Table data'!G12</f>
        <v>85.314155942467835</v>
      </c>
      <c r="I201" s="242">
        <f>'Imms Table data'!H12</f>
        <v>85.300411059181258</v>
      </c>
      <c r="J201" s="183" t="str">
        <f>'Imms Table data'!I12</f>
        <v>Comparable</v>
      </c>
    </row>
    <row r="202" spans="1:10" ht="15" x14ac:dyDescent="0.25">
      <c r="A202" s="182" t="s">
        <v>209</v>
      </c>
      <c r="B202" s="183" t="str">
        <f>'Imms Table data'!A13</f>
        <v>Swansea</v>
      </c>
      <c r="C202" s="183">
        <f>'Imms Table data'!B13</f>
        <v>2393</v>
      </c>
      <c r="D202" s="242">
        <f>'Imms Table data'!C13</f>
        <v>86.514822848879248</v>
      </c>
      <c r="E202" s="242">
        <f>'Imms Table data'!D13</f>
        <v>85.191127118090151</v>
      </c>
      <c r="F202" s="242">
        <f>'Imms Table data'!E13</f>
        <v>87.737230951194363</v>
      </c>
      <c r="G202" s="183">
        <f>'Imms Table data'!F13</f>
        <v>5250</v>
      </c>
      <c r="H202" s="242">
        <f>'Imms Table data'!G13</f>
        <v>86.476692472409823</v>
      </c>
      <c r="I202" s="242">
        <f>'Imms Table data'!H13</f>
        <v>85.300411059181258</v>
      </c>
      <c r="J202" s="183" t="str">
        <f>'Imms Table data'!I13</f>
        <v>Comparable</v>
      </c>
    </row>
    <row r="203" spans="1:10" ht="15" x14ac:dyDescent="0.25">
      <c r="A203" s="182" t="s">
        <v>209</v>
      </c>
      <c r="B203" s="183" t="str">
        <f>'Imms Table data'!A14</f>
        <v>Neath Port Talbot</v>
      </c>
      <c r="C203" s="183">
        <f>'Imms Table data'!B14</f>
        <v>1343</v>
      </c>
      <c r="D203" s="242">
        <f>'Imms Table data'!C14</f>
        <v>85.378258105530833</v>
      </c>
      <c r="E203" s="242">
        <f>'Imms Table data'!D14</f>
        <v>83.545983942961854</v>
      </c>
      <c r="F203" s="242">
        <f>'Imms Table data'!E14</f>
        <v>87.038150823650113</v>
      </c>
      <c r="G203" s="183">
        <f>'Imms Table data'!F14</f>
        <v>5250</v>
      </c>
      <c r="H203" s="242">
        <f>'Imms Table data'!G14</f>
        <v>86.476692472409823</v>
      </c>
      <c r="I203" s="242">
        <f>'Imms Table data'!H14</f>
        <v>85.300411059181258</v>
      </c>
      <c r="J203" s="183" t="str">
        <f>'Imms Table data'!I14</f>
        <v>Comparable</v>
      </c>
    </row>
    <row r="204" spans="1:10" ht="15" x14ac:dyDescent="0.25">
      <c r="A204" s="182" t="s">
        <v>209</v>
      </c>
      <c r="B204" s="183" t="str">
        <f>'Imms Table data'!A15</f>
        <v>Bridgend</v>
      </c>
      <c r="C204" s="183">
        <f>'Imms Table data'!B15</f>
        <v>1514</v>
      </c>
      <c r="D204" s="242">
        <f>'Imms Table data'!C15</f>
        <v>87.413394919168596</v>
      </c>
      <c r="E204" s="242">
        <f>'Imms Table data'!D15</f>
        <v>85.767969808407912</v>
      </c>
      <c r="F204" s="242">
        <f>'Imms Table data'!E15</f>
        <v>88.893220475313839</v>
      </c>
      <c r="G204" s="183">
        <f>'Imms Table data'!F15</f>
        <v>5250</v>
      </c>
      <c r="H204" s="242">
        <f>'Imms Table data'!G15</f>
        <v>86.476692472409823</v>
      </c>
      <c r="I204" s="242">
        <f>'Imms Table data'!H15</f>
        <v>85.300411059181258</v>
      </c>
      <c r="J204" s="183" t="str">
        <f>'Imms Table data'!I15</f>
        <v>Higher</v>
      </c>
    </row>
    <row r="205" spans="1:10" ht="15" x14ac:dyDescent="0.25">
      <c r="A205" s="182" t="s">
        <v>209</v>
      </c>
      <c r="B205" s="183" t="str">
        <f>'Imms Table data'!A16</f>
        <v>Vale of Glamorgan</v>
      </c>
      <c r="C205" s="183">
        <f>'Imms Table data'!B16</f>
        <v>1344</v>
      </c>
      <c r="D205" s="242">
        <f>'Imms Table data'!C16</f>
        <v>85.878594249201285</v>
      </c>
      <c r="E205" s="242">
        <f>'Imms Table data'!D16</f>
        <v>84.065252089572439</v>
      </c>
      <c r="F205" s="242">
        <f>'Imms Table data'!E16</f>
        <v>87.516225607092437</v>
      </c>
      <c r="G205" s="183">
        <f>'Imms Table data'!F16</f>
        <v>5074</v>
      </c>
      <c r="H205" s="242">
        <f>'Imms Table data'!G16</f>
        <v>82.73275721506603</v>
      </c>
      <c r="I205" s="242">
        <f>'Imms Table data'!H16</f>
        <v>85.300411059181258</v>
      </c>
      <c r="J205" s="183" t="str">
        <f>'Imms Table data'!I16</f>
        <v>Comparable</v>
      </c>
    </row>
    <row r="206" spans="1:10" ht="15" x14ac:dyDescent="0.25">
      <c r="A206" s="182" t="s">
        <v>209</v>
      </c>
      <c r="B206" s="183" t="str">
        <f>'Imms Table data'!A17</f>
        <v>Cardiff</v>
      </c>
      <c r="C206" s="183">
        <f>'Imms Table data'!B17</f>
        <v>3730</v>
      </c>
      <c r="D206" s="242">
        <f>'Imms Table data'!C17</f>
        <v>81.654991243432576</v>
      </c>
      <c r="E206" s="242">
        <f>'Imms Table data'!D17</f>
        <v>80.506159890973166</v>
      </c>
      <c r="F206" s="242">
        <f>'Imms Table data'!E17</f>
        <v>82.750624858524716</v>
      </c>
      <c r="G206" s="183">
        <f>'Imms Table data'!F17</f>
        <v>5074</v>
      </c>
      <c r="H206" s="242">
        <f>'Imms Table data'!G17</f>
        <v>82.73275721506603</v>
      </c>
      <c r="I206" s="242">
        <f>'Imms Table data'!H17</f>
        <v>85.300411059181258</v>
      </c>
      <c r="J206" s="183" t="str">
        <f>'Imms Table data'!I17</f>
        <v>Lower</v>
      </c>
    </row>
    <row r="207" spans="1:10" ht="15" x14ac:dyDescent="0.25">
      <c r="A207" s="182" t="s">
        <v>209</v>
      </c>
      <c r="B207" s="183" t="str">
        <f>'Imms Table data'!A18</f>
        <v>Rhondda Cynon Taf</v>
      </c>
      <c r="C207" s="183">
        <f>'Imms Table data'!B18</f>
        <v>2484</v>
      </c>
      <c r="D207" s="242">
        <f>'Imms Table data'!C18</f>
        <v>89.224137931034491</v>
      </c>
      <c r="E207" s="242">
        <f>'Imms Table data'!D18</f>
        <v>88.017782549787398</v>
      </c>
      <c r="F207" s="242">
        <f>'Imms Table data'!E18</f>
        <v>90.32239287481346</v>
      </c>
      <c r="G207" s="183">
        <f>'Imms Table data'!F18</f>
        <v>3167</v>
      </c>
      <c r="H207" s="242">
        <f>'Imms Table data'!G18</f>
        <v>89.513849632560778</v>
      </c>
      <c r="I207" s="242">
        <f>'Imms Table data'!H18</f>
        <v>85.300411059181258</v>
      </c>
      <c r="J207" s="183" t="str">
        <f>'Imms Table data'!I18</f>
        <v>Higher</v>
      </c>
    </row>
    <row r="208" spans="1:10" ht="15" x14ac:dyDescent="0.25">
      <c r="A208" s="182" t="s">
        <v>209</v>
      </c>
      <c r="B208" s="183" t="str">
        <f>'Imms Table data'!A19</f>
        <v>Merthyr Tydfil</v>
      </c>
      <c r="C208" s="183">
        <f>'Imms Table data'!B19</f>
        <v>683</v>
      </c>
      <c r="D208" s="242">
        <f>'Imms Table data'!C19</f>
        <v>90.58355437665783</v>
      </c>
      <c r="E208" s="242">
        <f>'Imms Table data'!D19</f>
        <v>88.28829352459087</v>
      </c>
      <c r="F208" s="242">
        <f>'Imms Table data'!E19</f>
        <v>92.467368344591307</v>
      </c>
      <c r="G208" s="183">
        <f>'Imms Table data'!F19</f>
        <v>3167</v>
      </c>
      <c r="H208" s="242">
        <f>'Imms Table data'!G19</f>
        <v>89.513849632560778</v>
      </c>
      <c r="I208" s="242">
        <f>'Imms Table data'!H19</f>
        <v>85.300411059181258</v>
      </c>
      <c r="J208" s="183" t="str">
        <f>'Imms Table data'!I19</f>
        <v>Higher</v>
      </c>
    </row>
    <row r="209" spans="1:10" ht="15" x14ac:dyDescent="0.25">
      <c r="A209" s="182" t="s">
        <v>209</v>
      </c>
      <c r="B209" s="183" t="str">
        <f>'Imms Table data'!A20</f>
        <v>Caerphilly</v>
      </c>
      <c r="C209" s="183">
        <f>'Imms Table data'!B20</f>
        <v>1692</v>
      </c>
      <c r="D209" s="242">
        <f>'Imms Table data'!C20</f>
        <v>81.307063911580968</v>
      </c>
      <c r="E209" s="242">
        <f>'Imms Table data'!D20</f>
        <v>79.574895092597131</v>
      </c>
      <c r="F209" s="242">
        <f>'Imms Table data'!E20</f>
        <v>82.923857810261296</v>
      </c>
      <c r="G209" s="183">
        <f>'Imms Table data'!F20</f>
        <v>5428</v>
      </c>
      <c r="H209" s="242">
        <f>'Imms Table data'!G20</f>
        <v>80.035387791212031</v>
      </c>
      <c r="I209" s="242">
        <f>'Imms Table data'!H20</f>
        <v>85.300411059181258</v>
      </c>
      <c r="J209" s="183" t="str">
        <f>'Imms Table data'!I20</f>
        <v>Lower</v>
      </c>
    </row>
    <row r="210" spans="1:10" ht="15" x14ac:dyDescent="0.25">
      <c r="A210" s="182" t="s">
        <v>209</v>
      </c>
      <c r="B210" s="183" t="str">
        <f>'Imms Table data'!A21</f>
        <v>Blaenau Gwent</v>
      </c>
      <c r="C210" s="183">
        <f>'Imms Table data'!B21</f>
        <v>639</v>
      </c>
      <c r="D210" s="242">
        <f>'Imms Table data'!C21</f>
        <v>85.313751668891854</v>
      </c>
      <c r="E210" s="242">
        <f>'Imms Table data'!D21</f>
        <v>82.598603288724078</v>
      </c>
      <c r="F210" s="242">
        <f>'Imms Table data'!E21</f>
        <v>87.668502035955115</v>
      </c>
      <c r="G210" s="183">
        <f>'Imms Table data'!F21</f>
        <v>5428</v>
      </c>
      <c r="H210" s="242">
        <f>'Imms Table data'!G21</f>
        <v>80.035387791212031</v>
      </c>
      <c r="I210" s="242">
        <f>'Imms Table data'!H21</f>
        <v>85.300411059181258</v>
      </c>
      <c r="J210" s="183" t="str">
        <f>'Imms Table data'!I21</f>
        <v>Comparable</v>
      </c>
    </row>
    <row r="211" spans="1:10" ht="15" x14ac:dyDescent="0.25">
      <c r="A211" s="182" t="s">
        <v>209</v>
      </c>
      <c r="B211" s="183" t="str">
        <f>'Imms Table data'!A22</f>
        <v>Torfaen</v>
      </c>
      <c r="C211" s="183">
        <f>'Imms Table data'!B22</f>
        <v>906</v>
      </c>
      <c r="D211" s="242">
        <f>'Imms Table data'!C22</f>
        <v>81.990950226244337</v>
      </c>
      <c r="E211" s="242">
        <f>'Imms Table data'!D22</f>
        <v>79.615626682028378</v>
      </c>
      <c r="F211" s="242">
        <f>'Imms Table data'!E22</f>
        <v>84.144607421742634</v>
      </c>
      <c r="G211" s="183">
        <f>'Imms Table data'!F22</f>
        <v>5428</v>
      </c>
      <c r="H211" s="242">
        <f>'Imms Table data'!G22</f>
        <v>80.035387791212031</v>
      </c>
      <c r="I211" s="242">
        <f>'Imms Table data'!H22</f>
        <v>85.300411059181258</v>
      </c>
      <c r="J211" s="183" t="str">
        <f>'Imms Table data'!I22</f>
        <v>Lower</v>
      </c>
    </row>
    <row r="212" spans="1:10" ht="15" x14ac:dyDescent="0.25">
      <c r="A212" s="182" t="s">
        <v>209</v>
      </c>
      <c r="B212" s="183" t="str">
        <f>'Imms Table data'!A23</f>
        <v>Monmouthshire</v>
      </c>
      <c r="C212" s="183">
        <f>'Imms Table data'!B23</f>
        <v>739</v>
      </c>
      <c r="D212" s="242">
        <f>'Imms Table data'!C23</f>
        <v>82.569832402234638</v>
      </c>
      <c r="E212" s="242">
        <f>'Imms Table data'!D23</f>
        <v>79.946588610371165</v>
      </c>
      <c r="F212" s="242">
        <f>'Imms Table data'!E23</f>
        <v>84.914672817671331</v>
      </c>
      <c r="G212" s="183">
        <f>'Imms Table data'!F23</f>
        <v>5428</v>
      </c>
      <c r="H212" s="242">
        <f>'Imms Table data'!G23</f>
        <v>80.035387791212031</v>
      </c>
      <c r="I212" s="242">
        <f>'Imms Table data'!H23</f>
        <v>85.300411059181258</v>
      </c>
      <c r="J212" s="183" t="str">
        <f>'Imms Table data'!I23</f>
        <v>Lower</v>
      </c>
    </row>
    <row r="213" spans="1:10" ht="15" x14ac:dyDescent="0.25">
      <c r="A213" s="182" t="s">
        <v>209</v>
      </c>
      <c r="B213" s="183" t="str">
        <f>'Imms Table data'!A24</f>
        <v>Newport</v>
      </c>
      <c r="C213" s="183">
        <f>'Imms Table data'!B24</f>
        <v>1452</v>
      </c>
      <c r="D213" s="242">
        <f>'Imms Table data'!C24</f>
        <v>74.385245901639337</v>
      </c>
      <c r="E213" s="242">
        <f>'Imms Table data'!D24</f>
        <v>72.402216295107394</v>
      </c>
      <c r="F213" s="242">
        <f>'Imms Table data'!E24</f>
        <v>76.272482105826526</v>
      </c>
      <c r="G213" s="183">
        <f>'Imms Table data'!F24</f>
        <v>5428</v>
      </c>
      <c r="H213" s="242">
        <f>'Imms Table data'!G24</f>
        <v>80.035387791212031</v>
      </c>
      <c r="I213" s="242">
        <f>'Imms Table data'!H24</f>
        <v>85.300411059181258</v>
      </c>
      <c r="J213" s="183" t="str">
        <f>'Imms Table data'!I24</f>
        <v>Lower</v>
      </c>
    </row>
    <row r="214" spans="1:10" ht="15" x14ac:dyDescent="0.25">
      <c r="A214" s="182" t="s">
        <v>209</v>
      </c>
      <c r="B214" s="183" t="str">
        <f>'Imms Table data'!A25</f>
        <v>Betsi Cadwaladr UHB</v>
      </c>
      <c r="C214" s="183">
        <f>'Imms Table data'!B25</f>
        <v>6877</v>
      </c>
      <c r="D214" s="242">
        <f>'Imms Table data'!C25</f>
        <v>89.184282194267922</v>
      </c>
      <c r="E214" s="242">
        <f>'Imms Table data'!D25</f>
        <v>0</v>
      </c>
      <c r="F214" s="242">
        <f>'Imms Table data'!E25</f>
        <v>0</v>
      </c>
      <c r="G214" s="183">
        <f>'Imms Table data'!F25</f>
        <v>0</v>
      </c>
      <c r="H214" s="242">
        <f>'Imms Table data'!G25</f>
        <v>0</v>
      </c>
      <c r="I214" s="242">
        <f>'Imms Table data'!H25</f>
        <v>0</v>
      </c>
      <c r="J214" s="183">
        <f>'Imms Table data'!I25</f>
        <v>0</v>
      </c>
    </row>
    <row r="215" spans="1:10" ht="15" x14ac:dyDescent="0.25">
      <c r="A215" s="182" t="s">
        <v>209</v>
      </c>
      <c r="B215" s="183" t="str">
        <f>'Imms Table data'!A26</f>
        <v>Powys tHB</v>
      </c>
      <c r="C215" s="183">
        <f>'Imms Table data'!B26</f>
        <v>1053</v>
      </c>
      <c r="D215" s="242">
        <f>'Imms Table data'!C26</f>
        <v>84.850926672038668</v>
      </c>
      <c r="E215" s="242">
        <f>'Imms Table data'!D26</f>
        <v>0</v>
      </c>
      <c r="F215" s="242">
        <f>'Imms Table data'!E26</f>
        <v>0</v>
      </c>
      <c r="G215" s="183">
        <f>'Imms Table data'!F26</f>
        <v>0</v>
      </c>
      <c r="H215" s="242">
        <f>'Imms Table data'!G26</f>
        <v>0</v>
      </c>
      <c r="I215" s="242">
        <f>'Imms Table data'!H26</f>
        <v>0</v>
      </c>
      <c r="J215" s="183">
        <f>'Imms Table data'!I26</f>
        <v>0</v>
      </c>
    </row>
    <row r="216" spans="1:10" ht="15" x14ac:dyDescent="0.25">
      <c r="A216" s="182" t="s">
        <v>209</v>
      </c>
      <c r="B216" s="183" t="str">
        <f>'Imms Table data'!A27</f>
        <v>Hywel Dda UHB</v>
      </c>
      <c r="C216" s="183">
        <f>'Imms Table data'!B27</f>
        <v>3381</v>
      </c>
      <c r="D216" s="242">
        <f>'Imms Table data'!C27</f>
        <v>85.314155942467835</v>
      </c>
      <c r="E216" s="242">
        <f>'Imms Table data'!D27</f>
        <v>0</v>
      </c>
      <c r="F216" s="242">
        <f>'Imms Table data'!E27</f>
        <v>0</v>
      </c>
      <c r="G216" s="183">
        <f>'Imms Table data'!F27</f>
        <v>0</v>
      </c>
      <c r="H216" s="242">
        <f>'Imms Table data'!G27</f>
        <v>0</v>
      </c>
      <c r="I216" s="242">
        <f>'Imms Table data'!H27</f>
        <v>0</v>
      </c>
      <c r="J216" s="183">
        <f>'Imms Table data'!I27</f>
        <v>0</v>
      </c>
    </row>
    <row r="217" spans="1:10" ht="15" x14ac:dyDescent="0.25">
      <c r="A217" s="182" t="s">
        <v>209</v>
      </c>
      <c r="B217" s="183" t="str">
        <f>'Imms Table data'!A28</f>
        <v>ABM UHB</v>
      </c>
      <c r="C217" s="183">
        <f>'Imms Table data'!B28</f>
        <v>5250</v>
      </c>
      <c r="D217" s="242">
        <f>'Imms Table data'!C28</f>
        <v>86.476692472409823</v>
      </c>
      <c r="E217" s="242">
        <f>'Imms Table data'!D28</f>
        <v>0</v>
      </c>
      <c r="F217" s="242">
        <f>'Imms Table data'!E28</f>
        <v>0</v>
      </c>
      <c r="G217" s="183">
        <f>'Imms Table data'!F28</f>
        <v>0</v>
      </c>
      <c r="H217" s="242">
        <f>'Imms Table data'!G28</f>
        <v>0</v>
      </c>
      <c r="I217" s="242">
        <f>'Imms Table data'!H28</f>
        <v>0</v>
      </c>
      <c r="J217" s="183">
        <f>'Imms Table data'!I28</f>
        <v>0</v>
      </c>
    </row>
    <row r="218" spans="1:10" ht="15" x14ac:dyDescent="0.25">
      <c r="A218" s="182" t="s">
        <v>209</v>
      </c>
      <c r="B218" s="183" t="str">
        <f>'Imms Table data'!A29</f>
        <v>Cardiff and Vale UHB</v>
      </c>
      <c r="C218" s="183">
        <f>'Imms Table data'!B29</f>
        <v>5074</v>
      </c>
      <c r="D218" s="242">
        <f>'Imms Table data'!C29</f>
        <v>82.73275721506603</v>
      </c>
      <c r="E218" s="242">
        <f>'Imms Table data'!D29</f>
        <v>0</v>
      </c>
      <c r="F218" s="242">
        <f>'Imms Table data'!E29</f>
        <v>0</v>
      </c>
      <c r="G218" s="183">
        <f>'Imms Table data'!F29</f>
        <v>0</v>
      </c>
      <c r="H218" s="242">
        <f>'Imms Table data'!G29</f>
        <v>0</v>
      </c>
      <c r="I218" s="242">
        <f>'Imms Table data'!H29</f>
        <v>0</v>
      </c>
      <c r="J218" s="183">
        <f>'Imms Table data'!I29</f>
        <v>0</v>
      </c>
    </row>
    <row r="219" spans="1:10" ht="15" x14ac:dyDescent="0.25">
      <c r="A219" s="182" t="s">
        <v>209</v>
      </c>
      <c r="B219" s="183" t="str">
        <f>'Imms Table data'!A30</f>
        <v>Cwm Taf UHB</v>
      </c>
      <c r="C219" s="183">
        <f>'Imms Table data'!B30</f>
        <v>3167</v>
      </c>
      <c r="D219" s="242">
        <f>'Imms Table data'!C30</f>
        <v>89.513849632560778</v>
      </c>
      <c r="E219" s="242">
        <f>'Imms Table data'!D30</f>
        <v>0</v>
      </c>
      <c r="F219" s="242">
        <f>'Imms Table data'!E30</f>
        <v>0</v>
      </c>
      <c r="G219" s="183">
        <f>'Imms Table data'!F30</f>
        <v>0</v>
      </c>
      <c r="H219" s="242">
        <f>'Imms Table data'!G30</f>
        <v>0</v>
      </c>
      <c r="I219" s="242">
        <f>'Imms Table data'!H30</f>
        <v>0</v>
      </c>
      <c r="J219" s="183">
        <f>'Imms Table data'!I30</f>
        <v>0</v>
      </c>
    </row>
    <row r="220" spans="1:10" ht="15" x14ac:dyDescent="0.25">
      <c r="A220" s="182" t="s">
        <v>209</v>
      </c>
      <c r="B220" s="183" t="str">
        <f>'Imms Table data'!A31</f>
        <v>Aneurin Bevan UHB</v>
      </c>
      <c r="C220" s="183">
        <f>'Imms Table data'!B31</f>
        <v>5428</v>
      </c>
      <c r="D220" s="242">
        <f>'Imms Table data'!C31</f>
        <v>80.035387791212031</v>
      </c>
      <c r="E220" s="242">
        <f>'Imms Table data'!D31</f>
        <v>0</v>
      </c>
      <c r="F220" s="242">
        <f>'Imms Table data'!E31</f>
        <v>0</v>
      </c>
      <c r="G220" s="183">
        <f>'Imms Table data'!F31</f>
        <v>0</v>
      </c>
      <c r="H220" s="242">
        <f>'Imms Table data'!G31</f>
        <v>0</v>
      </c>
      <c r="I220" s="242">
        <f>'Imms Table data'!H31</f>
        <v>0</v>
      </c>
      <c r="J220" s="183">
        <f>'Imms Table data'!I31</f>
        <v>0</v>
      </c>
    </row>
    <row r="221" spans="1:10" ht="15" x14ac:dyDescent="0.25">
      <c r="A221" s="182" t="s">
        <v>209</v>
      </c>
      <c r="B221" s="183" t="str">
        <f>'Imms Table data'!A32</f>
        <v>Wales</v>
      </c>
      <c r="C221" s="183">
        <f>'Imms Table data'!B32</f>
        <v>30297</v>
      </c>
      <c r="D221" s="242">
        <f>'Imms Table data'!C32</f>
        <v>85.300411059181258</v>
      </c>
      <c r="E221" s="242">
        <f>'Imms Table data'!D32</f>
        <v>0</v>
      </c>
      <c r="F221" s="242">
        <f>'Imms Table data'!E32</f>
        <v>0</v>
      </c>
      <c r="G221" s="183">
        <f>'Imms Table data'!F32</f>
        <v>0</v>
      </c>
      <c r="H221" s="242">
        <f>'Imms Table data'!G32</f>
        <v>0</v>
      </c>
      <c r="I221" s="242">
        <f>'Imms Table data'!H32</f>
        <v>0</v>
      </c>
      <c r="J221" s="183">
        <f>'Imms Table data'!I32</f>
        <v>0</v>
      </c>
    </row>
    <row r="222" spans="1:10" x14ac:dyDescent="0.15">
      <c r="C222" s="185"/>
      <c r="D222" s="185"/>
      <c r="E222" s="185"/>
      <c r="F222" s="185"/>
      <c r="G222" s="185"/>
      <c r="H222" s="185"/>
      <c r="I222" s="185"/>
    </row>
    <row r="223" spans="1:10" ht="15" x14ac:dyDescent="0.25">
      <c r="A223" s="79" t="s">
        <v>210</v>
      </c>
      <c r="B223" s="186" t="str">
        <f>'DMFT Table data'!A3</f>
        <v>Isle of Anglesey</v>
      </c>
      <c r="C223" s="186">
        <f>'DMFT Table data'!B3</f>
        <v>113</v>
      </c>
      <c r="D223" s="230">
        <f>'DMFT Table data'!C3</f>
        <v>1.3816811913441904</v>
      </c>
      <c r="E223" s="230">
        <f>'DMFT Table data'!D3</f>
        <v>1.0077362996201789</v>
      </c>
      <c r="F223" s="230">
        <f>'DMFT Table data'!E3</f>
        <v>1.755626083068202</v>
      </c>
      <c r="G223" s="186">
        <f>'DMFT Table data'!F3</f>
        <v>1329</v>
      </c>
      <c r="H223" s="230">
        <f>'DMFT Table data'!G3</f>
        <v>1.0789056651443529</v>
      </c>
      <c r="I223" s="230">
        <f>'DMFT Table data'!H3</f>
        <v>1.2860100271547867</v>
      </c>
      <c r="J223" s="186" t="str">
        <f>'DMFT Table data'!I3</f>
        <v>Comparable</v>
      </c>
    </row>
    <row r="224" spans="1:10" ht="15" x14ac:dyDescent="0.25">
      <c r="A224" s="79" t="s">
        <v>210</v>
      </c>
      <c r="B224" s="186" t="str">
        <f>'DMFT Table data'!A4</f>
        <v>Gwynedd</v>
      </c>
      <c r="C224" s="186">
        <f>'DMFT Table data'!B4</f>
        <v>192</v>
      </c>
      <c r="D224" s="230">
        <f>'DMFT Table data'!C4</f>
        <v>1.0341137494983657</v>
      </c>
      <c r="E224" s="230">
        <f>'DMFT Table data'!D4</f>
        <v>0.65297629632664766</v>
      </c>
      <c r="F224" s="230">
        <f>'DMFT Table data'!E4</f>
        <v>1.4152512026700836</v>
      </c>
      <c r="G224" s="186">
        <f>'DMFT Table data'!F4</f>
        <v>1329</v>
      </c>
      <c r="H224" s="230">
        <f>'DMFT Table data'!G4</f>
        <v>1.0789056651443529</v>
      </c>
      <c r="I224" s="230">
        <f>'DMFT Table data'!H4</f>
        <v>1.2860100271547867</v>
      </c>
      <c r="J224" s="186" t="str">
        <f>'DMFT Table data'!I4</f>
        <v>Comparable</v>
      </c>
    </row>
    <row r="225" spans="1:10" ht="15" x14ac:dyDescent="0.25">
      <c r="A225" s="79" t="s">
        <v>210</v>
      </c>
      <c r="B225" s="186" t="str">
        <f>'DMFT Table data'!A5</f>
        <v>Conwy</v>
      </c>
      <c r="C225" s="186">
        <f>'DMFT Table data'!B5</f>
        <v>229</v>
      </c>
      <c r="D225" s="230">
        <f>'DMFT Table data'!C5</f>
        <v>1.005974847384169</v>
      </c>
      <c r="E225" s="230">
        <f>'DMFT Table data'!D5</f>
        <v>0.72258992627111862</v>
      </c>
      <c r="F225" s="230">
        <f>'DMFT Table data'!E5</f>
        <v>1.2893597684972193</v>
      </c>
      <c r="G225" s="186">
        <f>'DMFT Table data'!F5</f>
        <v>1329</v>
      </c>
      <c r="H225" s="230">
        <f>'DMFT Table data'!G5</f>
        <v>1.0789056651443529</v>
      </c>
      <c r="I225" s="230">
        <f>'DMFT Table data'!H5</f>
        <v>1.2860100271547867</v>
      </c>
      <c r="J225" s="186" t="str">
        <f>'DMFT Table data'!I5</f>
        <v>Comparable</v>
      </c>
    </row>
    <row r="226" spans="1:10" ht="15" x14ac:dyDescent="0.25">
      <c r="A226" s="79" t="s">
        <v>210</v>
      </c>
      <c r="B226" s="186" t="str">
        <f>'DMFT Table data'!A6</f>
        <v>Denbighshire</v>
      </c>
      <c r="C226" s="186">
        <f>'DMFT Table data'!B6</f>
        <v>193</v>
      </c>
      <c r="D226" s="230">
        <f>'DMFT Table data'!C6</f>
        <v>1.3116369066771445</v>
      </c>
      <c r="E226" s="230">
        <f>'DMFT Table data'!D6</f>
        <v>0.92204132584174325</v>
      </c>
      <c r="F226" s="230">
        <f>'DMFT Table data'!E6</f>
        <v>1.7012324875125457</v>
      </c>
      <c r="G226" s="186">
        <f>'DMFT Table data'!F6</f>
        <v>1329</v>
      </c>
      <c r="H226" s="230">
        <f>'DMFT Table data'!G6</f>
        <v>1.0789056651443529</v>
      </c>
      <c r="I226" s="230">
        <f>'DMFT Table data'!H6</f>
        <v>1.2860100271547867</v>
      </c>
      <c r="J226" s="186" t="str">
        <f>'DMFT Table data'!I6</f>
        <v>Comparable</v>
      </c>
    </row>
    <row r="227" spans="1:10" ht="15" x14ac:dyDescent="0.25">
      <c r="A227" s="79" t="s">
        <v>210</v>
      </c>
      <c r="B227" s="186" t="str">
        <f>'DMFT Table data'!A7</f>
        <v>Flintshire</v>
      </c>
      <c r="C227" s="186">
        <f>'DMFT Table data'!B7</f>
        <v>341</v>
      </c>
      <c r="D227" s="230">
        <f>'DMFT Table data'!C7</f>
        <v>1.060015667249486</v>
      </c>
      <c r="E227" s="230">
        <f>'DMFT Table data'!D7</f>
        <v>0.82051119230166347</v>
      </c>
      <c r="F227" s="230">
        <f>'DMFT Table data'!E7</f>
        <v>1.2995201421973086</v>
      </c>
      <c r="G227" s="186">
        <f>'DMFT Table data'!F7</f>
        <v>1329</v>
      </c>
      <c r="H227" s="230">
        <f>'DMFT Table data'!G7</f>
        <v>1.0789056651443529</v>
      </c>
      <c r="I227" s="230">
        <f>'DMFT Table data'!H7</f>
        <v>1.2860100271547867</v>
      </c>
      <c r="J227" s="186" t="str">
        <f>'DMFT Table data'!I7</f>
        <v>Comparable</v>
      </c>
    </row>
    <row r="228" spans="1:10" ht="15" x14ac:dyDescent="0.25">
      <c r="A228" s="79" t="s">
        <v>210</v>
      </c>
      <c r="B228" s="186" t="str">
        <f>'DMFT Table data'!A8</f>
        <v>Wrexham</v>
      </c>
      <c r="C228" s="186">
        <f>'DMFT Table data'!B8</f>
        <v>261</v>
      </c>
      <c r="D228" s="230">
        <f>'DMFT Table data'!C8</f>
        <v>0.89276671442133004</v>
      </c>
      <c r="E228" s="230">
        <f>'DMFT Table data'!D8</f>
        <v>0.66499576196075227</v>
      </c>
      <c r="F228" s="230">
        <f>'DMFT Table data'!E8</f>
        <v>1.1205376668819078</v>
      </c>
      <c r="G228" s="186">
        <f>'DMFT Table data'!F8</f>
        <v>1329</v>
      </c>
      <c r="H228" s="230">
        <f>'DMFT Table data'!G8</f>
        <v>1.0789056651443529</v>
      </c>
      <c r="I228" s="230">
        <f>'DMFT Table data'!H8</f>
        <v>1.2860100271547867</v>
      </c>
      <c r="J228" s="186" t="str">
        <f>'DMFT Table data'!I8</f>
        <v>Lower</v>
      </c>
    </row>
    <row r="229" spans="1:10" ht="15" x14ac:dyDescent="0.25">
      <c r="A229" s="79" t="s">
        <v>210</v>
      </c>
      <c r="B229" s="186" t="str">
        <f>'DMFT Table data'!A9</f>
        <v>Powys</v>
      </c>
      <c r="C229" s="186">
        <f>'DMFT Table data'!B9</f>
        <v>497</v>
      </c>
      <c r="D229" s="230">
        <f>'DMFT Table data'!C9</f>
        <v>1.1493732204634879</v>
      </c>
      <c r="E229" s="230">
        <f>'DMFT Table data'!D9</f>
        <v>0.94673923453762276</v>
      </c>
      <c r="F229" s="230">
        <f>'DMFT Table data'!E9</f>
        <v>1.3520072063893531</v>
      </c>
      <c r="G229" s="186">
        <f>'DMFT Table data'!F9</f>
        <v>497</v>
      </c>
      <c r="H229" s="230">
        <f>'DMFT Table data'!G9</f>
        <v>1.1493732204634879</v>
      </c>
      <c r="I229" s="230">
        <f>'DMFT Table data'!H9</f>
        <v>1.2860100271547867</v>
      </c>
      <c r="J229" s="186" t="str">
        <f>'DMFT Table data'!I9</f>
        <v>Comparable</v>
      </c>
    </row>
    <row r="230" spans="1:10" ht="15" x14ac:dyDescent="0.25">
      <c r="A230" s="79" t="s">
        <v>210</v>
      </c>
      <c r="B230" s="186" t="str">
        <f>'DMFT Table data'!A10</f>
        <v>Ceredigion</v>
      </c>
      <c r="C230" s="186">
        <f>'DMFT Table data'!B10</f>
        <v>162</v>
      </c>
      <c r="D230" s="230">
        <f>'DMFT Table data'!C10</f>
        <v>0.764922241393172</v>
      </c>
      <c r="E230" s="230">
        <f>'DMFT Table data'!D10</f>
        <v>0.48840872589640755</v>
      </c>
      <c r="F230" s="230">
        <f>'DMFT Table data'!E10</f>
        <v>1.0414357568899364</v>
      </c>
      <c r="G230" s="186">
        <f>'DMFT Table data'!F10</f>
        <v>803</v>
      </c>
      <c r="H230" s="230">
        <f>'DMFT Table data'!G10</f>
        <v>0.89539659099947655</v>
      </c>
      <c r="I230" s="230">
        <f>'DMFT Table data'!H10</f>
        <v>1.2860100271547867</v>
      </c>
      <c r="J230" s="186" t="str">
        <f>'DMFT Table data'!I10</f>
        <v>Lower</v>
      </c>
    </row>
    <row r="231" spans="1:10" ht="15" x14ac:dyDescent="0.25">
      <c r="A231" s="79" t="s">
        <v>210</v>
      </c>
      <c r="B231" s="186" t="str">
        <f>'DMFT Table data'!A11</f>
        <v>Pembrokeshire</v>
      </c>
      <c r="C231" s="186">
        <f>'DMFT Table data'!B11</f>
        <v>289</v>
      </c>
      <c r="D231" s="230">
        <f>'DMFT Table data'!C11</f>
        <v>1.0497865713685888</v>
      </c>
      <c r="E231" s="230">
        <f>'DMFT Table data'!D11</f>
        <v>0.78695376125602001</v>
      </c>
      <c r="F231" s="230">
        <f>'DMFT Table data'!E11</f>
        <v>1.3126193814811575</v>
      </c>
      <c r="G231" s="186">
        <f>'DMFT Table data'!F11</f>
        <v>803</v>
      </c>
      <c r="H231" s="230">
        <f>'DMFT Table data'!G11</f>
        <v>0.89539659099947655</v>
      </c>
      <c r="I231" s="230">
        <f>'DMFT Table data'!H11</f>
        <v>1.2860100271547867</v>
      </c>
      <c r="J231" s="186" t="str">
        <f>'DMFT Table data'!I11</f>
        <v>Comparable</v>
      </c>
    </row>
    <row r="232" spans="1:10" ht="15" x14ac:dyDescent="0.25">
      <c r="A232" s="79" t="s">
        <v>210</v>
      </c>
      <c r="B232" s="186" t="str">
        <f>'DMFT Table data'!A12</f>
        <v>Carmarthenshire</v>
      </c>
      <c r="C232" s="186">
        <f>'DMFT Table data'!B12</f>
        <v>352</v>
      </c>
      <c r="D232" s="230">
        <f>'DMFT Table data'!C12</f>
        <v>0.83268402719213563</v>
      </c>
      <c r="E232" s="230">
        <f>'DMFT Table data'!D12</f>
        <v>0.62674345637865669</v>
      </c>
      <c r="F232" s="230">
        <f>'DMFT Table data'!E12</f>
        <v>1.0386245980056146</v>
      </c>
      <c r="G232" s="186">
        <f>'DMFT Table data'!F12</f>
        <v>803</v>
      </c>
      <c r="H232" s="230">
        <f>'DMFT Table data'!G12</f>
        <v>0.89539659099947655</v>
      </c>
      <c r="I232" s="230">
        <f>'DMFT Table data'!H12</f>
        <v>1.2860100271547867</v>
      </c>
      <c r="J232" s="186" t="str">
        <f>'DMFT Table data'!I12</f>
        <v>Lower</v>
      </c>
    </row>
    <row r="233" spans="1:10" ht="15" x14ac:dyDescent="0.25">
      <c r="A233" s="79" t="s">
        <v>210</v>
      </c>
      <c r="B233" s="186" t="str">
        <f>'DMFT Table data'!A13</f>
        <v>Swansea</v>
      </c>
      <c r="C233" s="186">
        <f>'DMFT Table data'!B13</f>
        <v>707</v>
      </c>
      <c r="D233" s="230">
        <f>'DMFT Table data'!C13</f>
        <v>1.6421371067497943</v>
      </c>
      <c r="E233" s="230">
        <f>'DMFT Table data'!D13</f>
        <v>1.4347663315676618</v>
      </c>
      <c r="F233" s="230">
        <f>'DMFT Table data'!E13</f>
        <v>1.8495078819319268</v>
      </c>
      <c r="G233" s="186">
        <f>'DMFT Table data'!F13</f>
        <v>1561</v>
      </c>
      <c r="H233" s="230">
        <f>'DMFT Table data'!G13</f>
        <v>1.5524872551529509</v>
      </c>
      <c r="I233" s="230">
        <f>'DMFT Table data'!H13</f>
        <v>1.2860100271547867</v>
      </c>
      <c r="J233" s="186" t="str">
        <f>'DMFT Table data'!I13</f>
        <v>Higher</v>
      </c>
    </row>
    <row r="234" spans="1:10" ht="15" x14ac:dyDescent="0.25">
      <c r="A234" s="79" t="s">
        <v>210</v>
      </c>
      <c r="B234" s="186" t="str">
        <f>'DMFT Table data'!A14</f>
        <v>Neath Port Talbot</v>
      </c>
      <c r="C234" s="186">
        <f>'DMFT Table data'!B14</f>
        <v>553</v>
      </c>
      <c r="D234" s="230">
        <f>'DMFT Table data'!C14</f>
        <v>1.3631796554444309</v>
      </c>
      <c r="E234" s="230">
        <f>'DMFT Table data'!D14</f>
        <v>1.1676813884038075</v>
      </c>
      <c r="F234" s="230">
        <f>'DMFT Table data'!E14</f>
        <v>1.5586779224850542</v>
      </c>
      <c r="G234" s="186">
        <f>'DMFT Table data'!F14</f>
        <v>1561</v>
      </c>
      <c r="H234" s="230">
        <f>'DMFT Table data'!G14</f>
        <v>1.5524872551529509</v>
      </c>
      <c r="I234" s="230">
        <f>'DMFT Table data'!H14</f>
        <v>1.2860100271547867</v>
      </c>
      <c r="J234" s="186" t="str">
        <f>'DMFT Table data'!I14</f>
        <v>Comparable</v>
      </c>
    </row>
    <row r="235" spans="1:10" ht="15" x14ac:dyDescent="0.25">
      <c r="A235" s="79" t="s">
        <v>210</v>
      </c>
      <c r="B235" s="186" t="str">
        <f>'DMFT Table data'!A15</f>
        <v>Bridgend</v>
      </c>
      <c r="C235" s="186" t="str">
        <f>'DMFT Table data'!B15</f>
        <v>-</v>
      </c>
      <c r="D235" s="230">
        <f>'DMFT Table data'!C15</f>
        <v>1.6111321156984082</v>
      </c>
      <c r="E235" s="230">
        <f>'DMFT Table data'!D15</f>
        <v>1.3070645662018998</v>
      </c>
      <c r="F235" s="230">
        <f>'DMFT Table data'!E15</f>
        <v>1.9151996651949166</v>
      </c>
      <c r="G235" s="186">
        <f>'DMFT Table data'!F15</f>
        <v>1561</v>
      </c>
      <c r="H235" s="230">
        <f>'DMFT Table data'!G15</f>
        <v>1.5524872551529509</v>
      </c>
      <c r="I235" s="230">
        <f>'DMFT Table data'!H15</f>
        <v>1.2860100271547867</v>
      </c>
      <c r="J235" s="186" t="str">
        <f>'DMFT Table data'!I15</f>
        <v>Higher</v>
      </c>
    </row>
    <row r="236" spans="1:10" ht="15" x14ac:dyDescent="0.25">
      <c r="A236" s="79" t="s">
        <v>210</v>
      </c>
      <c r="B236" s="186" t="str">
        <f>'DMFT Table data'!A16</f>
        <v>Vale of Glamorgan</v>
      </c>
      <c r="C236" s="186">
        <f>'DMFT Table data'!B16</f>
        <v>373</v>
      </c>
      <c r="D236" s="230">
        <f>'DMFT Table data'!C16</f>
        <v>0.69532146496294911</v>
      </c>
      <c r="E236" s="230">
        <f>'DMFT Table data'!D16</f>
        <v>0.42310742503681381</v>
      </c>
      <c r="F236" s="230">
        <f>'DMFT Table data'!E16</f>
        <v>0.96753550488908435</v>
      </c>
      <c r="G236" s="186">
        <f>'DMFT Table data'!F16</f>
        <v>1483</v>
      </c>
      <c r="H236" s="230">
        <f>'DMFT Table data'!G16</f>
        <v>0.91617178230242902</v>
      </c>
      <c r="I236" s="230">
        <f>'DMFT Table data'!H16</f>
        <v>1.2860100271547867</v>
      </c>
      <c r="J236" s="186" t="str">
        <f>'DMFT Table data'!I16</f>
        <v>Lower</v>
      </c>
    </row>
    <row r="237" spans="1:10" ht="15" x14ac:dyDescent="0.25">
      <c r="A237" s="79" t="s">
        <v>210</v>
      </c>
      <c r="B237" s="186" t="str">
        <f>'DMFT Table data'!A17</f>
        <v>Cardiff</v>
      </c>
      <c r="C237" s="186">
        <f>'DMFT Table data'!B17</f>
        <v>1110</v>
      </c>
      <c r="D237" s="230">
        <f>'DMFT Table data'!C17</f>
        <v>1.0002232496385748</v>
      </c>
      <c r="E237" s="230">
        <f>'DMFT Table data'!D17</f>
        <v>0.83780637281388537</v>
      </c>
      <c r="F237" s="230">
        <f>'DMFT Table data'!E17</f>
        <v>1.1626401264632642</v>
      </c>
      <c r="G237" s="186">
        <f>'DMFT Table data'!F17</f>
        <v>1483</v>
      </c>
      <c r="H237" s="230">
        <f>'DMFT Table data'!G17</f>
        <v>0.91617178230242902</v>
      </c>
      <c r="I237" s="230">
        <f>'DMFT Table data'!H17</f>
        <v>1.2860100271547867</v>
      </c>
      <c r="J237" s="186" t="str">
        <f>'DMFT Table data'!I17</f>
        <v>Lower</v>
      </c>
    </row>
    <row r="238" spans="1:10" ht="15" x14ac:dyDescent="0.25">
      <c r="A238" s="79" t="s">
        <v>210</v>
      </c>
      <c r="B238" s="186" t="str">
        <f>'DMFT Table data'!A18</f>
        <v>Rhondda Cynon Taf</v>
      </c>
      <c r="C238" s="186">
        <f>'DMFT Table data'!B18</f>
        <v>466</v>
      </c>
      <c r="D238" s="230">
        <f>'DMFT Table data'!C18</f>
        <v>1.5439258576353503</v>
      </c>
      <c r="E238" s="230">
        <f>'DMFT Table data'!D18</f>
        <v>1.2982133310707025</v>
      </c>
      <c r="F238" s="230">
        <f>'DMFT Table data'!E18</f>
        <v>1.7896383841999981</v>
      </c>
      <c r="G238" s="186">
        <f>'DMFT Table data'!F18</f>
        <v>574</v>
      </c>
      <c r="H238" s="230">
        <f>'DMFT Table data'!G18</f>
        <v>1.7658150778688055</v>
      </c>
      <c r="I238" s="230">
        <f>'DMFT Table data'!H18</f>
        <v>1.2860100271547867</v>
      </c>
      <c r="J238" s="186" t="str">
        <f>'DMFT Table data'!I18</f>
        <v>Higher</v>
      </c>
    </row>
    <row r="239" spans="1:10" ht="15" x14ac:dyDescent="0.25">
      <c r="A239" s="79" t="s">
        <v>210</v>
      </c>
      <c r="B239" s="186" t="str">
        <f>'DMFT Table data'!A19</f>
        <v>Merthyr Tydfil</v>
      </c>
      <c r="C239" s="186">
        <f>'DMFT Table data'!B19</f>
        <v>108</v>
      </c>
      <c r="D239" s="230">
        <f>'DMFT Table data'!C19</f>
        <v>2.5921939309382633</v>
      </c>
      <c r="E239" s="230">
        <f>'DMFT Table data'!D19</f>
        <v>1.8732124971344879</v>
      </c>
      <c r="F239" s="230">
        <f>'DMFT Table data'!E19</f>
        <v>3.3111753647420388</v>
      </c>
      <c r="G239" s="186">
        <f>'DMFT Table data'!F19</f>
        <v>574</v>
      </c>
      <c r="H239" s="230">
        <f>'DMFT Table data'!G19</f>
        <v>1.7658150778688055</v>
      </c>
      <c r="I239" s="230">
        <f>'DMFT Table data'!H19</f>
        <v>1.2860100271547867</v>
      </c>
      <c r="J239" s="186" t="str">
        <f>'DMFT Table data'!I19</f>
        <v>Higher</v>
      </c>
    </row>
    <row r="240" spans="1:10" ht="15" x14ac:dyDescent="0.25">
      <c r="A240" s="79" t="s">
        <v>210</v>
      </c>
      <c r="B240" s="186" t="str">
        <f>'DMFT Table data'!A20</f>
        <v>Caerphilly</v>
      </c>
      <c r="C240" s="186">
        <f>'DMFT Table data'!B20</f>
        <v>325</v>
      </c>
      <c r="D240" s="230">
        <f>'DMFT Table data'!C20</f>
        <v>1.5131295100989077</v>
      </c>
      <c r="E240" s="230">
        <f>'DMFT Table data'!D20</f>
        <v>1.2043189684085249</v>
      </c>
      <c r="F240" s="230">
        <f>'DMFT Table data'!E20</f>
        <v>1.8219400517892905</v>
      </c>
      <c r="G240" s="186">
        <f>'DMFT Table data'!F20</f>
        <v>1469</v>
      </c>
      <c r="H240" s="230">
        <f>'DMFT Table data'!G20</f>
        <v>1.6156920299099629</v>
      </c>
      <c r="I240" s="230">
        <f>'DMFT Table data'!H20</f>
        <v>1.2860100271547867</v>
      </c>
      <c r="J240" s="186" t="str">
        <f>'DMFT Table data'!I20</f>
        <v>Comparable</v>
      </c>
    </row>
    <row r="241" spans="1:10" ht="15" x14ac:dyDescent="0.25">
      <c r="A241" s="79" t="s">
        <v>210</v>
      </c>
      <c r="B241" s="186" t="str">
        <f>'DMFT Table data'!A21</f>
        <v>Blaenau Gwent</v>
      </c>
      <c r="C241" s="186">
        <f>'DMFT Table data'!B21</f>
        <v>219</v>
      </c>
      <c r="D241" s="230">
        <f>'DMFT Table data'!C21</f>
        <v>2.33499836462788</v>
      </c>
      <c r="E241" s="230">
        <f>'DMFT Table data'!D21</f>
        <v>1.932604060053809</v>
      </c>
      <c r="F241" s="230">
        <f>'DMFT Table data'!E21</f>
        <v>2.737392669201951</v>
      </c>
      <c r="G241" s="186">
        <f>'DMFT Table data'!F21</f>
        <v>1469</v>
      </c>
      <c r="H241" s="230">
        <f>'DMFT Table data'!G21</f>
        <v>1.6156920299099629</v>
      </c>
      <c r="I241" s="230">
        <f>'DMFT Table data'!H21</f>
        <v>1.2860100271547867</v>
      </c>
      <c r="J241" s="186" t="str">
        <f>'DMFT Table data'!I21</f>
        <v>Higher</v>
      </c>
    </row>
    <row r="242" spans="1:10" ht="15" x14ac:dyDescent="0.25">
      <c r="A242" s="79" t="s">
        <v>210</v>
      </c>
      <c r="B242" s="186" t="str">
        <f>'DMFT Table data'!A22</f>
        <v>Torfaen</v>
      </c>
      <c r="C242" s="186">
        <f>'DMFT Table data'!B22</f>
        <v>178</v>
      </c>
      <c r="D242" s="230">
        <f>'DMFT Table data'!C22</f>
        <v>1.6513206151327693</v>
      </c>
      <c r="E242" s="230">
        <f>'DMFT Table data'!D22</f>
        <v>1.2121102559874346</v>
      </c>
      <c r="F242" s="230">
        <f>'DMFT Table data'!E22</f>
        <v>2.0905309742781037</v>
      </c>
      <c r="G242" s="186">
        <f>'DMFT Table data'!F22</f>
        <v>1469</v>
      </c>
      <c r="H242" s="230">
        <f>'DMFT Table data'!G22</f>
        <v>1.6156920299099629</v>
      </c>
      <c r="I242" s="230">
        <f>'DMFT Table data'!H22</f>
        <v>1.2860100271547867</v>
      </c>
      <c r="J242" s="186" t="str">
        <f>'DMFT Table data'!I22</f>
        <v>Comparable</v>
      </c>
    </row>
    <row r="243" spans="1:10" ht="15" x14ac:dyDescent="0.25">
      <c r="A243" s="79" t="s">
        <v>210</v>
      </c>
      <c r="B243" s="186" t="str">
        <f>'DMFT Table data'!A23</f>
        <v>Monmouthshire</v>
      </c>
      <c r="C243" s="186">
        <f>'DMFT Table data'!B23</f>
        <v>374</v>
      </c>
      <c r="D243" s="230">
        <f>'DMFT Table data'!C23</f>
        <v>1.1376495297252012</v>
      </c>
      <c r="E243" s="230">
        <f>'DMFT Table data'!D23</f>
        <v>0.89569327894088446</v>
      </c>
      <c r="F243" s="230">
        <f>'DMFT Table data'!E23</f>
        <v>1.3796057805095179</v>
      </c>
      <c r="G243" s="186">
        <f>'DMFT Table data'!F23</f>
        <v>1469</v>
      </c>
      <c r="H243" s="230">
        <f>'DMFT Table data'!G23</f>
        <v>1.6156920299099629</v>
      </c>
      <c r="I243" s="230">
        <f>'DMFT Table data'!H23</f>
        <v>1.2860100271547867</v>
      </c>
      <c r="J243" s="186" t="str">
        <f>'DMFT Table data'!I23</f>
        <v>Comparable</v>
      </c>
    </row>
    <row r="244" spans="1:10" ht="15" x14ac:dyDescent="0.25">
      <c r="A244" s="79" t="s">
        <v>210</v>
      </c>
      <c r="B244" s="186" t="str">
        <f>'DMFT Table data'!A24</f>
        <v>Newport</v>
      </c>
      <c r="C244" s="186">
        <f>'DMFT Table data'!B24</f>
        <v>373</v>
      </c>
      <c r="D244" s="230">
        <f>'DMFT Table data'!C24</f>
        <v>1.6400797726476266</v>
      </c>
      <c r="E244" s="230">
        <f>'DMFT Table data'!D24</f>
        <v>1.2719011167574523</v>
      </c>
      <c r="F244" s="230">
        <f>'DMFT Table data'!E24</f>
        <v>2.0082584285378009</v>
      </c>
      <c r="G244" s="186">
        <f>'DMFT Table data'!F24</f>
        <v>1469</v>
      </c>
      <c r="H244" s="230">
        <f>'DMFT Table data'!G24</f>
        <v>1.6156920299099629</v>
      </c>
      <c r="I244" s="230">
        <f>'DMFT Table data'!H24</f>
        <v>1.2860100271547867</v>
      </c>
      <c r="J244" s="186" t="str">
        <f>'DMFT Table data'!I24</f>
        <v>Comparable</v>
      </c>
    </row>
    <row r="245" spans="1:10" ht="15" x14ac:dyDescent="0.25">
      <c r="A245" s="79" t="s">
        <v>210</v>
      </c>
      <c r="B245" s="186" t="str">
        <f>'DMFT Table data'!A25</f>
        <v>Betsi Cadwaladr UHB</v>
      </c>
      <c r="C245" s="186">
        <f>'DMFT Table data'!B25</f>
        <v>1329</v>
      </c>
      <c r="D245" s="230">
        <f>'DMFT Table data'!C25</f>
        <v>1.0789056651443529</v>
      </c>
      <c r="E245" s="230">
        <f>'DMFT Table data'!D25</f>
        <v>0.95493757396399037</v>
      </c>
      <c r="F245" s="230">
        <f>'DMFT Table data'!E25</f>
        <v>1.2028737563247154</v>
      </c>
      <c r="G245" s="186">
        <f>'DMFT Table data'!F25</f>
        <v>1329</v>
      </c>
      <c r="H245" s="230">
        <f>'DMFT Table data'!G25</f>
        <v>1.0789056651443529</v>
      </c>
      <c r="I245" s="230">
        <f>'DMFT Table data'!H25</f>
        <v>1.2860100271547867</v>
      </c>
      <c r="J245" s="186" t="str">
        <f>'DMFT Table data'!I25</f>
        <v>Lower</v>
      </c>
    </row>
    <row r="246" spans="1:10" ht="15" x14ac:dyDescent="0.25">
      <c r="A246" s="79" t="s">
        <v>210</v>
      </c>
      <c r="B246" s="186" t="str">
        <f>'DMFT Table data'!A26</f>
        <v>Powys tHB</v>
      </c>
      <c r="C246" s="186">
        <f>'DMFT Table data'!B26</f>
        <v>497</v>
      </c>
      <c r="D246" s="230">
        <f>'DMFT Table data'!C26</f>
        <v>1.1493732204634879</v>
      </c>
      <c r="E246" s="230">
        <f>'DMFT Table data'!D26</f>
        <v>0.94673923453762276</v>
      </c>
      <c r="F246" s="230">
        <f>'DMFT Table data'!E26</f>
        <v>1.3520072063893531</v>
      </c>
      <c r="G246" s="186">
        <f>'DMFT Table data'!F26</f>
        <v>497</v>
      </c>
      <c r="H246" s="230">
        <f>'DMFT Table data'!G26</f>
        <v>1.1493732204634879</v>
      </c>
      <c r="I246" s="230">
        <f>'DMFT Table data'!H26</f>
        <v>1.2860100271547867</v>
      </c>
      <c r="J246" s="186" t="str">
        <f>'DMFT Table data'!I26</f>
        <v>Comparable</v>
      </c>
    </row>
    <row r="247" spans="1:10" ht="15" x14ac:dyDescent="0.25">
      <c r="A247" s="79" t="s">
        <v>210</v>
      </c>
      <c r="B247" s="186" t="str">
        <f>'DMFT Table data'!A27</f>
        <v>Hywel Dda UHB</v>
      </c>
      <c r="C247" s="186">
        <f>'DMFT Table data'!B27</f>
        <v>803</v>
      </c>
      <c r="D247" s="230">
        <f>'DMFT Table data'!C27</f>
        <v>0.89539659099947655</v>
      </c>
      <c r="E247" s="230">
        <f>'DMFT Table data'!D27</f>
        <v>0.75180157340346798</v>
      </c>
      <c r="F247" s="230">
        <f>'DMFT Table data'!E27</f>
        <v>1.0389916085954851</v>
      </c>
      <c r="G247" s="186">
        <f>'DMFT Table data'!F27</f>
        <v>803</v>
      </c>
      <c r="H247" s="230">
        <f>'DMFT Table data'!G27</f>
        <v>0.89539659099947655</v>
      </c>
      <c r="I247" s="230">
        <f>'DMFT Table data'!H27</f>
        <v>1.2860100271547867</v>
      </c>
      <c r="J247" s="186" t="str">
        <f>'DMFT Table data'!I27</f>
        <v>Lower</v>
      </c>
    </row>
    <row r="248" spans="1:10" ht="15" x14ac:dyDescent="0.25">
      <c r="A248" s="79" t="s">
        <v>210</v>
      </c>
      <c r="B248" s="186" t="str">
        <f>'DMFT Table data'!A28</f>
        <v>ABM UHB</v>
      </c>
      <c r="C248" s="186">
        <f>'DMFT Table data'!B28</f>
        <v>1561</v>
      </c>
      <c r="D248" s="230">
        <f>'DMFT Table data'!C28</f>
        <v>1.5524872551529509</v>
      </c>
      <c r="E248" s="230">
        <f>'DMFT Table data'!D28</f>
        <v>1.417182223747921</v>
      </c>
      <c r="F248" s="230">
        <f>'DMFT Table data'!E28</f>
        <v>1.6877922865579809</v>
      </c>
      <c r="G248" s="186">
        <f>'DMFT Table data'!F28</f>
        <v>1561</v>
      </c>
      <c r="H248" s="230">
        <f>'DMFT Table data'!G28</f>
        <v>1.5524872551529509</v>
      </c>
      <c r="I248" s="230">
        <f>'DMFT Table data'!H28</f>
        <v>1.2860100271547867</v>
      </c>
      <c r="J248" s="186" t="str">
        <f>'DMFT Table data'!I28</f>
        <v>Higher</v>
      </c>
    </row>
    <row r="249" spans="1:10" ht="15" x14ac:dyDescent="0.25">
      <c r="A249" s="79" t="s">
        <v>210</v>
      </c>
      <c r="B249" s="186" t="str">
        <f>'DMFT Table data'!A29</f>
        <v>Cardiff and Vale UHB</v>
      </c>
      <c r="C249" s="186">
        <f>'DMFT Table data'!B29</f>
        <v>1483</v>
      </c>
      <c r="D249" s="230">
        <f>'DMFT Table data'!C29</f>
        <v>0.91617178230242902</v>
      </c>
      <c r="E249" s="230">
        <f>'DMFT Table data'!D29</f>
        <v>0.77663270251923078</v>
      </c>
      <c r="F249" s="230">
        <f>'DMFT Table data'!E29</f>
        <v>1.0557108620856273</v>
      </c>
      <c r="G249" s="186">
        <f>'DMFT Table data'!F29</f>
        <v>1483</v>
      </c>
      <c r="H249" s="230">
        <f>'DMFT Table data'!G29</f>
        <v>0.91617178230242902</v>
      </c>
      <c r="I249" s="230">
        <f>'DMFT Table data'!H29</f>
        <v>1.2860100271547867</v>
      </c>
      <c r="J249" s="186" t="str">
        <f>'DMFT Table data'!I29</f>
        <v>Lower</v>
      </c>
    </row>
    <row r="250" spans="1:10" ht="15" x14ac:dyDescent="0.25">
      <c r="A250" s="79" t="s">
        <v>210</v>
      </c>
      <c r="B250" s="186" t="str">
        <f>'DMFT Table data'!A30</f>
        <v>Cwm Taf UHB</v>
      </c>
      <c r="C250" s="186">
        <f>'DMFT Table data'!B30</f>
        <v>574</v>
      </c>
      <c r="D250" s="230">
        <f>'DMFT Table data'!C30</f>
        <v>1.7658150778688055</v>
      </c>
      <c r="E250" s="230">
        <f>'DMFT Table data'!D30</f>
        <v>1.5194783658809148</v>
      </c>
      <c r="F250" s="230">
        <f>'DMFT Table data'!E30</f>
        <v>2.0121517898566963</v>
      </c>
      <c r="G250" s="186">
        <f>'DMFT Table data'!F30</f>
        <v>574</v>
      </c>
      <c r="H250" s="230">
        <f>'DMFT Table data'!G30</f>
        <v>1.7658150778688055</v>
      </c>
      <c r="I250" s="230">
        <f>'DMFT Table data'!H30</f>
        <v>1.2860100271547867</v>
      </c>
      <c r="J250" s="186" t="str">
        <f>'DMFT Table data'!I30</f>
        <v>Higher</v>
      </c>
    </row>
    <row r="251" spans="1:10" ht="15" x14ac:dyDescent="0.25">
      <c r="A251" s="79" t="s">
        <v>210</v>
      </c>
      <c r="B251" s="186" t="str">
        <f>'DMFT Table data'!A31</f>
        <v>Aneurin Bevan UHB</v>
      </c>
      <c r="C251" s="186">
        <f>'DMFT Table data'!B31</f>
        <v>1469</v>
      </c>
      <c r="D251" s="230">
        <f>'DMFT Table data'!C31</f>
        <v>1.6156920299099629</v>
      </c>
      <c r="E251" s="230">
        <f>'DMFT Table data'!D31</f>
        <v>1.4479726927615542</v>
      </c>
      <c r="F251" s="230">
        <f>'DMFT Table data'!E31</f>
        <v>1.7834113670583716</v>
      </c>
      <c r="G251" s="186">
        <f>'DMFT Table data'!F31</f>
        <v>1469</v>
      </c>
      <c r="H251" s="230">
        <f>'DMFT Table data'!G31</f>
        <v>1.6156920299099629</v>
      </c>
      <c r="I251" s="230">
        <f>'DMFT Table data'!H31</f>
        <v>1.2860100271547867</v>
      </c>
      <c r="J251" s="186" t="str">
        <f>'DMFT Table data'!I31</f>
        <v>Higher</v>
      </c>
    </row>
    <row r="252" spans="1:10" ht="15" x14ac:dyDescent="0.25">
      <c r="A252" s="79" t="s">
        <v>210</v>
      </c>
      <c r="B252" s="186" t="str">
        <f>'DMFT Table data'!A32</f>
        <v>Wales</v>
      </c>
      <c r="C252" s="186">
        <f>'DMFT Table data'!B32</f>
        <v>7716</v>
      </c>
      <c r="D252" s="230">
        <f>'DMFT Table data'!C32</f>
        <v>1.2860100271547867</v>
      </c>
      <c r="E252" s="230">
        <f>'DMFT Table data'!D32</f>
        <v>1.2242764618679729</v>
      </c>
      <c r="F252" s="230">
        <f>'DMFT Table data'!E32</f>
        <v>1.3477435924416006</v>
      </c>
      <c r="G252" s="186" t="str">
        <f>'DMFT Table data'!F32</f>
        <v>-</v>
      </c>
      <c r="H252" s="230" t="str">
        <f>'DMFT Table data'!G32</f>
        <v>-</v>
      </c>
      <c r="I252" s="230">
        <f>'DMFT Table data'!H32</f>
        <v>1.2860100271547867</v>
      </c>
      <c r="J252" s="186">
        <f>'DMFT Table data'!I32</f>
        <v>0</v>
      </c>
    </row>
    <row r="253" spans="1:10" x14ac:dyDescent="0.15">
      <c r="C253" s="185"/>
      <c r="D253" s="185"/>
      <c r="E253" s="185"/>
      <c r="F253" s="185"/>
      <c r="G253" s="185"/>
      <c r="H253" s="185"/>
      <c r="I253" s="185"/>
    </row>
    <row r="254" spans="1:10" ht="15" x14ac:dyDescent="0.25">
      <c r="A254" s="182" t="s">
        <v>132</v>
      </c>
      <c r="B254" s="183" t="str">
        <f>'Admission Table Data'!A3</f>
        <v>Isle of Anglesey</v>
      </c>
      <c r="C254" s="183">
        <f>'Admission Table Data'!B3</f>
        <v>70</v>
      </c>
      <c r="D254" s="183">
        <f>'Admission Table Data'!C3</f>
        <v>179.11975435005118</v>
      </c>
      <c r="E254" s="183">
        <f>'Admission Table Data'!D3</f>
        <v>139.6315250767656</v>
      </c>
      <c r="F254" s="183">
        <f>'Admission Table Data'!E3</f>
        <v>226.30757420675536</v>
      </c>
      <c r="G254" s="183">
        <f>'Admission Table Data'!F3</f>
        <v>560</v>
      </c>
      <c r="H254" s="183">
        <f>'Admission Table Data'!G3</f>
        <v>144.84506750814754</v>
      </c>
      <c r="I254" s="183">
        <f>'Admission Table Data'!H3</f>
        <v>171.95120564795764</v>
      </c>
      <c r="J254" s="183" t="str">
        <f>'Admission Table Data'!I3</f>
        <v>Comparable</v>
      </c>
    </row>
    <row r="255" spans="1:10" ht="15" x14ac:dyDescent="0.25">
      <c r="A255" s="182" t="s">
        <v>132</v>
      </c>
      <c r="B255" s="183" t="str">
        <f>'Admission Table Data'!A4</f>
        <v>Gwynedd</v>
      </c>
      <c r="C255" s="183">
        <f>'Admission Table Data'!B4</f>
        <v>111</v>
      </c>
      <c r="D255" s="183">
        <f>'Admission Table Data'!C4</f>
        <v>173.8721804511278</v>
      </c>
      <c r="E255" s="183">
        <f>'Admission Table Data'!D4</f>
        <v>143.03026103447465</v>
      </c>
      <c r="F255" s="183">
        <f>'Admission Table Data'!E4</f>
        <v>209.43466522360023</v>
      </c>
      <c r="G255" s="183">
        <f>'Admission Table Data'!F4</f>
        <v>560</v>
      </c>
      <c r="H255" s="183">
        <f>'Admission Table Data'!G4</f>
        <v>144.84506750814754</v>
      </c>
      <c r="I255" s="183">
        <f>'Admission Table Data'!H4</f>
        <v>171.95120564795764</v>
      </c>
      <c r="J255" s="183" t="str">
        <f>'Admission Table Data'!I4</f>
        <v>Comparable</v>
      </c>
    </row>
    <row r="256" spans="1:10" ht="15" x14ac:dyDescent="0.25">
      <c r="A256" s="182" t="s">
        <v>132</v>
      </c>
      <c r="B256" s="183" t="str">
        <f>'Admission Table Data'!A5</f>
        <v>Conwy</v>
      </c>
      <c r="C256" s="183">
        <f>'Admission Table Data'!B5</f>
        <v>82</v>
      </c>
      <c r="D256" s="183">
        <f>'Admission Table Data'!C5</f>
        <v>142.26231783483692</v>
      </c>
      <c r="E256" s="183">
        <f>'Admission Table Data'!D5</f>
        <v>113.14538514920194</v>
      </c>
      <c r="F256" s="183">
        <f>'Admission Table Data'!E5</f>
        <v>176.58570437196391</v>
      </c>
      <c r="G256" s="183">
        <f>'Admission Table Data'!F5</f>
        <v>560</v>
      </c>
      <c r="H256" s="183">
        <f>'Admission Table Data'!G5</f>
        <v>144.84506750814754</v>
      </c>
      <c r="I256" s="183">
        <f>'Admission Table Data'!H5</f>
        <v>171.95120564795764</v>
      </c>
      <c r="J256" s="183" t="str">
        <f>'Admission Table Data'!I5</f>
        <v>Comparable</v>
      </c>
    </row>
    <row r="257" spans="1:10" ht="15" x14ac:dyDescent="0.25">
      <c r="A257" s="182" t="s">
        <v>132</v>
      </c>
      <c r="B257" s="183" t="str">
        <f>'Admission Table Data'!A6</f>
        <v>Denbighshire</v>
      </c>
      <c r="C257" s="183">
        <f>'Admission Table Data'!B6</f>
        <v>97</v>
      </c>
      <c r="D257" s="183">
        <f>'Admission Table Data'!C6</f>
        <v>177.29848290988849</v>
      </c>
      <c r="E257" s="183">
        <f>'Admission Table Data'!D6</f>
        <v>143.77627490403947</v>
      </c>
      <c r="F257" s="183">
        <f>'Admission Table Data'!E6</f>
        <v>216.28952659477244</v>
      </c>
      <c r="G257" s="183">
        <f>'Admission Table Data'!F6</f>
        <v>560</v>
      </c>
      <c r="H257" s="183">
        <f>'Admission Table Data'!G6</f>
        <v>144.84506750814754</v>
      </c>
      <c r="I257" s="183">
        <f>'Admission Table Data'!H6</f>
        <v>171.95120564795764</v>
      </c>
      <c r="J257" s="183" t="str">
        <f>'Admission Table Data'!I6</f>
        <v>Comparable</v>
      </c>
    </row>
    <row r="258" spans="1:10" ht="15" x14ac:dyDescent="0.25">
      <c r="A258" s="182" t="s">
        <v>132</v>
      </c>
      <c r="B258" s="183" t="str">
        <f>'Admission Table Data'!A7</f>
        <v>Flintshire</v>
      </c>
      <c r="C258" s="183">
        <f>'Admission Table Data'!B7</f>
        <v>109</v>
      </c>
      <c r="D258" s="183">
        <f>'Admission Table Data'!C7</f>
        <v>126.92128551467164</v>
      </c>
      <c r="E258" s="183">
        <f>'Admission Table Data'!D7</f>
        <v>104.21215561543471</v>
      </c>
      <c r="F258" s="183">
        <f>'Admission Table Data'!E7</f>
        <v>153.14049071277944</v>
      </c>
      <c r="G258" s="183">
        <f>'Admission Table Data'!F7</f>
        <v>560</v>
      </c>
      <c r="H258" s="183">
        <f>'Admission Table Data'!G7</f>
        <v>144.84506750814754</v>
      </c>
      <c r="I258" s="183">
        <f>'Admission Table Data'!H7</f>
        <v>171.95120564795764</v>
      </c>
      <c r="J258" s="183" t="str">
        <f>'Admission Table Data'!I7</f>
        <v>Lower</v>
      </c>
    </row>
    <row r="259" spans="1:10" ht="15" x14ac:dyDescent="0.25">
      <c r="A259" s="182" t="s">
        <v>132</v>
      </c>
      <c r="B259" s="183" t="str">
        <f>'Admission Table Data'!A8</f>
        <v>Wrexham</v>
      </c>
      <c r="C259" s="183">
        <f>'Admission Table Data'!B8</f>
        <v>91</v>
      </c>
      <c r="D259" s="183">
        <f>'Admission Table Data'!C8</f>
        <v>106.47010647010647</v>
      </c>
      <c r="E259" s="183">
        <f>'Admission Table Data'!D8</f>
        <v>85.723645723645731</v>
      </c>
      <c r="F259" s="183">
        <f>'Admission Table Data'!E8</f>
        <v>130.72189072189073</v>
      </c>
      <c r="G259" s="183">
        <f>'Admission Table Data'!F8</f>
        <v>560</v>
      </c>
      <c r="H259" s="183">
        <f>'Admission Table Data'!G8</f>
        <v>144.84506750814754</v>
      </c>
      <c r="I259" s="183">
        <f>'Admission Table Data'!H8</f>
        <v>171.95120564795764</v>
      </c>
      <c r="J259" s="183" t="str">
        <f>'Admission Table Data'!I8</f>
        <v>Lower</v>
      </c>
    </row>
    <row r="260" spans="1:10" ht="15" x14ac:dyDescent="0.25">
      <c r="A260" s="182" t="s">
        <v>132</v>
      </c>
      <c r="B260" s="183" t="str">
        <f>'Admission Table Data'!A9</f>
        <v>Powys</v>
      </c>
      <c r="C260" s="183">
        <f>'Admission Table Data'!B9</f>
        <v>93</v>
      </c>
      <c r="D260" s="183">
        <f>'Admission Table Data'!C9</f>
        <v>146.89622492497236</v>
      </c>
      <c r="E260" s="183">
        <f>'Admission Table Data'!D9</f>
        <v>118.56420786605592</v>
      </c>
      <c r="F260" s="183">
        <f>'Admission Table Data'!E9</f>
        <v>179.95735270889276</v>
      </c>
      <c r="G260" s="183">
        <f>'Admission Table Data'!F9</f>
        <v>93</v>
      </c>
      <c r="H260" s="183">
        <f>'Admission Table Data'!G9</f>
        <v>146.89622492497236</v>
      </c>
      <c r="I260" s="183">
        <f>'Admission Table Data'!H9</f>
        <v>171.95120564795764</v>
      </c>
      <c r="J260" s="183" t="str">
        <f>'Admission Table Data'!I9</f>
        <v>Comparable</v>
      </c>
    </row>
    <row r="261" spans="1:10" ht="15" x14ac:dyDescent="0.25">
      <c r="A261" s="182" t="s">
        <v>132</v>
      </c>
      <c r="B261" s="183" t="str">
        <f>'Admission Table Data'!A10</f>
        <v>Ceredigion</v>
      </c>
      <c r="C261" s="183">
        <f>'Admission Table Data'!B10</f>
        <v>68</v>
      </c>
      <c r="D261" s="183">
        <f>'Admission Table Data'!C10</f>
        <v>202.08023774145619</v>
      </c>
      <c r="E261" s="183">
        <f>'Admission Table Data'!D10</f>
        <v>156.92421991084694</v>
      </c>
      <c r="F261" s="183">
        <f>'Admission Table Data'!E10</f>
        <v>256.18424962852902</v>
      </c>
      <c r="G261" s="183">
        <f>'Admission Table Data'!F10</f>
        <v>356</v>
      </c>
      <c r="H261" s="183">
        <f>'Admission Table Data'!G10</f>
        <v>179.94338859684592</v>
      </c>
      <c r="I261" s="183">
        <f>'Admission Table Data'!H10</f>
        <v>171.95120564795764</v>
      </c>
      <c r="J261" s="183" t="str">
        <f>'Admission Table Data'!I10</f>
        <v>Comparable</v>
      </c>
    </row>
    <row r="262" spans="1:10" ht="15" x14ac:dyDescent="0.25">
      <c r="A262" s="182" t="s">
        <v>132</v>
      </c>
      <c r="B262" s="183" t="str">
        <f>'Admission Table Data'!A11</f>
        <v>Pembrokeshire</v>
      </c>
      <c r="C262" s="183">
        <f>'Admission Table Data'!B11</f>
        <v>115</v>
      </c>
      <c r="D262" s="183">
        <f>'Admission Table Data'!C11</f>
        <v>177.41437827830916</v>
      </c>
      <c r="E262" s="183">
        <f>'Admission Table Data'!D11</f>
        <v>146.46982663107576</v>
      </c>
      <c r="F262" s="183">
        <f>'Admission Table Data'!E11</f>
        <v>213.00562487498803</v>
      </c>
      <c r="G262" s="183">
        <f>'Admission Table Data'!F11</f>
        <v>356</v>
      </c>
      <c r="H262" s="183">
        <f>'Admission Table Data'!G11</f>
        <v>179.94338859684592</v>
      </c>
      <c r="I262" s="183">
        <f>'Admission Table Data'!H11</f>
        <v>171.95120564795764</v>
      </c>
      <c r="J262" s="183" t="str">
        <f>'Admission Table Data'!I11</f>
        <v>Comparable</v>
      </c>
    </row>
    <row r="263" spans="1:10" ht="15" x14ac:dyDescent="0.25">
      <c r="A263" s="182" t="s">
        <v>132</v>
      </c>
      <c r="B263" s="183" t="str">
        <f>'Admission Table Data'!A12</f>
        <v>Carmarthenshire</v>
      </c>
      <c r="C263" s="183">
        <f>'Admission Table Data'!B12</f>
        <v>173</v>
      </c>
      <c r="D263" s="183">
        <f>'Admission Table Data'!C12</f>
        <v>174.09680990238502</v>
      </c>
      <c r="E263" s="183">
        <f>'Admission Table Data'!D12</f>
        <v>149.12008149500534</v>
      </c>
      <c r="F263" s="183">
        <f>'Admission Table Data'!E12</f>
        <v>202.08772836692657</v>
      </c>
      <c r="G263" s="183">
        <f>'Admission Table Data'!F12</f>
        <v>356</v>
      </c>
      <c r="H263" s="183">
        <f>'Admission Table Data'!G12</f>
        <v>179.94338859684592</v>
      </c>
      <c r="I263" s="183">
        <f>'Admission Table Data'!H12</f>
        <v>171.95120564795764</v>
      </c>
      <c r="J263" s="183" t="str">
        <f>'Admission Table Data'!I12</f>
        <v>Comparable</v>
      </c>
    </row>
    <row r="264" spans="1:10" ht="15" x14ac:dyDescent="0.25">
      <c r="A264" s="182" t="s">
        <v>132</v>
      </c>
      <c r="B264" s="183" t="str">
        <f>'Admission Table Data'!A13</f>
        <v>Swansea</v>
      </c>
      <c r="C264" s="183">
        <f>'Admission Table Data'!B13</f>
        <v>303</v>
      </c>
      <c r="D264" s="183">
        <f>'Admission Table Data'!C13</f>
        <v>228.73103344153392</v>
      </c>
      <c r="E264" s="183">
        <f>'Admission Table Data'!D13</f>
        <v>203.70112888681422</v>
      </c>
      <c r="F264" s="183">
        <f>'Admission Table Data'!E13</f>
        <v>256.00827939711553</v>
      </c>
      <c r="G264" s="183">
        <f>'Admission Table Data'!F13</f>
        <v>582</v>
      </c>
      <c r="H264" s="183">
        <f>'Admission Table Data'!G13</f>
        <v>199.54057667912366</v>
      </c>
      <c r="I264" s="183">
        <f>'Admission Table Data'!H13</f>
        <v>171.95120564795764</v>
      </c>
      <c r="J264" s="183" t="str">
        <f>'Admission Table Data'!I13</f>
        <v>Higher</v>
      </c>
    </row>
    <row r="265" spans="1:10" ht="15" x14ac:dyDescent="0.25">
      <c r="A265" s="182" t="s">
        <v>132</v>
      </c>
      <c r="B265" s="183" t="str">
        <f>'Admission Table Data'!A14</f>
        <v>Neath Port Talbot</v>
      </c>
      <c r="C265" s="183">
        <f>'Admission Table Data'!B14</f>
        <v>145</v>
      </c>
      <c r="D265" s="183">
        <f>'Admission Table Data'!C14</f>
        <v>187.67797048925706</v>
      </c>
      <c r="E265" s="183">
        <f>'Admission Table Data'!D14</f>
        <v>158.37286386948884</v>
      </c>
      <c r="F265" s="183">
        <f>'Admission Table Data'!E14</f>
        <v>220.86871616392102</v>
      </c>
      <c r="G265" s="183">
        <f>'Admission Table Data'!F14</f>
        <v>582</v>
      </c>
      <c r="H265" s="183">
        <f>'Admission Table Data'!G14</f>
        <v>199.54057667912366</v>
      </c>
      <c r="I265" s="183">
        <f>'Admission Table Data'!H14</f>
        <v>171.95120564795764</v>
      </c>
      <c r="J265" s="183" t="str">
        <f>'Admission Table Data'!I14</f>
        <v>Comparable</v>
      </c>
    </row>
    <row r="266" spans="1:10" ht="15" x14ac:dyDescent="0.25">
      <c r="A266" s="182" t="s">
        <v>132</v>
      </c>
      <c r="B266" s="183" t="str">
        <f>'Admission Table Data'!A15</f>
        <v>Bridgend</v>
      </c>
      <c r="C266" s="183">
        <f>'Admission Table Data'!B15</f>
        <v>134</v>
      </c>
      <c r="D266" s="183">
        <f>'Admission Table Data'!C15</f>
        <v>163.53429338540397</v>
      </c>
      <c r="E266" s="183">
        <f>'Admission Table Data'!D15</f>
        <v>137.01703645415077</v>
      </c>
      <c r="F266" s="183">
        <f>'Admission Table Data'!E15</f>
        <v>193.71923611874496</v>
      </c>
      <c r="G266" s="183">
        <f>'Admission Table Data'!F15</f>
        <v>582</v>
      </c>
      <c r="H266" s="183">
        <f>'Admission Table Data'!G15</f>
        <v>199.54057667912366</v>
      </c>
      <c r="I266" s="183">
        <f>'Admission Table Data'!H15</f>
        <v>171.95120564795764</v>
      </c>
      <c r="J266" s="183" t="str">
        <f>'Admission Table Data'!I15</f>
        <v>Comparable</v>
      </c>
    </row>
    <row r="267" spans="1:10" ht="15" x14ac:dyDescent="0.25">
      <c r="A267" s="182" t="s">
        <v>132</v>
      </c>
      <c r="B267" s="183" t="str">
        <f>'Admission Table Data'!A16</f>
        <v>Vale of Glamorgan</v>
      </c>
      <c r="C267" s="183">
        <f>'Admission Table Data'!B16</f>
        <v>102</v>
      </c>
      <c r="D267" s="183">
        <f>'Admission Table Data'!C16</f>
        <v>143.41957255343081</v>
      </c>
      <c r="E267" s="183">
        <f>'Admission Table Data'!D16</f>
        <v>116.9366849280235</v>
      </c>
      <c r="F267" s="183">
        <f>'Admission Table Data'!E16</f>
        <v>174.14542669794818</v>
      </c>
      <c r="G267" s="183">
        <f>'Admission Table Data'!F16</f>
        <v>398</v>
      </c>
      <c r="H267" s="183">
        <f>'Admission Table Data'!G16</f>
        <v>132.57386496119383</v>
      </c>
      <c r="I267" s="183">
        <f>'Admission Table Data'!H16</f>
        <v>171.95120564795764</v>
      </c>
      <c r="J267" s="183" t="str">
        <f>'Admission Table Data'!I16</f>
        <v>Comparable</v>
      </c>
    </row>
    <row r="268" spans="1:10" ht="15" x14ac:dyDescent="0.25">
      <c r="A268" s="182" t="s">
        <v>132</v>
      </c>
      <c r="B268" s="183" t="str">
        <f>'Admission Table Data'!A17</f>
        <v>Cardiff</v>
      </c>
      <c r="C268" s="183">
        <f>'Admission Table Data'!B17</f>
        <v>296</v>
      </c>
      <c r="D268" s="183">
        <f>'Admission Table Data'!C17</f>
        <v>129.2068619319918</v>
      </c>
      <c r="E268" s="183">
        <f>'Admission Table Data'!D17</f>
        <v>114.90649306089</v>
      </c>
      <c r="F268" s="183">
        <f>'Admission Table Data'!E17</f>
        <v>144.80703145560418</v>
      </c>
      <c r="G268" s="183">
        <f>'Admission Table Data'!F17</f>
        <v>398</v>
      </c>
      <c r="H268" s="183">
        <f>'Admission Table Data'!G17</f>
        <v>132.57386496119383</v>
      </c>
      <c r="I268" s="183">
        <f>'Admission Table Data'!H17</f>
        <v>171.95120564795764</v>
      </c>
      <c r="J268" s="183" t="str">
        <f>'Admission Table Data'!I17</f>
        <v>Lower</v>
      </c>
    </row>
    <row r="269" spans="1:10" ht="15" x14ac:dyDescent="0.25">
      <c r="A269" s="182" t="s">
        <v>132</v>
      </c>
      <c r="B269" s="183" t="str">
        <f>'Admission Table Data'!A18</f>
        <v>Rhondda Cynon Taf</v>
      </c>
      <c r="C269" s="183">
        <f>'Admission Table Data'!B18</f>
        <v>369</v>
      </c>
      <c r="D269" s="183">
        <f>'Admission Table Data'!C18</f>
        <v>258.13221406086046</v>
      </c>
      <c r="E269" s="183">
        <f>'Admission Table Data'!D18</f>
        <v>232.46591779216146</v>
      </c>
      <c r="F269" s="183">
        <f>'Admission Table Data'!E18</f>
        <v>285.87740661831117</v>
      </c>
      <c r="G269" s="183">
        <f>'Admission Table Data'!F18</f>
        <v>467</v>
      </c>
      <c r="H269" s="183">
        <f>'Admission Table Data'!G18</f>
        <v>259.51653237010282</v>
      </c>
      <c r="I269" s="183">
        <f>'Admission Table Data'!H18</f>
        <v>171.95120564795764</v>
      </c>
      <c r="J269" s="183" t="str">
        <f>'Admission Table Data'!I18</f>
        <v>Higher</v>
      </c>
    </row>
    <row r="270" spans="1:10" ht="15" x14ac:dyDescent="0.25">
      <c r="A270" s="182" t="s">
        <v>132</v>
      </c>
      <c r="B270" s="183" t="str">
        <f>'Admission Table Data'!A19</f>
        <v>Merthyr Tydfil</v>
      </c>
      <c r="C270" s="183">
        <f>'Admission Table Data'!B19</f>
        <v>98</v>
      </c>
      <c r="D270" s="183">
        <f>'Admission Table Data'!C19</f>
        <v>264.86486486486484</v>
      </c>
      <c r="E270" s="183">
        <f>'Admission Table Data'!D19</f>
        <v>215.02972972972975</v>
      </c>
      <c r="F270" s="183">
        <f>'Admission Table Data'!E19</f>
        <v>322.78648648648647</v>
      </c>
      <c r="G270" s="183">
        <f>'Admission Table Data'!F19</f>
        <v>467</v>
      </c>
      <c r="H270" s="183">
        <f>'Admission Table Data'!G19</f>
        <v>259.51653237010282</v>
      </c>
      <c r="I270" s="183">
        <f>'Admission Table Data'!H19</f>
        <v>171.95120564795764</v>
      </c>
      <c r="J270" s="183" t="str">
        <f>'Admission Table Data'!I19</f>
        <v>Higher</v>
      </c>
    </row>
    <row r="271" spans="1:10" ht="15" x14ac:dyDescent="0.25">
      <c r="A271" s="182" t="s">
        <v>132</v>
      </c>
      <c r="B271" s="183" t="str">
        <f>'Admission Table Data'!A20</f>
        <v>Caerphilly</v>
      </c>
      <c r="C271" s="183">
        <f>'Admission Table Data'!B20</f>
        <v>176</v>
      </c>
      <c r="D271" s="183">
        <f>'Admission Table Data'!C20</f>
        <v>165.94380539317368</v>
      </c>
      <c r="E271" s="183">
        <f>'Admission Table Data'!D20</f>
        <v>142.33270002226445</v>
      </c>
      <c r="F271" s="183">
        <f>'Admission Table Data'!E20</f>
        <v>192.3783745082728</v>
      </c>
      <c r="G271" s="183">
        <f>'Admission Table Data'!F20</f>
        <v>569</v>
      </c>
      <c r="H271" s="183">
        <f>'Admission Table Data'!G20</f>
        <v>167.54019197927093</v>
      </c>
      <c r="I271" s="183">
        <f>'Admission Table Data'!H20</f>
        <v>171.95120564795764</v>
      </c>
      <c r="J271" s="183" t="str">
        <f>'Admission Table Data'!I20</f>
        <v>Comparable</v>
      </c>
    </row>
    <row r="272" spans="1:10" ht="15" x14ac:dyDescent="0.25">
      <c r="A272" s="182" t="s">
        <v>132</v>
      </c>
      <c r="B272" s="183" t="str">
        <f>'Admission Table Data'!A21</f>
        <v>Blaenau Gwent</v>
      </c>
      <c r="C272" s="183">
        <f>'Admission Table Data'!B21</f>
        <v>77</v>
      </c>
      <c r="D272" s="183">
        <f>'Admission Table Data'!C21</f>
        <v>197.99434301877091</v>
      </c>
      <c r="E272" s="183">
        <f>'Admission Table Data'!D21</f>
        <v>156.25353561326821</v>
      </c>
      <c r="F272" s="183">
        <f>'Admission Table Data'!E21</f>
        <v>247.45950115710977</v>
      </c>
      <c r="G272" s="183">
        <f>'Admission Table Data'!F21</f>
        <v>569</v>
      </c>
      <c r="H272" s="183">
        <f>'Admission Table Data'!G21</f>
        <v>167.54019197927093</v>
      </c>
      <c r="I272" s="183">
        <f>'Admission Table Data'!H21</f>
        <v>171.95120564795764</v>
      </c>
      <c r="J272" s="183" t="str">
        <f>'Admission Table Data'!I21</f>
        <v>Comparable</v>
      </c>
    </row>
    <row r="273" spans="1:10" ht="15" x14ac:dyDescent="0.25">
      <c r="A273" s="182" t="s">
        <v>132</v>
      </c>
      <c r="B273" s="183" t="str">
        <f>'Admission Table Data'!A22</f>
        <v>Torfaen</v>
      </c>
      <c r="C273" s="183">
        <f>'Admission Table Data'!B22</f>
        <v>92</v>
      </c>
      <c r="D273" s="183">
        <f>'Admission Table Data'!C22</f>
        <v>172.02692595362751</v>
      </c>
      <c r="E273" s="183">
        <f>'Admission Table Data'!D22</f>
        <v>138.6780104712042</v>
      </c>
      <c r="F273" s="183">
        <f>'Admission Table Data'!E22</f>
        <v>210.97606581899777</v>
      </c>
      <c r="G273" s="183">
        <f>'Admission Table Data'!F22</f>
        <v>569</v>
      </c>
      <c r="H273" s="183">
        <f>'Admission Table Data'!G22</f>
        <v>167.54019197927093</v>
      </c>
      <c r="I273" s="183">
        <f>'Admission Table Data'!H22</f>
        <v>171.95120564795764</v>
      </c>
      <c r="J273" s="183" t="str">
        <f>'Admission Table Data'!I22</f>
        <v>Comparable</v>
      </c>
    </row>
    <row r="274" spans="1:10" ht="15" x14ac:dyDescent="0.25">
      <c r="A274" s="182" t="s">
        <v>132</v>
      </c>
      <c r="B274" s="183" t="str">
        <f>'Admission Table Data'!A23</f>
        <v>Monmouthshire</v>
      </c>
      <c r="C274" s="183">
        <f>'Admission Table Data'!B23</f>
        <v>74</v>
      </c>
      <c r="D274" s="183">
        <f>'Admission Table Data'!C23</f>
        <v>169.95865870463942</v>
      </c>
      <c r="E274" s="183">
        <f>'Admission Table Data'!D23</f>
        <v>133.45429490124025</v>
      </c>
      <c r="F274" s="183">
        <f>'Admission Table Data'!E23</f>
        <v>213.36701883325679</v>
      </c>
      <c r="G274" s="183">
        <f>'Admission Table Data'!F23</f>
        <v>569</v>
      </c>
      <c r="H274" s="183">
        <f>'Admission Table Data'!G23</f>
        <v>167.54019197927093</v>
      </c>
      <c r="I274" s="183">
        <f>'Admission Table Data'!H23</f>
        <v>171.95120564795764</v>
      </c>
      <c r="J274" s="183" t="str">
        <f>'Admission Table Data'!I23</f>
        <v>Comparable</v>
      </c>
    </row>
    <row r="275" spans="1:10" ht="15" x14ac:dyDescent="0.25">
      <c r="A275" s="182" t="s">
        <v>132</v>
      </c>
      <c r="B275" s="183" t="str">
        <f>'Admission Table Data'!A24</f>
        <v>Newport</v>
      </c>
      <c r="C275" s="183">
        <f>'Admission Table Data'!B24</f>
        <v>150</v>
      </c>
      <c r="D275" s="183">
        <f>'Admission Table Data'!C24</f>
        <v>153.60983102918587</v>
      </c>
      <c r="E275" s="183">
        <f>'Admission Table Data'!D24</f>
        <v>130.0106508148744</v>
      </c>
      <c r="F275" s="183">
        <f>'Admission Table Data'!E24</f>
        <v>180.28190806532643</v>
      </c>
      <c r="G275" s="183">
        <f>'Admission Table Data'!F24</f>
        <v>569</v>
      </c>
      <c r="H275" s="183">
        <f>'Admission Table Data'!G24</f>
        <v>167.54019197927093</v>
      </c>
      <c r="I275" s="183">
        <f>'Admission Table Data'!H24</f>
        <v>171.95120564795764</v>
      </c>
      <c r="J275" s="183" t="str">
        <f>'Admission Table Data'!I24</f>
        <v>Comparable</v>
      </c>
    </row>
    <row r="276" spans="1:10" ht="15" x14ac:dyDescent="0.25">
      <c r="A276" s="182" t="s">
        <v>132</v>
      </c>
      <c r="B276" s="183" t="str">
        <f>'Admission Table Data'!A25</f>
        <v>Betsi Cadwaladr UHB</v>
      </c>
      <c r="C276" s="183">
        <f>'Admission Table Data'!B25</f>
        <v>560</v>
      </c>
      <c r="D276" s="183">
        <f>'Admission Table Data'!C25</f>
        <v>144.84506750814754</v>
      </c>
      <c r="E276" s="183">
        <f>'Admission Table Data'!D25</f>
        <v>133.09666714099089</v>
      </c>
      <c r="F276" s="183">
        <f>'Admission Table Data'!E25</f>
        <v>157.35964502268942</v>
      </c>
      <c r="G276" s="183">
        <f>'Admission Table Data'!F25</f>
        <v>560</v>
      </c>
      <c r="H276" s="183">
        <f>'Admission Table Data'!G25</f>
        <v>144.84506750814754</v>
      </c>
      <c r="I276" s="183">
        <f>'Admission Table Data'!H25</f>
        <v>171.95120564795764</v>
      </c>
      <c r="J276" s="183" t="str">
        <f>'Admission Table Data'!I25</f>
        <v>Lower</v>
      </c>
    </row>
    <row r="277" spans="1:10" ht="15" x14ac:dyDescent="0.25">
      <c r="A277" s="182" t="s">
        <v>132</v>
      </c>
      <c r="B277" s="183" t="str">
        <f>'Admission Table Data'!A26</f>
        <v>Powys tHB</v>
      </c>
      <c r="C277" s="183">
        <f>'Admission Table Data'!B26</f>
        <v>93</v>
      </c>
      <c r="D277" s="183">
        <f>'Admission Table Data'!C26</f>
        <v>146.89622492497236</v>
      </c>
      <c r="E277" s="183">
        <f>'Admission Table Data'!D26</f>
        <v>118.56420786605592</v>
      </c>
      <c r="F277" s="183">
        <f>'Admission Table Data'!E26</f>
        <v>179.95735270889276</v>
      </c>
      <c r="G277" s="183">
        <f>'Admission Table Data'!F26</f>
        <v>93</v>
      </c>
      <c r="H277" s="183">
        <f>'Admission Table Data'!G26</f>
        <v>146.89622492497236</v>
      </c>
      <c r="I277" s="183">
        <f>'Admission Table Data'!H26</f>
        <v>171.95120564795764</v>
      </c>
      <c r="J277" s="183" t="str">
        <f>'Admission Table Data'!I26</f>
        <v>Comparable</v>
      </c>
    </row>
    <row r="278" spans="1:10" ht="15" x14ac:dyDescent="0.25">
      <c r="A278" s="182" t="s">
        <v>132</v>
      </c>
      <c r="B278" s="183" t="str">
        <f>'Admission Table Data'!A27</f>
        <v>Hywel Dda UHB</v>
      </c>
      <c r="C278" s="183">
        <f>'Admission Table Data'!B27</f>
        <v>356</v>
      </c>
      <c r="D278" s="183">
        <f>'Admission Table Data'!C27</f>
        <v>179.94338859684592</v>
      </c>
      <c r="E278" s="183">
        <f>'Admission Table Data'!D27</f>
        <v>161.73634955637792</v>
      </c>
      <c r="F278" s="183">
        <f>'Admission Table Data'!E27</f>
        <v>199.65300723325655</v>
      </c>
      <c r="G278" s="183">
        <f>'Admission Table Data'!F27</f>
        <v>356</v>
      </c>
      <c r="H278" s="183">
        <f>'Admission Table Data'!G27</f>
        <v>179.94338859684592</v>
      </c>
      <c r="I278" s="183">
        <f>'Admission Table Data'!H27</f>
        <v>171.95120564795764</v>
      </c>
      <c r="J278" s="183" t="str">
        <f>'Admission Table Data'!I27</f>
        <v>Comparable</v>
      </c>
    </row>
    <row r="279" spans="1:10" ht="15" x14ac:dyDescent="0.25">
      <c r="A279" s="182" t="s">
        <v>132</v>
      </c>
      <c r="B279" s="183" t="str">
        <f>'Admission Table Data'!A28</f>
        <v>Abertawe Bro Morgannwg UHB</v>
      </c>
      <c r="C279" s="183">
        <f>'Admission Table Data'!B28</f>
        <v>582</v>
      </c>
      <c r="D279" s="183">
        <f>'Admission Table Data'!C28</f>
        <v>199.54057667912366</v>
      </c>
      <c r="E279" s="183">
        <f>'Admission Table Data'!D28</f>
        <v>183.65825580940304</v>
      </c>
      <c r="F279" s="183">
        <f>'Admission Table Data'!E28</f>
        <v>216.43822475852392</v>
      </c>
      <c r="G279" s="183">
        <f>'Admission Table Data'!F28</f>
        <v>582</v>
      </c>
      <c r="H279" s="183">
        <f>'Admission Table Data'!G28</f>
        <v>199.54057667912366</v>
      </c>
      <c r="I279" s="183">
        <f>'Admission Table Data'!H28</f>
        <v>171.95120564795764</v>
      </c>
      <c r="J279" s="183" t="str">
        <f>'Admission Table Data'!I28</f>
        <v>Higher</v>
      </c>
    </row>
    <row r="280" spans="1:10" ht="15" x14ac:dyDescent="0.25">
      <c r="A280" s="182" t="s">
        <v>132</v>
      </c>
      <c r="B280" s="183" t="str">
        <f>'Admission Table Data'!A29</f>
        <v>Cardiff and Vale UHB</v>
      </c>
      <c r="C280" s="183">
        <f>'Admission Table Data'!B29</f>
        <v>398</v>
      </c>
      <c r="D280" s="183">
        <f>'Admission Table Data'!C29</f>
        <v>132.57386496119383</v>
      </c>
      <c r="E280" s="183">
        <f>'Admission Table Data'!D29</f>
        <v>119.8689326828588</v>
      </c>
      <c r="F280" s="183">
        <f>'Admission Table Data'!E29</f>
        <v>146.26806879739476</v>
      </c>
      <c r="G280" s="183">
        <f>'Admission Table Data'!F29</f>
        <v>398</v>
      </c>
      <c r="H280" s="183">
        <f>'Admission Table Data'!G29</f>
        <v>132.57386496119383</v>
      </c>
      <c r="I280" s="183">
        <f>'Admission Table Data'!H29</f>
        <v>171.95120564795764</v>
      </c>
      <c r="J280" s="183" t="str">
        <f>'Admission Table Data'!I29</f>
        <v>Lower</v>
      </c>
    </row>
    <row r="281" spans="1:10" ht="15" x14ac:dyDescent="0.25">
      <c r="A281" s="182" t="s">
        <v>132</v>
      </c>
      <c r="B281" s="183" t="str">
        <f>'Admission Table Data'!A30</f>
        <v>Cwm Taf UHB</v>
      </c>
      <c r="C281" s="183">
        <f>'Admission Table Data'!B30</f>
        <v>467</v>
      </c>
      <c r="D281" s="183">
        <f>'Admission Table Data'!C30</f>
        <v>259.51653237010282</v>
      </c>
      <c r="E281" s="183">
        <f>'Admission Table Data'!D30</f>
        <v>236.51261002581293</v>
      </c>
      <c r="F281" s="183">
        <f>'Admission Table Data'!E30</f>
        <v>284.16875965515788</v>
      </c>
      <c r="G281" s="183">
        <f>'Admission Table Data'!F30</f>
        <v>467</v>
      </c>
      <c r="H281" s="183">
        <f>'Admission Table Data'!G30</f>
        <v>259.51653237010282</v>
      </c>
      <c r="I281" s="183">
        <f>'Admission Table Data'!H30</f>
        <v>171.95120564795764</v>
      </c>
      <c r="J281" s="183" t="str">
        <f>'Admission Table Data'!I30</f>
        <v>Higher</v>
      </c>
    </row>
    <row r="282" spans="1:10" ht="15" x14ac:dyDescent="0.25">
      <c r="A282" s="182" t="s">
        <v>132</v>
      </c>
      <c r="B282" s="183" t="str">
        <f>'Admission Table Data'!A31</f>
        <v>Aneurin Bevan UHB</v>
      </c>
      <c r="C282" s="183">
        <f>'Admission Table Data'!B31</f>
        <v>569</v>
      </c>
      <c r="D282" s="183">
        <f>'Admission Table Data'!C31</f>
        <v>167.54019197927093</v>
      </c>
      <c r="E282" s="183">
        <f>'Admission Table Data'!D31</f>
        <v>154.05662418816439</v>
      </c>
      <c r="F282" s="183">
        <f>'Admission Table Data'!E31</f>
        <v>181.89587145466945</v>
      </c>
      <c r="G282" s="183">
        <f>'Admission Table Data'!F31</f>
        <v>569</v>
      </c>
      <c r="H282" s="183">
        <f>'Admission Table Data'!G31</f>
        <v>167.54019197927093</v>
      </c>
      <c r="I282" s="183">
        <f>'Admission Table Data'!H31</f>
        <v>171.95120564795764</v>
      </c>
      <c r="J282" s="183" t="str">
        <f>'Admission Table Data'!I31</f>
        <v>Comparable</v>
      </c>
    </row>
    <row r="283" spans="1:10" ht="15" x14ac:dyDescent="0.25">
      <c r="A283" s="182" t="s">
        <v>132</v>
      </c>
      <c r="B283" s="183" t="str">
        <f>'Admission Table Data'!A32</f>
        <v xml:space="preserve">Wales </v>
      </c>
      <c r="C283" s="183">
        <f>'Admission Table Data'!B32</f>
        <v>3025</v>
      </c>
      <c r="D283" s="183">
        <f>'Admission Table Data'!C32</f>
        <v>171.95120564795764</v>
      </c>
      <c r="E283" s="183">
        <f>'Admission Table Data'!D32</f>
        <v>165.87808233194258</v>
      </c>
      <c r="F283" s="183">
        <f>'Admission Table Data'!E32</f>
        <v>178.19136985195053</v>
      </c>
      <c r="G283" s="183"/>
      <c r="H283" s="183">
        <f>'Admission Table Data'!G32</f>
        <v>171.95120564795764</v>
      </c>
      <c r="I283" s="183">
        <f>'Admission Table Data'!H32</f>
        <v>171.95120564795764</v>
      </c>
      <c r="J283" s="183"/>
    </row>
    <row r="284" spans="1:10" x14ac:dyDescent="0.15">
      <c r="C284" s="185"/>
      <c r="D284" s="185"/>
      <c r="E284" s="185"/>
      <c r="F284" s="185"/>
      <c r="G284" s="185"/>
      <c r="H284" s="185"/>
      <c r="I284" s="185"/>
    </row>
    <row r="285" spans="1:10" ht="15" x14ac:dyDescent="0.25">
      <c r="A285" s="79" t="s">
        <v>211</v>
      </c>
      <c r="B285" s="186" t="str">
        <f>'Inf Mort Table data'!A3</f>
        <v>Isle of Anglesey</v>
      </c>
      <c r="C285" s="186">
        <f>'Inf Mort Table data'!B3</f>
        <v>3.9</v>
      </c>
      <c r="D285" s="218">
        <f>'Inf Mort Table data'!C3</f>
        <v>5.0867353593321996</v>
      </c>
      <c r="E285" s="218">
        <f>'Inf Mort Table data'!D3</f>
        <v>3.6171905569323073</v>
      </c>
      <c r="F285" s="218">
        <f>'Inf Mort Table data'!E3</f>
        <v>6.9536976653188987</v>
      </c>
      <c r="G285" s="186">
        <f>'Inf Mort Table data'!F3</f>
        <v>32.5</v>
      </c>
      <c r="H285" s="218">
        <f>'Inf Mort Table data'!G3</f>
        <v>4.2870899233600204</v>
      </c>
      <c r="I285" s="218">
        <f>'Inf Mort Table data'!H3</f>
        <v>4.0642416113590603</v>
      </c>
      <c r="J285" s="186" t="str">
        <f>'Inf Mort Table data'!I3</f>
        <v>Comparable</v>
      </c>
    </row>
    <row r="286" spans="1:10" ht="15" x14ac:dyDescent="0.25">
      <c r="A286" s="79" t="s">
        <v>211</v>
      </c>
      <c r="B286" s="186" t="str">
        <f>'Inf Mort Table data'!A4</f>
        <v>Gwynedd</v>
      </c>
      <c r="C286" s="186">
        <f>'Inf Mort Table data'!B4</f>
        <v>4.2</v>
      </c>
      <c r="D286" s="218">
        <f>'Inf Mort Table data'!C4</f>
        <v>3.3128253667770902</v>
      </c>
      <c r="E286" s="218">
        <f>'Inf Mort Table data'!D4</f>
        <v>2.3876005679129197</v>
      </c>
      <c r="F286" s="218">
        <f>'Inf Mort Table data'!E4</f>
        <v>4.4779933743492668</v>
      </c>
      <c r="G286" s="186">
        <f>'Inf Mort Table data'!F4</f>
        <v>32.5</v>
      </c>
      <c r="H286" s="218">
        <f>'Inf Mort Table data'!G4</f>
        <v>4.2870899233600204</v>
      </c>
      <c r="I286" s="218">
        <f>'Inf Mort Table data'!H4</f>
        <v>4.0642416113590603</v>
      </c>
      <c r="J286" s="186" t="str">
        <f>'Inf Mort Table data'!I4</f>
        <v>Comparable</v>
      </c>
    </row>
    <row r="287" spans="1:10" ht="15" x14ac:dyDescent="0.25">
      <c r="A287" s="79" t="s">
        <v>211</v>
      </c>
      <c r="B287" s="186" t="str">
        <f>'Inf Mort Table data'!A5</f>
        <v>Conwy</v>
      </c>
      <c r="C287" s="186">
        <f>'Inf Mort Table data'!B5</f>
        <v>5.0999999999999996</v>
      </c>
      <c r="D287" s="218">
        <f>'Inf Mort Table data'!C5</f>
        <v>4.4831223628692003</v>
      </c>
      <c r="E287" s="218">
        <f>'Inf Mort Table data'!D5</f>
        <v>3.3379922644163149</v>
      </c>
      <c r="F287" s="218">
        <f>'Inf Mort Table data'!E5</f>
        <v>5.8945147679324892</v>
      </c>
      <c r="G287" s="186">
        <f>'Inf Mort Table data'!F5</f>
        <v>32.5</v>
      </c>
      <c r="H287" s="218">
        <f>'Inf Mort Table data'!G5</f>
        <v>4.2870899233600204</v>
      </c>
      <c r="I287" s="218">
        <f>'Inf Mort Table data'!H5</f>
        <v>4.0642416113590603</v>
      </c>
      <c r="J287" s="186" t="str">
        <f>'Inf Mort Table data'!I5</f>
        <v>Comparable</v>
      </c>
    </row>
    <row r="288" spans="1:10" ht="15" x14ac:dyDescent="0.25">
      <c r="A288" s="79" t="s">
        <v>211</v>
      </c>
      <c r="B288" s="186" t="str">
        <f>'Inf Mort Table data'!A6</f>
        <v>Denbighshire</v>
      </c>
      <c r="C288" s="186">
        <f>'Inf Mort Table data'!B6</f>
        <v>4.7</v>
      </c>
      <c r="D288" s="218">
        <f>'Inf Mort Table data'!C6</f>
        <v>4.4676806083650202</v>
      </c>
      <c r="E288" s="218">
        <f>'Inf Mort Table data'!D6</f>
        <v>3.2826996197718632</v>
      </c>
      <c r="F288" s="218">
        <f>'Inf Mort Table data'!E6</f>
        <v>5.9410646387832697</v>
      </c>
      <c r="G288" s="186">
        <f>'Inf Mort Table data'!F6</f>
        <v>32.5</v>
      </c>
      <c r="H288" s="218">
        <f>'Inf Mort Table data'!G6</f>
        <v>4.2870899233600204</v>
      </c>
      <c r="I288" s="218">
        <f>'Inf Mort Table data'!H6</f>
        <v>4.0642416113590603</v>
      </c>
      <c r="J288" s="186" t="str">
        <f>'Inf Mort Table data'!I6</f>
        <v>Comparable</v>
      </c>
    </row>
    <row r="289" spans="1:10" ht="15" x14ac:dyDescent="0.25">
      <c r="A289" s="79" t="s">
        <v>211</v>
      </c>
      <c r="B289" s="186" t="str">
        <f>'Inf Mort Table data'!A7</f>
        <v>Flintshire</v>
      </c>
      <c r="C289" s="186">
        <f>'Inf Mort Table data'!B7</f>
        <v>7.6</v>
      </c>
      <c r="D289" s="218">
        <f>'Inf Mort Table data'!C7</f>
        <v>4.4679600235155803</v>
      </c>
      <c r="E289" s="218">
        <f>'Inf Mort Table data'!D7</f>
        <v>3.5202233980011757</v>
      </c>
      <c r="F289" s="218">
        <f>'Inf Mort Table data'!E7</f>
        <v>5.5922986478542036</v>
      </c>
      <c r="G289" s="186">
        <f>'Inf Mort Table data'!F7</f>
        <v>32.5</v>
      </c>
      <c r="H289" s="218">
        <f>'Inf Mort Table data'!G7</f>
        <v>4.2870899233600204</v>
      </c>
      <c r="I289" s="218">
        <f>'Inf Mort Table data'!H7</f>
        <v>4.0642416113590603</v>
      </c>
      <c r="J289" s="186" t="str">
        <f>'Inf Mort Table data'!I7</f>
        <v>Comparable</v>
      </c>
    </row>
    <row r="290" spans="1:10" ht="15" x14ac:dyDescent="0.25">
      <c r="A290" s="79" t="s">
        <v>211</v>
      </c>
      <c r="B290" s="186" t="str">
        <f>'Inf Mort Table data'!A8</f>
        <v>Wrexham</v>
      </c>
      <c r="C290" s="186">
        <f>'Inf Mort Table data'!B8</f>
        <v>7</v>
      </c>
      <c r="D290" s="218">
        <f>'Inf Mort Table data'!C8</f>
        <v>4.2275637154245702</v>
      </c>
      <c r="E290" s="218">
        <f>'Inf Mort Table data'!D8</f>
        <v>3.2955670974755402</v>
      </c>
      <c r="F290" s="218">
        <f>'Inf Mort Table data'!E8</f>
        <v>5.3412851793694891</v>
      </c>
      <c r="G290" s="186">
        <f>'Inf Mort Table data'!F8</f>
        <v>32.5</v>
      </c>
      <c r="H290" s="218">
        <f>'Inf Mort Table data'!G8</f>
        <v>4.2870899233600204</v>
      </c>
      <c r="I290" s="218">
        <f>'Inf Mort Table data'!H8</f>
        <v>4.0642416113590603</v>
      </c>
      <c r="J290" s="186" t="str">
        <f>'Inf Mort Table data'!I8</f>
        <v>Comparable</v>
      </c>
    </row>
    <row r="291" spans="1:10" ht="15" x14ac:dyDescent="0.25">
      <c r="A291" s="79" t="s">
        <v>211</v>
      </c>
      <c r="B291" s="186" t="str">
        <f>'Inf Mort Table data'!A9</f>
        <v>Powys</v>
      </c>
      <c r="C291" s="186">
        <f>'Inf Mort Table data'!B9</f>
        <v>4.2</v>
      </c>
      <c r="D291" s="218">
        <f>'Inf Mort Table data'!C9</f>
        <v>3.4477097356755899</v>
      </c>
      <c r="E291" s="218">
        <f>'Inf Mort Table data'!D9</f>
        <v>2.4848136594976196</v>
      </c>
      <c r="F291" s="218">
        <f>'Inf Mort Table data'!E9</f>
        <v>4.6603185027089147</v>
      </c>
      <c r="G291" s="186">
        <f>'Inf Mort Table data'!F9</f>
        <v>4.2</v>
      </c>
      <c r="H291" s="218">
        <f>'Inf Mort Table data'!G9</f>
        <v>3.4477097356755899</v>
      </c>
      <c r="I291" s="218">
        <f>'Inf Mort Table data'!H9</f>
        <v>4.0642416113590603</v>
      </c>
      <c r="J291" s="186" t="str">
        <f>'Inf Mort Table data'!I9</f>
        <v>Comparable</v>
      </c>
    </row>
    <row r="292" spans="1:10" ht="15" x14ac:dyDescent="0.25">
      <c r="A292" s="79" t="s">
        <v>211</v>
      </c>
      <c r="B292" s="186" t="str">
        <f>'Inf Mort Table data'!A10</f>
        <v>Ceredigion</v>
      </c>
      <c r="C292" s="186">
        <f>'Inf Mort Table data'!B10</f>
        <v>1.6</v>
      </c>
      <c r="D292" s="218">
        <f>'Inf Mort Table data'!C10</f>
        <v>2.5011724245740199</v>
      </c>
      <c r="E292" s="218">
        <f>'Inf Mort Table data'!D10</f>
        <v>1.4295763639205878</v>
      </c>
      <c r="F292" s="218">
        <f>'Inf Mort Table data'!E10</f>
        <v>4.0617476942316717</v>
      </c>
      <c r="G292" s="186">
        <f>'Inf Mort Table data'!F10</f>
        <v>13.5</v>
      </c>
      <c r="H292" s="218">
        <f>'Inf Mort Table data'!G10</f>
        <v>3.5574997364815002</v>
      </c>
      <c r="I292" s="218">
        <f>'Inf Mort Table data'!H10</f>
        <v>4.0642416113590603</v>
      </c>
      <c r="J292" s="186" t="str">
        <f>'Inf Mort Table data'!I10</f>
        <v>Lower</v>
      </c>
    </row>
    <row r="293" spans="1:10" ht="15" x14ac:dyDescent="0.25">
      <c r="A293" s="79" t="s">
        <v>211</v>
      </c>
      <c r="B293" s="186" t="str">
        <f>'Inf Mort Table data'!A11</f>
        <v>Pembrokeshire</v>
      </c>
      <c r="C293" s="186">
        <f>'Inf Mort Table data'!B11</f>
        <v>4.9000000000000004</v>
      </c>
      <c r="D293" s="218">
        <f>'Inf Mort Table data'!C11</f>
        <v>3.9193729003359499</v>
      </c>
      <c r="E293" s="218">
        <f>'Inf Mort Table data'!D11</f>
        <v>2.8995360742281235</v>
      </c>
      <c r="F293" s="218">
        <f>'Inf Mort Table data'!E11</f>
        <v>5.1816509358502651</v>
      </c>
      <c r="G293" s="186">
        <f>'Inf Mort Table data'!F11</f>
        <v>13.5</v>
      </c>
      <c r="H293" s="218">
        <f>'Inf Mort Table data'!G11</f>
        <v>3.5574997364815002</v>
      </c>
      <c r="I293" s="218">
        <f>'Inf Mort Table data'!H11</f>
        <v>4.0642416113590603</v>
      </c>
      <c r="J293" s="186" t="str">
        <f>'Inf Mort Table data'!I11</f>
        <v>Comparable</v>
      </c>
    </row>
    <row r="294" spans="1:10" ht="15" x14ac:dyDescent="0.25">
      <c r="A294" s="79" t="s">
        <v>211</v>
      </c>
      <c r="B294" s="186" t="str">
        <f>'Inf Mort Table data'!A12</f>
        <v>Carmarthenshire</v>
      </c>
      <c r="C294" s="186">
        <f>'Inf Mort Table data'!B12</f>
        <v>7</v>
      </c>
      <c r="D294" s="218">
        <f>'Inf Mort Table data'!C12</f>
        <v>3.6747335818153202</v>
      </c>
      <c r="E294" s="218">
        <f>'Inf Mort Table data'!D12</f>
        <v>2.8646123156071184</v>
      </c>
      <c r="F294" s="218">
        <f>'Inf Mort Table data'!E12</f>
        <v>4.6428158958475514</v>
      </c>
      <c r="G294" s="186">
        <f>'Inf Mort Table data'!F12</f>
        <v>13.5</v>
      </c>
      <c r="H294" s="218">
        <f>'Inf Mort Table data'!G12</f>
        <v>3.5574997364815002</v>
      </c>
      <c r="I294" s="218">
        <f>'Inf Mort Table data'!H12</f>
        <v>4.0642416113590603</v>
      </c>
      <c r="J294" s="186" t="str">
        <f>'Inf Mort Table data'!I12</f>
        <v>Comparable</v>
      </c>
    </row>
    <row r="295" spans="1:10" ht="15" x14ac:dyDescent="0.25">
      <c r="A295" s="79" t="s">
        <v>211</v>
      </c>
      <c r="B295" s="186" t="str">
        <f>'Inf Mort Table data'!A13</f>
        <v>Swansea</v>
      </c>
      <c r="C295" s="186">
        <f>'Inf Mort Table data'!B13</f>
        <v>10</v>
      </c>
      <c r="D295" s="218">
        <f>'Inf Mort Table data'!C13</f>
        <v>3.81359164060712</v>
      </c>
      <c r="E295" s="218">
        <f>'Inf Mort Table data'!D13</f>
        <v>3.1028907024635806</v>
      </c>
      <c r="F295" s="218">
        <f>'Inf Mort Table data'!E13</f>
        <v>4.6383571047212264</v>
      </c>
      <c r="G295" s="186">
        <f>'Inf Mort Table data'!F13</f>
        <v>21.9</v>
      </c>
      <c r="H295" s="218">
        <f>'Inf Mort Table data'!G13</f>
        <v>3.8128732350227201</v>
      </c>
      <c r="I295" s="218">
        <f>'Inf Mort Table data'!H13</f>
        <v>4.0642416113590603</v>
      </c>
      <c r="J295" s="186" t="str">
        <f>'Inf Mort Table data'!I13</f>
        <v>Comparable</v>
      </c>
    </row>
    <row r="296" spans="1:10" ht="15" x14ac:dyDescent="0.25">
      <c r="A296" s="79" t="s">
        <v>211</v>
      </c>
      <c r="B296" s="186" t="str">
        <f>'Inf Mort Table data'!A14</f>
        <v>Neath Port Talbot</v>
      </c>
      <c r="C296" s="186">
        <f>'Inf Mort Table data'!B14</f>
        <v>6.3</v>
      </c>
      <c r="D296" s="218">
        <f>'Inf Mort Table data'!C14</f>
        <v>4.0986272851473604</v>
      </c>
      <c r="E296" s="218">
        <f>'Inf Mort Table data'!D14</f>
        <v>3.1495023095439465</v>
      </c>
      <c r="F296" s="218">
        <f>'Inf Mort Table data'!E14</f>
        <v>5.243900852254245</v>
      </c>
      <c r="G296" s="186">
        <f>'Inf Mort Table data'!F14</f>
        <v>21.9</v>
      </c>
      <c r="H296" s="218">
        <f>'Inf Mort Table data'!G14</f>
        <v>3.8128732350227201</v>
      </c>
      <c r="I296" s="218">
        <f>'Inf Mort Table data'!H14</f>
        <v>4.0642416113590603</v>
      </c>
      <c r="J296" s="186" t="str">
        <f>'Inf Mort Table data'!I14</f>
        <v>Comparable</v>
      </c>
    </row>
    <row r="297" spans="1:10" ht="15" x14ac:dyDescent="0.25">
      <c r="A297" s="79" t="s">
        <v>211</v>
      </c>
      <c r="B297" s="186" t="str">
        <f>'Inf Mort Table data'!A15</f>
        <v>Bridgend</v>
      </c>
      <c r="C297" s="186">
        <f>'Inf Mort Table data'!B15</f>
        <v>5.6</v>
      </c>
      <c r="D297" s="218">
        <f>'Inf Mort Table data'!C15</f>
        <v>3.5344609946983101</v>
      </c>
      <c r="E297" s="218">
        <f>'Inf Mort Table data'!D15</f>
        <v>2.6699065892451403</v>
      </c>
      <c r="F297" s="218">
        <f>'Inf Mort Table data'!E15</f>
        <v>4.5898131784902807</v>
      </c>
      <c r="G297" s="186">
        <f>'Inf Mort Table data'!F15</f>
        <v>21.9</v>
      </c>
      <c r="H297" s="218">
        <f>'Inf Mort Table data'!G15</f>
        <v>3.8128732350227201</v>
      </c>
      <c r="I297" s="218">
        <f>'Inf Mort Table data'!H15</f>
        <v>4.0642416113590603</v>
      </c>
      <c r="J297" s="186" t="str">
        <f>'Inf Mort Table data'!I15</f>
        <v>Comparable</v>
      </c>
    </row>
    <row r="298" spans="1:10" ht="15" x14ac:dyDescent="0.25">
      <c r="A298" s="79" t="s">
        <v>211</v>
      </c>
      <c r="B298" s="186" t="str">
        <f>'Inf Mort Table data'!A16</f>
        <v>Vale of Glamorgan</v>
      </c>
      <c r="C298" s="186">
        <f>'Inf Mort Table data'!B16</f>
        <v>4.7</v>
      </c>
      <c r="D298" s="218">
        <f>'Inf Mort Table data'!C16</f>
        <v>3.3624266704821899</v>
      </c>
      <c r="E298" s="218">
        <f>'Inf Mort Table data'!D16</f>
        <v>2.4705966518815283</v>
      </c>
      <c r="F298" s="218">
        <f>'Inf Mort Table data'!E16</f>
        <v>4.4713120618114175</v>
      </c>
      <c r="G298" s="186">
        <f>'Inf Mort Table data'!F16</f>
        <v>25.8</v>
      </c>
      <c r="H298" s="218">
        <f>'Inf Mort Table data'!G16</f>
        <v>4.3143812709030103</v>
      </c>
      <c r="I298" s="218">
        <f>'Inf Mort Table data'!H16</f>
        <v>4.0642416113590603</v>
      </c>
      <c r="J298" s="186" t="str">
        <f>'Inf Mort Table data'!I16</f>
        <v>Comparable</v>
      </c>
    </row>
    <row r="299" spans="1:10" ht="15" x14ac:dyDescent="0.25">
      <c r="A299" s="79" t="s">
        <v>211</v>
      </c>
      <c r="B299" s="186" t="str">
        <f>'Inf Mort Table data'!A17</f>
        <v>Cardiff</v>
      </c>
      <c r="C299" s="186">
        <f>'Inf Mort Table data'!B17</f>
        <v>21.1</v>
      </c>
      <c r="D299" s="218">
        <f>'Inf Mort Table data'!C17</f>
        <v>4.6047749989088196</v>
      </c>
      <c r="E299" s="218">
        <f>'Inf Mort Table data'!D17</f>
        <v>4.004403026257811</v>
      </c>
      <c r="F299" s="218">
        <f>'Inf Mort Table data'!E17</f>
        <v>5.2703598875208337</v>
      </c>
      <c r="G299" s="186">
        <f>'Inf Mort Table data'!F17</f>
        <v>25.8</v>
      </c>
      <c r="H299" s="218">
        <f>'Inf Mort Table data'!G17</f>
        <v>4.3143812709030103</v>
      </c>
      <c r="I299" s="218">
        <f>'Inf Mort Table data'!H17</f>
        <v>4.0642416113590603</v>
      </c>
      <c r="J299" s="186" t="str">
        <f>'Inf Mort Table data'!I17</f>
        <v>Comparable</v>
      </c>
    </row>
    <row r="300" spans="1:10" ht="15" x14ac:dyDescent="0.25">
      <c r="A300" s="79" t="s">
        <v>211</v>
      </c>
      <c r="B300" s="186" t="str">
        <f>'Inf Mort Table data'!A18</f>
        <v>Rhondda Cynon Taf</v>
      </c>
      <c r="C300" s="186">
        <f>'Inf Mort Table data'!B18</f>
        <v>11.8</v>
      </c>
      <c r="D300" s="218">
        <f>'Inf Mort Table data'!C18</f>
        <v>4.1468986118432598</v>
      </c>
      <c r="E300" s="218">
        <f>'Inf Mort Table data'!D18</f>
        <v>3.4324143467667394</v>
      </c>
      <c r="F300" s="218">
        <f>'Inf Mort Table data'!E18</f>
        <v>4.9671929623857318</v>
      </c>
      <c r="G300" s="186">
        <f>'Inf Mort Table data'!F18</f>
        <v>15.4</v>
      </c>
      <c r="H300" s="218">
        <f>'Inf Mort Table data'!G18</f>
        <v>4.3063672716087398</v>
      </c>
      <c r="I300" s="218">
        <f>'Inf Mort Table data'!H18</f>
        <v>4.0642416113590603</v>
      </c>
      <c r="J300" s="186" t="str">
        <f>'Inf Mort Table data'!I18</f>
        <v>Comparable</v>
      </c>
    </row>
    <row r="301" spans="1:10" ht="15" x14ac:dyDescent="0.25">
      <c r="A301" s="79" t="s">
        <v>211</v>
      </c>
      <c r="B301" s="186" t="str">
        <f>'Inf Mort Table data'!A19</f>
        <v>Merthyr Tydfil</v>
      </c>
      <c r="C301" s="186">
        <f>'Inf Mort Table data'!B19</f>
        <v>3.6</v>
      </c>
      <c r="D301" s="218">
        <f>'Inf Mort Table data'!C19</f>
        <v>4.9274568847522602</v>
      </c>
      <c r="E301" s="218">
        <f>'Inf Mort Table data'!D19</f>
        <v>3.4511360525595403</v>
      </c>
      <c r="F301" s="218">
        <f>'Inf Mort Table data'!E19</f>
        <v>6.821653435532439</v>
      </c>
      <c r="G301" s="186">
        <f>'Inf Mort Table data'!F19</f>
        <v>15.4</v>
      </c>
      <c r="H301" s="218">
        <f>'Inf Mort Table data'!G19</f>
        <v>4.3063672716087398</v>
      </c>
      <c r="I301" s="218">
        <f>'Inf Mort Table data'!H19</f>
        <v>4.0642416113590603</v>
      </c>
      <c r="J301" s="186" t="str">
        <f>'Inf Mort Table data'!I19</f>
        <v>Comparable</v>
      </c>
    </row>
    <row r="302" spans="1:10" ht="15" x14ac:dyDescent="0.25">
      <c r="A302" s="79" t="s">
        <v>211</v>
      </c>
      <c r="B302" s="186" t="str">
        <f>'Inf Mort Table data'!A20</f>
        <v>Caerphilly</v>
      </c>
      <c r="C302" s="186">
        <f>'Inf Mort Table data'!B20</f>
        <v>8.1</v>
      </c>
      <c r="D302" s="218">
        <f>'Inf Mort Table data'!C20</f>
        <v>3.8115853371605999</v>
      </c>
      <c r="E302" s="218">
        <f>'Inf Mort Table data'!D20</f>
        <v>3.0269634370147283</v>
      </c>
      <c r="F302" s="218">
        <f>'Inf Mort Table data'!E20</f>
        <v>4.7374711778269258</v>
      </c>
      <c r="G302" s="186">
        <f>'Inf Mort Table data'!F20</f>
        <v>27.3</v>
      </c>
      <c r="H302" s="218">
        <f>'Inf Mort Table data'!G20</f>
        <v>4.0742012028593999</v>
      </c>
      <c r="I302" s="218">
        <f>'Inf Mort Table data'!H20</f>
        <v>4.0642416113590603</v>
      </c>
      <c r="J302" s="186" t="str">
        <f>'Inf Mort Table data'!I20</f>
        <v>Comparable</v>
      </c>
    </row>
    <row r="303" spans="1:10" ht="15" x14ac:dyDescent="0.25">
      <c r="A303" s="79" t="s">
        <v>211</v>
      </c>
      <c r="B303" s="186" t="str">
        <f>'Inf Mort Table data'!A21</f>
        <v>Blaenau Gwent</v>
      </c>
      <c r="C303" s="186">
        <f>'Inf Mort Table data'!B21</f>
        <v>3.9</v>
      </c>
      <c r="D303" s="218">
        <f>'Inf Mort Table data'!C21</f>
        <v>4.9354593773728199</v>
      </c>
      <c r="E303" s="218">
        <f>'Inf Mort Table data'!D21</f>
        <v>3.5096178182738549</v>
      </c>
      <c r="F303" s="218">
        <f>'Inf Mort Table data'!E21</f>
        <v>6.7468995191090864</v>
      </c>
      <c r="G303" s="186">
        <f>'Inf Mort Table data'!F21</f>
        <v>27.3</v>
      </c>
      <c r="H303" s="218">
        <f>'Inf Mort Table data'!G21</f>
        <v>4.0742012028593999</v>
      </c>
      <c r="I303" s="218">
        <f>'Inf Mort Table data'!H21</f>
        <v>4.0642416113590603</v>
      </c>
      <c r="J303" s="186" t="str">
        <f>'Inf Mort Table data'!I21</f>
        <v>Comparable</v>
      </c>
    </row>
    <row r="304" spans="1:10" ht="15" x14ac:dyDescent="0.25">
      <c r="A304" s="79" t="s">
        <v>211</v>
      </c>
      <c r="B304" s="186" t="str">
        <f>'Inf Mort Table data'!A22</f>
        <v>Torfaen</v>
      </c>
      <c r="C304" s="186">
        <f>'Inf Mort Table data'!B22</f>
        <v>5.4</v>
      </c>
      <c r="D304" s="218">
        <f>'Inf Mort Table data'!C22</f>
        <v>5.0957818250448197</v>
      </c>
      <c r="E304" s="218">
        <f>'Inf Mort Table data'!D22</f>
        <v>3.828064546569784</v>
      </c>
      <c r="F304" s="218">
        <f>'Inf Mort Table data'!E22</f>
        <v>6.6488628857223739</v>
      </c>
      <c r="G304" s="186">
        <f>'Inf Mort Table data'!F22</f>
        <v>27.3</v>
      </c>
      <c r="H304" s="218">
        <f>'Inf Mort Table data'!G22</f>
        <v>4.0742012028593999</v>
      </c>
      <c r="I304" s="218">
        <f>'Inf Mort Table data'!H22</f>
        <v>4.0642416113590603</v>
      </c>
      <c r="J304" s="186" t="str">
        <f>'Inf Mort Table data'!I22</f>
        <v>Comparable</v>
      </c>
    </row>
    <row r="305" spans="1:10" ht="15" x14ac:dyDescent="0.25">
      <c r="A305" s="79" t="s">
        <v>211</v>
      </c>
      <c r="B305" s="186" t="str">
        <f>'Inf Mort Table data'!A23</f>
        <v>Monmouthshire</v>
      </c>
      <c r="C305" s="186">
        <f>'Inf Mort Table data'!B23</f>
        <v>3.3</v>
      </c>
      <c r="D305" s="218">
        <f>'Inf Mort Table data'!C23</f>
        <v>4.0199780728468797</v>
      </c>
      <c r="E305" s="218">
        <f>'Inf Mort Table data'!D23</f>
        <v>2.7672067243269582</v>
      </c>
      <c r="F305" s="218">
        <f>'Inf Mort Table data'!E23</f>
        <v>5.6333292727494211</v>
      </c>
      <c r="G305" s="186">
        <f>'Inf Mort Table data'!F23</f>
        <v>27.3</v>
      </c>
      <c r="H305" s="218">
        <f>'Inf Mort Table data'!G23</f>
        <v>4.0742012028593999</v>
      </c>
      <c r="I305" s="218">
        <f>'Inf Mort Table data'!H23</f>
        <v>4.0642416113590603</v>
      </c>
      <c r="J305" s="186" t="str">
        <f>'Inf Mort Table data'!I23</f>
        <v>Comparable</v>
      </c>
    </row>
    <row r="306" spans="1:10" ht="15" x14ac:dyDescent="0.25">
      <c r="A306" s="79" t="s">
        <v>211</v>
      </c>
      <c r="B306" s="186" t="str">
        <f>'Inf Mort Table data'!A24</f>
        <v>Newport</v>
      </c>
      <c r="C306" s="186">
        <f>'Inf Mort Table data'!B24</f>
        <v>6.6</v>
      </c>
      <c r="D306" s="218">
        <f>'Inf Mort Table data'!C24</f>
        <v>3.46493070138597</v>
      </c>
      <c r="E306" s="218">
        <f>'Inf Mort Table data'!D24</f>
        <v>2.679756404871902</v>
      </c>
      <c r="F306" s="218">
        <f>'Inf Mort Table data'!E24</f>
        <v>4.408231835363293</v>
      </c>
      <c r="G306" s="186">
        <f>'Inf Mort Table data'!F24</f>
        <v>27.3</v>
      </c>
      <c r="H306" s="218">
        <f>'Inf Mort Table data'!G24</f>
        <v>4.0742012028593999</v>
      </c>
      <c r="I306" s="218">
        <f>'Inf Mort Table data'!H24</f>
        <v>4.0642416113590603</v>
      </c>
      <c r="J306" s="186" t="str">
        <f>'Inf Mort Table data'!I24</f>
        <v>Comparable</v>
      </c>
    </row>
    <row r="307" spans="1:10" ht="15" x14ac:dyDescent="0.25">
      <c r="A307" s="79" t="s">
        <v>211</v>
      </c>
      <c r="B307" s="186" t="str">
        <f>'Inf Mort Table data'!A25</f>
        <v>Betsi Cadwaladr UHB</v>
      </c>
      <c r="C307" s="186">
        <f>'Inf Mort Table data'!B25</f>
        <v>32.5</v>
      </c>
      <c r="D307" s="218">
        <f>'Inf Mort Table data'!C25</f>
        <v>4.2870899233600204</v>
      </c>
      <c r="E307" s="218">
        <f>'Inf Mort Table data'!D25</f>
        <v>3.8336608780019898</v>
      </c>
      <c r="F307" s="218">
        <f>'Inf Mort Table data'!E25</f>
        <v>4.7797638983118746</v>
      </c>
      <c r="G307" s="186">
        <f>'Inf Mort Table data'!F25</f>
        <v>32.5</v>
      </c>
      <c r="H307" s="218">
        <f>'Inf Mort Table data'!G25</f>
        <v>4.2870899233600204</v>
      </c>
      <c r="I307" s="218">
        <f>'Inf Mort Table data'!H25</f>
        <v>4.0642416113590603</v>
      </c>
      <c r="J307" s="186" t="str">
        <f>'Inf Mort Table data'!I25</f>
        <v>Comparable</v>
      </c>
    </row>
    <row r="308" spans="1:10" ht="15" x14ac:dyDescent="0.25">
      <c r="A308" s="79" t="s">
        <v>211</v>
      </c>
      <c r="B308" s="186" t="str">
        <f>'Inf Mort Table data'!A26</f>
        <v>Powys tHB</v>
      </c>
      <c r="C308" s="186">
        <f>'Inf Mort Table data'!B26</f>
        <v>4.2</v>
      </c>
      <c r="D308" s="218">
        <f>'Inf Mort Table data'!C26</f>
        <v>3.4477097356755899</v>
      </c>
      <c r="E308" s="218">
        <f>'Inf Mort Table data'!D26</f>
        <v>2.4848136594976196</v>
      </c>
      <c r="F308" s="218">
        <f>'Inf Mort Table data'!E26</f>
        <v>4.6603185027089147</v>
      </c>
      <c r="G308" s="186">
        <f>'Inf Mort Table data'!F26</f>
        <v>4.2</v>
      </c>
      <c r="H308" s="218">
        <f>'Inf Mort Table data'!G26</f>
        <v>3.4477097356755899</v>
      </c>
      <c r="I308" s="218">
        <f>'Inf Mort Table data'!H26</f>
        <v>4.0642416113590603</v>
      </c>
      <c r="J308" s="186" t="str">
        <f>'Inf Mort Table data'!I26</f>
        <v>Comparable</v>
      </c>
    </row>
    <row r="309" spans="1:10" ht="15" x14ac:dyDescent="0.25">
      <c r="A309" s="79" t="s">
        <v>211</v>
      </c>
      <c r="B309" s="186" t="str">
        <f>'Inf Mort Table data'!A27</f>
        <v>Hywel Dda UHB</v>
      </c>
      <c r="C309" s="186">
        <f>'Inf Mort Table data'!B27</f>
        <v>13.5</v>
      </c>
      <c r="D309" s="218">
        <f>'Inf Mort Table data'!C27</f>
        <v>3.5574997364815002</v>
      </c>
      <c r="E309" s="218">
        <f>'Inf Mort Table data'!D27</f>
        <v>2.9826936313982388</v>
      </c>
      <c r="F309" s="218">
        <f>'Inf Mort Table data'!E27</f>
        <v>4.2114928699218295</v>
      </c>
      <c r="G309" s="186">
        <f>'Inf Mort Table data'!F27</f>
        <v>13.5</v>
      </c>
      <c r="H309" s="218">
        <f>'Inf Mort Table data'!G27</f>
        <v>3.5574997364815002</v>
      </c>
      <c r="I309" s="218">
        <f>'Inf Mort Table data'!H27</f>
        <v>4.0642416113590603</v>
      </c>
      <c r="J309" s="186" t="str">
        <f>'Inf Mort Table data'!I27</f>
        <v>Comparable</v>
      </c>
    </row>
    <row r="310" spans="1:10" ht="15" x14ac:dyDescent="0.25">
      <c r="A310" s="79" t="s">
        <v>211</v>
      </c>
      <c r="B310" s="186" t="str">
        <f>'Inf Mort Table data'!A28</f>
        <v>ABM UHB</v>
      </c>
      <c r="C310" s="186">
        <f>'Inf Mort Table data'!B28</f>
        <v>21.9</v>
      </c>
      <c r="D310" s="218">
        <f>'Inf Mort Table data'!C28</f>
        <v>3.8128732350227201</v>
      </c>
      <c r="E310" s="218">
        <f>'Inf Mort Table data'!D28</f>
        <v>3.3245999750958521</v>
      </c>
      <c r="F310" s="218">
        <f>'Inf Mort Table data'!E28</f>
        <v>4.3531503746611948</v>
      </c>
      <c r="G310" s="186">
        <f>'Inf Mort Table data'!F28</f>
        <v>21.9</v>
      </c>
      <c r="H310" s="218">
        <f>'Inf Mort Table data'!G28</f>
        <v>3.8128732350227201</v>
      </c>
      <c r="I310" s="218">
        <f>'Inf Mort Table data'!H28</f>
        <v>4.0642416113590603</v>
      </c>
      <c r="J310" s="186" t="str">
        <f>'Inf Mort Table data'!I28</f>
        <v>Comparable</v>
      </c>
    </row>
    <row r="311" spans="1:10" ht="15" x14ac:dyDescent="0.25">
      <c r="A311" s="79" t="s">
        <v>211</v>
      </c>
      <c r="B311" s="186" t="str">
        <f>'Inf Mort Table data'!A29</f>
        <v>Cardiff and Vale UHB</v>
      </c>
      <c r="C311" s="186">
        <f>'Inf Mort Table data'!B29</f>
        <v>25.8</v>
      </c>
      <c r="D311" s="218">
        <f>'Inf Mort Table data'!C29</f>
        <v>4.3143812709030103</v>
      </c>
      <c r="E311" s="218">
        <f>'Inf Mort Table data'!D29</f>
        <v>3.8039822462834501</v>
      </c>
      <c r="F311" s="218">
        <f>'Inf Mort Table data'!E29</f>
        <v>4.8746423879813534</v>
      </c>
      <c r="G311" s="186">
        <f>'Inf Mort Table data'!F29</f>
        <v>25.8</v>
      </c>
      <c r="H311" s="218">
        <f>'Inf Mort Table data'!G29</f>
        <v>4.3143812709030103</v>
      </c>
      <c r="I311" s="218">
        <f>'Inf Mort Table data'!H29</f>
        <v>4.0642416113590603</v>
      </c>
      <c r="J311" s="186" t="str">
        <f>'Inf Mort Table data'!I29</f>
        <v>Comparable</v>
      </c>
    </row>
    <row r="312" spans="1:10" ht="15" x14ac:dyDescent="0.25">
      <c r="A312" s="79" t="s">
        <v>211</v>
      </c>
      <c r="B312" s="186" t="str">
        <f>'Inf Mort Table data'!A30</f>
        <v>Cwm Taf UHB</v>
      </c>
      <c r="C312" s="186">
        <f>'Inf Mort Table data'!B30</f>
        <v>15.4</v>
      </c>
      <c r="D312" s="218">
        <f>'Inf Mort Table data'!C30</f>
        <v>4.3063672716087398</v>
      </c>
      <c r="E312" s="218">
        <f>'Inf Mort Table data'!D30</f>
        <v>3.6530700946242529</v>
      </c>
      <c r="F312" s="218">
        <f>'Inf Mort Table data'!E30</f>
        <v>5.0435447334262999</v>
      </c>
      <c r="G312" s="186">
        <f>'Inf Mort Table data'!F30</f>
        <v>15.4</v>
      </c>
      <c r="H312" s="218">
        <f>'Inf Mort Table data'!G30</f>
        <v>4.3063672716087398</v>
      </c>
      <c r="I312" s="218">
        <f>'Inf Mort Table data'!H30</f>
        <v>4.0642416113590603</v>
      </c>
      <c r="J312" s="186" t="str">
        <f>'Inf Mort Table data'!I30</f>
        <v>Comparable</v>
      </c>
    </row>
    <row r="313" spans="1:10" ht="15" x14ac:dyDescent="0.25">
      <c r="A313" s="79" t="s">
        <v>211</v>
      </c>
      <c r="B313" s="186" t="str">
        <f>'Inf Mort Table data'!A31</f>
        <v>Aneurin Bevan UHB</v>
      </c>
      <c r="C313" s="186">
        <f>'Inf Mort Table data'!B31</f>
        <v>27.3</v>
      </c>
      <c r="D313" s="218">
        <f>'Inf Mort Table data'!C31</f>
        <v>4.0742012028593999</v>
      </c>
      <c r="E313" s="218">
        <f>'Inf Mort Table data'!D31</f>
        <v>3.6052335604035051</v>
      </c>
      <c r="F313" s="218">
        <f>'Inf Mort Table data'!E31</f>
        <v>4.5876426776337373</v>
      </c>
      <c r="G313" s="186">
        <f>'Inf Mort Table data'!F31</f>
        <v>27.3</v>
      </c>
      <c r="H313" s="218">
        <f>'Inf Mort Table data'!G31</f>
        <v>4.0742012028593999</v>
      </c>
      <c r="I313" s="218">
        <f>'Inf Mort Table data'!H31</f>
        <v>4.0642416113590603</v>
      </c>
      <c r="J313" s="186" t="str">
        <f>'Inf Mort Table data'!I31</f>
        <v>Comparable</v>
      </c>
    </row>
    <row r="314" spans="1:10" ht="15" x14ac:dyDescent="0.25">
      <c r="A314" s="79" t="s">
        <v>211</v>
      </c>
      <c r="B314" s="186" t="str">
        <f>'Inf Mort Table data'!A32</f>
        <v>Wales</v>
      </c>
      <c r="C314" s="186">
        <f>'Inf Mort Table data'!B32</f>
        <v>140.6</v>
      </c>
      <c r="D314" s="218">
        <f>'Inf Mort Table data'!C32</f>
        <v>4.0642416113590603</v>
      </c>
      <c r="E314" s="218">
        <f>'Inf Mort Table data'!D32</f>
        <v>3.8545745369878648</v>
      </c>
      <c r="F314" s="218">
        <f>'Inf Mort Table data'!E32</f>
        <v>4.2824272061008806</v>
      </c>
      <c r="G314" s="186" t="str">
        <f>'Inf Mort Table data'!F32</f>
        <v>-</v>
      </c>
      <c r="H314" s="218" t="str">
        <f>'Inf Mort Table data'!G32</f>
        <v>-</v>
      </c>
      <c r="I314" s="218">
        <f>'Inf Mort Table data'!H32</f>
        <v>4.0642416113590603</v>
      </c>
      <c r="J314" s="186">
        <f>'Inf Mort Table data'!I32</f>
        <v>0</v>
      </c>
    </row>
    <row r="315" spans="1:10" x14ac:dyDescent="0.15">
      <c r="C315" s="185"/>
      <c r="D315" s="185"/>
      <c r="E315" s="185"/>
      <c r="F315" s="185"/>
      <c r="G315" s="185"/>
      <c r="H315" s="185"/>
      <c r="I315" s="185"/>
    </row>
    <row r="316" spans="1:10" ht="15" x14ac:dyDescent="0.25">
      <c r="A316" s="182" t="s">
        <v>212</v>
      </c>
      <c r="B316" s="183" t="str">
        <f>'Child Mort Table data'!A3</f>
        <v>Isle of Anglesey</v>
      </c>
      <c r="C316" s="183">
        <f>'Child Mort Table data'!B3</f>
        <v>9</v>
      </c>
      <c r="D316" s="243">
        <f>'Child Mort Table data'!C3</f>
        <v>22.090226302096116</v>
      </c>
      <c r="E316" s="243">
        <f>'Child Mort Table data'!D3</f>
        <v>10.10014235923617</v>
      </c>
      <c r="F316" s="243">
        <f>'Child Mort Table data'!E3</f>
        <v>41.934612930145796</v>
      </c>
      <c r="G316" s="183">
        <f>'Child Mort Table data'!F3</f>
        <v>114</v>
      </c>
      <c r="H316" s="242">
        <f>'Child Mort Table data'!G3</f>
        <v>27.166401357366862</v>
      </c>
      <c r="I316" s="242">
        <f>'Child Mort Table data'!H3</f>
        <v>29.983450830319097</v>
      </c>
      <c r="J316" s="183" t="str">
        <f>'Child Mort Table data'!I3</f>
        <v>Comparable</v>
      </c>
    </row>
    <row r="317" spans="1:10" ht="15" x14ac:dyDescent="0.25">
      <c r="A317" s="182" t="s">
        <v>212</v>
      </c>
      <c r="B317" s="183" t="str">
        <f>'Child Mort Table data'!A4</f>
        <v>Gwynedd</v>
      </c>
      <c r="C317" s="183">
        <f>'Child Mort Table data'!B4</f>
        <v>16</v>
      </c>
      <c r="D317" s="243">
        <f>'Child Mort Table data'!C4</f>
        <v>22.602701022772223</v>
      </c>
      <c r="E317" s="243">
        <f>'Child Mort Table data'!D4</f>
        <v>12.918856303328248</v>
      </c>
      <c r="F317" s="243">
        <f>'Child Mort Table data'!E4</f>
        <v>36.705373792168167</v>
      </c>
      <c r="G317" s="183">
        <f>'Child Mort Table data'!F4</f>
        <v>114</v>
      </c>
      <c r="H317" s="242">
        <f>'Child Mort Table data'!G4</f>
        <v>27.166401357366862</v>
      </c>
      <c r="I317" s="242">
        <f>'Child Mort Table data'!H4</f>
        <v>29.983450830319097</v>
      </c>
      <c r="J317" s="183" t="str">
        <f>'Child Mort Table data'!I4</f>
        <v>Comparable</v>
      </c>
    </row>
    <row r="318" spans="1:10" ht="15" x14ac:dyDescent="0.25">
      <c r="A318" s="182" t="s">
        <v>212</v>
      </c>
      <c r="B318" s="183" t="str">
        <f>'Child Mort Table data'!A5</f>
        <v>Conwy</v>
      </c>
      <c r="C318" s="183">
        <f>'Child Mort Table data'!B5</f>
        <v>14</v>
      </c>
      <c r="D318" s="243">
        <f>'Child Mort Table data'!C5</f>
        <v>21.510332641929782</v>
      </c>
      <c r="E318" s="243">
        <f>'Child Mort Table data'!D5</f>
        <v>11.760006145809326</v>
      </c>
      <c r="F318" s="243">
        <f>'Child Mort Table data'!E5</f>
        <v>36.091265268495043</v>
      </c>
      <c r="G318" s="183">
        <f>'Child Mort Table data'!F5</f>
        <v>114</v>
      </c>
      <c r="H318" s="242">
        <f>'Child Mort Table data'!G5</f>
        <v>27.166401357366862</v>
      </c>
      <c r="I318" s="242">
        <f>'Child Mort Table data'!H5</f>
        <v>29.983450830319097</v>
      </c>
      <c r="J318" s="183" t="str">
        <f>'Child Mort Table data'!I5</f>
        <v>Comparable</v>
      </c>
    </row>
    <row r="319" spans="1:10" ht="15" x14ac:dyDescent="0.25">
      <c r="A319" s="182" t="s">
        <v>212</v>
      </c>
      <c r="B319" s="183" t="str">
        <f>'Child Mort Table data'!A6</f>
        <v>Denbighshire</v>
      </c>
      <c r="C319" s="183">
        <f>'Child Mort Table data'!B6</f>
        <v>18</v>
      </c>
      <c r="D319" s="243">
        <f>'Child Mort Table data'!C6</f>
        <v>30.867902526023361</v>
      </c>
      <c r="E319" s="243">
        <f>'Child Mort Table data'!D6</f>
        <v>18.29437689708984</v>
      </c>
      <c r="F319" s="243">
        <f>'Child Mort Table data'!E6</f>
        <v>48.785005058906243</v>
      </c>
      <c r="G319" s="183">
        <f>'Child Mort Table data'!F6</f>
        <v>114</v>
      </c>
      <c r="H319" s="242">
        <f>'Child Mort Table data'!G6</f>
        <v>27.166401357366862</v>
      </c>
      <c r="I319" s="242">
        <f>'Child Mort Table data'!H6</f>
        <v>29.983450830319097</v>
      </c>
      <c r="J319" s="183" t="str">
        <f>'Child Mort Table data'!I6</f>
        <v>Comparable</v>
      </c>
    </row>
    <row r="320" spans="1:10" ht="15" x14ac:dyDescent="0.25">
      <c r="A320" s="182" t="s">
        <v>212</v>
      </c>
      <c r="B320" s="183" t="str">
        <f>'Child Mort Table data'!A7</f>
        <v>Flintshire</v>
      </c>
      <c r="C320" s="183">
        <f>'Child Mort Table data'!B7</f>
        <v>30</v>
      </c>
      <c r="D320" s="243">
        <f>'Child Mort Table data'!C7</f>
        <v>31.118072339145495</v>
      </c>
      <c r="E320" s="243">
        <f>'Child Mort Table data'!D7</f>
        <v>20.995363407221468</v>
      </c>
      <c r="F320" s="243">
        <f>'Child Mort Table data'!E7</f>
        <v>44.423122802286137</v>
      </c>
      <c r="G320" s="183">
        <f>'Child Mort Table data'!F7</f>
        <v>114</v>
      </c>
      <c r="H320" s="242">
        <f>'Child Mort Table data'!G7</f>
        <v>27.166401357366862</v>
      </c>
      <c r="I320" s="242">
        <f>'Child Mort Table data'!H7</f>
        <v>29.983450830319097</v>
      </c>
      <c r="J320" s="183" t="str">
        <f>'Child Mort Table data'!I7</f>
        <v>Comparable</v>
      </c>
    </row>
    <row r="321" spans="1:10" ht="15" x14ac:dyDescent="0.25">
      <c r="A321" s="182" t="s">
        <v>212</v>
      </c>
      <c r="B321" s="183" t="str">
        <f>'Child Mort Table data'!A8</f>
        <v>Wrexham</v>
      </c>
      <c r="C321" s="183">
        <f>'Child Mort Table data'!B8</f>
        <v>27</v>
      </c>
      <c r="D321" s="243">
        <f>'Child Mort Table data'!C8</f>
        <v>30.577230155943873</v>
      </c>
      <c r="E321" s="243">
        <f>'Child Mort Table data'!D8</f>
        <v>20.15039467276701</v>
      </c>
      <c r="F321" s="243">
        <f>'Child Mort Table data'!E8</f>
        <v>44.488737386892559</v>
      </c>
      <c r="G321" s="183">
        <f>'Child Mort Table data'!F8</f>
        <v>114</v>
      </c>
      <c r="H321" s="242">
        <f>'Child Mort Table data'!G8</f>
        <v>27.166401357366862</v>
      </c>
      <c r="I321" s="242">
        <f>'Child Mort Table data'!H8</f>
        <v>29.983450830319097</v>
      </c>
      <c r="J321" s="183" t="str">
        <f>'Child Mort Table data'!I8</f>
        <v>Comparable</v>
      </c>
    </row>
    <row r="322" spans="1:10" ht="15" x14ac:dyDescent="0.25">
      <c r="A322" s="182" t="s">
        <v>212</v>
      </c>
      <c r="B322" s="183" t="str">
        <f>'Child Mort Table data'!A9</f>
        <v>Powys</v>
      </c>
      <c r="C322" s="183">
        <f>'Child Mort Table data'!B9</f>
        <v>22</v>
      </c>
      <c r="D322" s="243">
        <f>'Child Mort Table data'!C9</f>
        <v>29.116705047777863</v>
      </c>
      <c r="E322" s="243">
        <f>'Child Mort Table data'!D9</f>
        <v>18.246909658805155</v>
      </c>
      <c r="F322" s="243">
        <f>'Child Mort Table data'!E9</f>
        <v>44.082691442335687</v>
      </c>
      <c r="G322" s="183">
        <f>'Child Mort Table data'!F9</f>
        <v>22</v>
      </c>
      <c r="H322" s="242">
        <f>'Child Mort Table data'!G9</f>
        <v>29.116705047777863</v>
      </c>
      <c r="I322" s="242">
        <f>'Child Mort Table data'!H9</f>
        <v>29.983450830319097</v>
      </c>
      <c r="J322" s="183" t="str">
        <f>'Child Mort Table data'!I9</f>
        <v>Comparable</v>
      </c>
    </row>
    <row r="323" spans="1:10" ht="15" x14ac:dyDescent="0.25">
      <c r="A323" s="182" t="s">
        <v>212</v>
      </c>
      <c r="B323" s="183" t="str">
        <f>'Child Mort Table data'!A10</f>
        <v>Ceredigion</v>
      </c>
      <c r="C323" s="183">
        <f>'Child Mort Table data'!B10</f>
        <v>12</v>
      </c>
      <c r="D323" s="243">
        <f>'Child Mort Table data'!C10</f>
        <v>31.919138183269048</v>
      </c>
      <c r="E323" s="243">
        <f>'Child Mort Table data'!D10</f>
        <v>16.494214656204282</v>
      </c>
      <c r="F323" s="243">
        <f>'Child Mort Table data'!E10</f>
        <v>55.757414549807152</v>
      </c>
      <c r="G323" s="183">
        <f>'Child Mort Table data'!F10</f>
        <v>65</v>
      </c>
      <c r="H323" s="242">
        <f>'Child Mort Table data'!G10</f>
        <v>29.141709407840466</v>
      </c>
      <c r="I323" s="242">
        <f>'Child Mort Table data'!H10</f>
        <v>29.983450830319097</v>
      </c>
      <c r="J323" s="183" t="str">
        <f>'Child Mort Table data'!I10</f>
        <v>Comparable</v>
      </c>
    </row>
    <row r="324" spans="1:10" ht="15" x14ac:dyDescent="0.25">
      <c r="A324" s="182" t="s">
        <v>212</v>
      </c>
      <c r="B324" s="183" t="str">
        <f>'Child Mort Table data'!A11</f>
        <v>Pembrokeshire</v>
      </c>
      <c r="C324" s="183">
        <f>'Child Mort Table data'!B11</f>
        <v>20</v>
      </c>
      <c r="D324" s="243">
        <f>'Child Mort Table data'!C11</f>
        <v>27.027757506959645</v>
      </c>
      <c r="E324" s="243">
        <f>'Child Mort Table data'!D11</f>
        <v>16.509905673126301</v>
      </c>
      <c r="F324" s="243">
        <f>'Child Mort Table data'!E11</f>
        <v>41.74166869374848</v>
      </c>
      <c r="G324" s="183">
        <f>'Child Mort Table data'!F11</f>
        <v>65</v>
      </c>
      <c r="H324" s="242">
        <f>'Child Mort Table data'!G11</f>
        <v>29.141709407840466</v>
      </c>
      <c r="I324" s="242">
        <f>'Child Mort Table data'!H11</f>
        <v>29.983450830319097</v>
      </c>
      <c r="J324" s="183" t="str">
        <f>'Child Mort Table data'!I11</f>
        <v>Comparable</v>
      </c>
    </row>
    <row r="325" spans="1:10" ht="15" x14ac:dyDescent="0.25">
      <c r="A325" s="182" t="s">
        <v>212</v>
      </c>
      <c r="B325" s="183" t="str">
        <f>'Child Mort Table data'!A12</f>
        <v>Carmarthenshire</v>
      </c>
      <c r="C325" s="183">
        <f>'Child Mort Table data'!B12</f>
        <v>33</v>
      </c>
      <c r="D325" s="243">
        <f>'Child Mort Table data'!C12</f>
        <v>29.608362119240951</v>
      </c>
      <c r="E325" s="243">
        <f>'Child Mort Table data'!D12</f>
        <v>20.381319815172045</v>
      </c>
      <c r="F325" s="243">
        <f>'Child Mort Table data'!E12</f>
        <v>41.491184783096315</v>
      </c>
      <c r="G325" s="183">
        <f>'Child Mort Table data'!F12</f>
        <v>65</v>
      </c>
      <c r="H325" s="242">
        <f>'Child Mort Table data'!G12</f>
        <v>29.141709407840466</v>
      </c>
      <c r="I325" s="242">
        <f>'Child Mort Table data'!H12</f>
        <v>29.983450830319097</v>
      </c>
      <c r="J325" s="183" t="str">
        <f>'Child Mort Table data'!I12</f>
        <v>Comparable</v>
      </c>
    </row>
    <row r="326" spans="1:10" ht="15" x14ac:dyDescent="0.25">
      <c r="A326" s="182" t="s">
        <v>212</v>
      </c>
      <c r="B326" s="183" t="str">
        <f>'Child Mort Table data'!A13</f>
        <v>Swansea</v>
      </c>
      <c r="C326" s="183">
        <f>'Child Mort Table data'!B13</f>
        <v>37</v>
      </c>
      <c r="D326" s="243">
        <f>'Child Mort Table data'!C13</f>
        <v>26.229229285997846</v>
      </c>
      <c r="E326" s="243">
        <f>'Child Mort Table data'!D13</f>
        <v>18.467504111608914</v>
      </c>
      <c r="F326" s="243">
        <f>'Child Mort Table data'!E13</f>
        <v>36.153802529348376</v>
      </c>
      <c r="G326" s="183">
        <f>'Child Mort Table data'!F13</f>
        <v>82</v>
      </c>
      <c r="H326" s="242">
        <f>'Child Mort Table data'!G13</f>
        <v>26.295536172396101</v>
      </c>
      <c r="I326" s="242">
        <f>'Child Mort Table data'!H13</f>
        <v>29.983450830319097</v>
      </c>
      <c r="J326" s="183" t="str">
        <f>'Child Mort Table data'!I13</f>
        <v>Comparable</v>
      </c>
    </row>
    <row r="327" spans="1:10" ht="15" x14ac:dyDescent="0.25">
      <c r="A327" s="182" t="s">
        <v>212</v>
      </c>
      <c r="B327" s="183" t="str">
        <f>'Child Mort Table data'!A14</f>
        <v>Neath Port Talbot</v>
      </c>
      <c r="C327" s="183">
        <f>'Child Mort Table data'!B14</f>
        <v>25</v>
      </c>
      <c r="D327" s="243">
        <f>'Child Mort Table data'!C14</f>
        <v>29.876788125769327</v>
      </c>
      <c r="E327" s="243">
        <f>'Child Mort Table data'!D14</f>
        <v>19.335062203472877</v>
      </c>
      <c r="F327" s="243">
        <f>'Child Mort Table data'!E14</f>
        <v>44.104114631260678</v>
      </c>
      <c r="G327" s="183">
        <f>'Child Mort Table data'!F14</f>
        <v>82</v>
      </c>
      <c r="H327" s="242">
        <f>'Child Mort Table data'!G14</f>
        <v>26.295536172396101</v>
      </c>
      <c r="I327" s="242">
        <f>'Child Mort Table data'!H14</f>
        <v>29.983450830319097</v>
      </c>
      <c r="J327" s="183" t="str">
        <f>'Child Mort Table data'!I14</f>
        <v>Comparable</v>
      </c>
    </row>
    <row r="328" spans="1:10" ht="15" x14ac:dyDescent="0.25">
      <c r="A328" s="182" t="s">
        <v>212</v>
      </c>
      <c r="B328" s="183" t="str">
        <f>'Child Mort Table data'!A15</f>
        <v>Bridgend</v>
      </c>
      <c r="C328" s="183">
        <f>'Child Mort Table data'!B15</f>
        <v>20</v>
      </c>
      <c r="D328" s="243">
        <f>'Child Mort Table data'!C15</f>
        <v>22.96237614668366</v>
      </c>
      <c r="E328" s="243">
        <f>'Child Mort Table data'!D15</f>
        <v>14.026567469201714</v>
      </c>
      <c r="F328" s="243">
        <f>'Child Mort Table data'!E15</f>
        <v>35.463093720938247</v>
      </c>
      <c r="G328" s="183">
        <f>'Child Mort Table data'!F15</f>
        <v>82</v>
      </c>
      <c r="H328" s="242">
        <f>'Child Mort Table data'!G15</f>
        <v>26.295536172396101</v>
      </c>
      <c r="I328" s="242">
        <f>'Child Mort Table data'!H15</f>
        <v>29.983450830319097</v>
      </c>
      <c r="J328" s="183" t="str">
        <f>'Child Mort Table data'!I15</f>
        <v>Comparable</v>
      </c>
    </row>
    <row r="329" spans="1:10" ht="15" x14ac:dyDescent="0.25">
      <c r="A329" s="182" t="s">
        <v>212</v>
      </c>
      <c r="B329" s="183" t="str">
        <f>'Child Mort Table data'!A16</f>
        <v>Vale of Glamorgan</v>
      </c>
      <c r="C329" s="183">
        <f>'Child Mort Table data'!B16</f>
        <v>21</v>
      </c>
      <c r="D329" s="243">
        <f>'Child Mort Table data'!C16</f>
        <v>25.923045587527312</v>
      </c>
      <c r="E329" s="243">
        <f>'Child Mort Table data'!D16</f>
        <v>16.046365218679405</v>
      </c>
      <c r="F329" s="243">
        <f>'Child Mort Table data'!E16</f>
        <v>39.626461257391156</v>
      </c>
      <c r="G329" s="183">
        <f>'Child Mort Table data'!F16</f>
        <v>114</v>
      </c>
      <c r="H329" s="242">
        <f>'Child Mort Table data'!G16</f>
        <v>37.995187276278337</v>
      </c>
      <c r="I329" s="242">
        <f>'Child Mort Table data'!H16</f>
        <v>29.983450830319097</v>
      </c>
      <c r="J329" s="183" t="str">
        <f>'Child Mort Table data'!I16</f>
        <v>Comparable</v>
      </c>
    </row>
    <row r="330" spans="1:10" ht="15" x14ac:dyDescent="0.25">
      <c r="A330" s="182" t="s">
        <v>212</v>
      </c>
      <c r="B330" s="183" t="str">
        <f>'Child Mort Table data'!A17</f>
        <v>Cardiff</v>
      </c>
      <c r="C330" s="183">
        <f>'Child Mort Table data'!B17</f>
        <v>93</v>
      </c>
      <c r="D330" s="243">
        <f>'Child Mort Table data'!C17</f>
        <v>42.460130850252703</v>
      </c>
      <c r="E330" s="243">
        <f>'Child Mort Table data'!D17</f>
        <v>34.270804322715257</v>
      </c>
      <c r="F330" s="243">
        <f>'Child Mort Table data'!E17</f>
        <v>52.016399654840221</v>
      </c>
      <c r="G330" s="183">
        <f>'Child Mort Table data'!F17</f>
        <v>114</v>
      </c>
      <c r="H330" s="242">
        <f>'Child Mort Table data'!G17</f>
        <v>37.995187276278337</v>
      </c>
      <c r="I330" s="242">
        <f>'Child Mort Table data'!H17</f>
        <v>29.983450830319097</v>
      </c>
      <c r="J330" s="183" t="str">
        <f>'Child Mort Table data'!I17</f>
        <v>Higher</v>
      </c>
    </row>
    <row r="331" spans="1:10" ht="15" x14ac:dyDescent="0.25">
      <c r="A331" s="182" t="s">
        <v>212</v>
      </c>
      <c r="B331" s="183" t="str">
        <f>'Child Mort Table data'!A18</f>
        <v>Rhondda Cynon Taf</v>
      </c>
      <c r="C331" s="183">
        <f>'Child Mort Table data'!B18</f>
        <v>45</v>
      </c>
      <c r="D331" s="243">
        <f>'Child Mort Table data'!C18</f>
        <v>30.053896654667369</v>
      </c>
      <c r="E331" s="243">
        <f>'Child Mort Table data'!D18</f>
        <v>21.92131221991438</v>
      </c>
      <c r="F331" s="243">
        <f>'Child Mort Table data'!E18</f>
        <v>40.214785181425356</v>
      </c>
      <c r="G331" s="183">
        <f>'Child Mort Table data'!F18</f>
        <v>61</v>
      </c>
      <c r="H331" s="242">
        <f>'Child Mort Table data'!G18</f>
        <v>32.583729501629186</v>
      </c>
      <c r="I331" s="242">
        <f>'Child Mort Table data'!H18</f>
        <v>29.983450830319097</v>
      </c>
      <c r="J331" s="183" t="str">
        <f>'Child Mort Table data'!I18</f>
        <v>Comparable</v>
      </c>
    </row>
    <row r="332" spans="1:10" ht="15" x14ac:dyDescent="0.25">
      <c r="A332" s="182" t="s">
        <v>212</v>
      </c>
      <c r="B332" s="183" t="str">
        <f>'Child Mort Table data'!A19</f>
        <v>Merthyr Tydfil</v>
      </c>
      <c r="C332" s="183">
        <f>'Child Mort Table data'!B19</f>
        <v>16</v>
      </c>
      <c r="D332" s="243">
        <f>'Child Mort Table data'!C19</f>
        <v>42.690573387763813</v>
      </c>
      <c r="E332" s="243">
        <f>'Child Mort Table data'!D19</f>
        <v>24.400330851943757</v>
      </c>
      <c r="F332" s="243">
        <f>'Child Mort Table data'!E19</f>
        <v>69.326823020891695</v>
      </c>
      <c r="G332" s="183">
        <f>'Child Mort Table data'!F19</f>
        <v>61</v>
      </c>
      <c r="H332" s="242">
        <f>'Child Mort Table data'!G19</f>
        <v>32.583729501629186</v>
      </c>
      <c r="I332" s="242">
        <f>'Child Mort Table data'!H19</f>
        <v>29.983450830319097</v>
      </c>
      <c r="J332" s="183" t="str">
        <f>'Child Mort Table data'!I19</f>
        <v>Comparable</v>
      </c>
    </row>
    <row r="333" spans="1:10" ht="15" x14ac:dyDescent="0.25">
      <c r="A333" s="182" t="s">
        <v>212</v>
      </c>
      <c r="B333" s="183" t="str">
        <f>'Child Mort Table data'!A20</f>
        <v>Caerphilly</v>
      </c>
      <c r="C333" s="183">
        <f>'Child Mort Table data'!B20</f>
        <v>29</v>
      </c>
      <c r="D333" s="243">
        <f>'Child Mort Table data'!C20</f>
        <v>24.927581079106389</v>
      </c>
      <c r="E333" s="243">
        <f>'Child Mort Table data'!D20</f>
        <v>16.694602748910494</v>
      </c>
      <c r="F333" s="243">
        <f>'Child Mort Table data'!E20</f>
        <v>35.800304288403517</v>
      </c>
      <c r="G333" s="183">
        <f>'Child Mort Table data'!F20</f>
        <v>108</v>
      </c>
      <c r="H333" s="242">
        <f>'Child Mort Table data'!G20</f>
        <v>29.159399316374085</v>
      </c>
      <c r="I333" s="242">
        <f>'Child Mort Table data'!H20</f>
        <v>29.983450830319097</v>
      </c>
      <c r="J333" s="183" t="str">
        <f>'Child Mort Table data'!I20</f>
        <v>Comparable</v>
      </c>
    </row>
    <row r="334" spans="1:10" ht="15" x14ac:dyDescent="0.25">
      <c r="A334" s="182" t="s">
        <v>212</v>
      </c>
      <c r="B334" s="183" t="str">
        <f>'Child Mort Table data'!A21</f>
        <v>Blaenau Gwent</v>
      </c>
      <c r="C334" s="183">
        <f>'Child Mort Table data'!B21</f>
        <v>14</v>
      </c>
      <c r="D334" s="243">
        <f>'Child Mort Table data'!C21</f>
        <v>33.439224209998329</v>
      </c>
      <c r="E334" s="243">
        <f>'Child Mort Table data'!D21</f>
        <v>18.281701578809084</v>
      </c>
      <c r="F334" s="243">
        <f>'Child Mort Table data'!E21</f>
        <v>56.106241192347184</v>
      </c>
      <c r="G334" s="183">
        <f>'Child Mort Table data'!F21</f>
        <v>108</v>
      </c>
      <c r="H334" s="242">
        <f>'Child Mort Table data'!G21</f>
        <v>29.159399316374085</v>
      </c>
      <c r="I334" s="242">
        <f>'Child Mort Table data'!H21</f>
        <v>29.983450830319097</v>
      </c>
      <c r="J334" s="183" t="str">
        <f>'Child Mort Table data'!I21</f>
        <v>Comparable</v>
      </c>
    </row>
    <row r="335" spans="1:10" ht="15" x14ac:dyDescent="0.25">
      <c r="A335" s="182" t="s">
        <v>212</v>
      </c>
      <c r="B335" s="183" t="str">
        <f>'Child Mort Table data'!A22</f>
        <v>Torfaen</v>
      </c>
      <c r="C335" s="183">
        <f>'Child Mort Table data'!B22</f>
        <v>25</v>
      </c>
      <c r="D335" s="243">
        <f>'Child Mort Table data'!C22</f>
        <v>43.1793844346955</v>
      </c>
      <c r="E335" s="243">
        <f>'Child Mort Table data'!D22</f>
        <v>27.943970430757535</v>
      </c>
      <c r="F335" s="243">
        <f>'Child Mort Table data'!E22</f>
        <v>63.741407302497493</v>
      </c>
      <c r="G335" s="183">
        <f>'Child Mort Table data'!F22</f>
        <v>108</v>
      </c>
      <c r="H335" s="242">
        <f>'Child Mort Table data'!G22</f>
        <v>29.159399316374085</v>
      </c>
      <c r="I335" s="242">
        <f>'Child Mort Table data'!H22</f>
        <v>29.983450830319097</v>
      </c>
      <c r="J335" s="183" t="str">
        <f>'Child Mort Table data'!I22</f>
        <v>Comparable</v>
      </c>
    </row>
    <row r="336" spans="1:10" ht="15" x14ac:dyDescent="0.25">
      <c r="A336" s="182" t="s">
        <v>212</v>
      </c>
      <c r="B336" s="183" t="str">
        <f>'Child Mort Table data'!A23</f>
        <v>Monmouthshire</v>
      </c>
      <c r="C336" s="183">
        <f>'Child Mort Table data'!B23</f>
        <v>11</v>
      </c>
      <c r="D336" s="243">
        <f>'Child Mort Table data'!C23</f>
        <v>20.289962002434795</v>
      </c>
      <c r="E336" s="243">
        <f>'Child Mort Table data'!D23</f>
        <v>10.128380123215406</v>
      </c>
      <c r="F336" s="243">
        <f>'Child Mort Table data'!E23</f>
        <v>36.304275648356509</v>
      </c>
      <c r="G336" s="183">
        <f>'Child Mort Table data'!F23</f>
        <v>108</v>
      </c>
      <c r="H336" s="242">
        <f>'Child Mort Table data'!G23</f>
        <v>29.159399316374085</v>
      </c>
      <c r="I336" s="242">
        <f>'Child Mort Table data'!H23</f>
        <v>29.983450830319097</v>
      </c>
      <c r="J336" s="183" t="str">
        <f>'Child Mort Table data'!I23</f>
        <v>Comparable</v>
      </c>
    </row>
    <row r="337" spans="1:10" ht="15" x14ac:dyDescent="0.25">
      <c r="A337" s="182" t="s">
        <v>212</v>
      </c>
      <c r="B337" s="183" t="str">
        <f>'Child Mort Table data'!A24</f>
        <v>Newport</v>
      </c>
      <c r="C337" s="183">
        <f>'Child Mort Table data'!B24</f>
        <v>29</v>
      </c>
      <c r="D337" s="243">
        <f>'Child Mort Table data'!C24</f>
        <v>28.982031140692769</v>
      </c>
      <c r="E337" s="243">
        <f>'Child Mort Table data'!D24</f>
        <v>19.409965821190863</v>
      </c>
      <c r="F337" s="243">
        <f>'Child Mort Table data'!E24</f>
        <v>41.623193619955629</v>
      </c>
      <c r="G337" s="183">
        <f>'Child Mort Table data'!F24</f>
        <v>108</v>
      </c>
      <c r="H337" s="242">
        <f>'Child Mort Table data'!G24</f>
        <v>29.159399316374085</v>
      </c>
      <c r="I337" s="242">
        <f>'Child Mort Table data'!H24</f>
        <v>29.983450830319097</v>
      </c>
      <c r="J337" s="183" t="str">
        <f>'Child Mort Table data'!I24</f>
        <v>Comparable</v>
      </c>
    </row>
    <row r="338" spans="1:10" ht="15" x14ac:dyDescent="0.25">
      <c r="A338" s="182" t="s">
        <v>212</v>
      </c>
      <c r="B338" s="183" t="str">
        <f>'Child Mort Table data'!A25</f>
        <v>Betsi Cadwaladr UHB</v>
      </c>
      <c r="C338" s="183">
        <f>'Child Mort Table data'!B25</f>
        <v>114</v>
      </c>
      <c r="D338" s="243">
        <f>'Child Mort Table data'!C25</f>
        <v>27.166401357366862</v>
      </c>
      <c r="E338" s="243">
        <f>'Child Mort Table data'!D25</f>
        <v>22.408307825357841</v>
      </c>
      <c r="F338" s="243">
        <f>'Child Mort Table data'!E25</f>
        <v>32.642351556524382</v>
      </c>
      <c r="G338" s="183">
        <f>'Child Mort Table data'!F25</f>
        <v>114</v>
      </c>
      <c r="H338" s="242">
        <f>'Child Mort Table data'!G25</f>
        <v>27.166401357366862</v>
      </c>
      <c r="I338" s="242">
        <f>'Child Mort Table data'!H25</f>
        <v>29.983450830319097</v>
      </c>
      <c r="J338" s="183" t="str">
        <f>'Child Mort Table data'!I25</f>
        <v>Comparable</v>
      </c>
    </row>
    <row r="339" spans="1:10" ht="15" x14ac:dyDescent="0.25">
      <c r="A339" s="182" t="s">
        <v>212</v>
      </c>
      <c r="B339" s="183" t="str">
        <f>'Child Mort Table data'!A26</f>
        <v>Powys tHB</v>
      </c>
      <c r="C339" s="183">
        <f>'Child Mort Table data'!B26</f>
        <v>22</v>
      </c>
      <c r="D339" s="243">
        <f>'Child Mort Table data'!C26</f>
        <v>29.116705047777863</v>
      </c>
      <c r="E339" s="243">
        <f>'Child Mort Table data'!D26</f>
        <v>18.246909658805155</v>
      </c>
      <c r="F339" s="243">
        <f>'Child Mort Table data'!E26</f>
        <v>44.082691442335687</v>
      </c>
      <c r="G339" s="183">
        <f>'Child Mort Table data'!F26</f>
        <v>22</v>
      </c>
      <c r="H339" s="242">
        <f>'Child Mort Table data'!G26</f>
        <v>29.116705047777863</v>
      </c>
      <c r="I339" s="242">
        <f>'Child Mort Table data'!H26</f>
        <v>29.983450830319097</v>
      </c>
      <c r="J339" s="183" t="str">
        <f>'Child Mort Table data'!I26</f>
        <v>Comparable</v>
      </c>
    </row>
    <row r="340" spans="1:10" ht="15" x14ac:dyDescent="0.25">
      <c r="A340" s="182" t="s">
        <v>212</v>
      </c>
      <c r="B340" s="183" t="str">
        <f>'Child Mort Table data'!A27</f>
        <v>Hywel Dda UHB</v>
      </c>
      <c r="C340" s="183">
        <f>'Child Mort Table data'!B27</f>
        <v>65</v>
      </c>
      <c r="D340" s="243">
        <f>'Child Mort Table data'!C27</f>
        <v>29.141709407840466</v>
      </c>
      <c r="E340" s="243">
        <f>'Child Mort Table data'!D27</f>
        <v>22.491122986980379</v>
      </c>
      <c r="F340" s="243">
        <f>'Child Mort Table data'!E27</f>
        <v>37.143574477242566</v>
      </c>
      <c r="G340" s="183">
        <f>'Child Mort Table data'!F27</f>
        <v>65</v>
      </c>
      <c r="H340" s="242">
        <f>'Child Mort Table data'!G27</f>
        <v>29.141709407840466</v>
      </c>
      <c r="I340" s="242">
        <f>'Child Mort Table data'!H27</f>
        <v>29.983450830319097</v>
      </c>
      <c r="J340" s="183" t="str">
        <f>'Child Mort Table data'!I27</f>
        <v>Comparable</v>
      </c>
    </row>
    <row r="341" spans="1:10" ht="15" x14ac:dyDescent="0.25">
      <c r="A341" s="182" t="s">
        <v>212</v>
      </c>
      <c r="B341" s="183" t="str">
        <f>'Child Mort Table data'!A28</f>
        <v>ABM UHB</v>
      </c>
      <c r="C341" s="183">
        <f>'Child Mort Table data'!B28</f>
        <v>82</v>
      </c>
      <c r="D341" s="243">
        <f>'Child Mort Table data'!C28</f>
        <v>26.295536172396101</v>
      </c>
      <c r="E341" s="243">
        <f>'Child Mort Table data'!D28</f>
        <v>20.913609543355566</v>
      </c>
      <c r="F341" s="243">
        <f>'Child Mort Table data'!E28</f>
        <v>32.639815289892255</v>
      </c>
      <c r="G341" s="183">
        <f>'Child Mort Table data'!F28</f>
        <v>82</v>
      </c>
      <c r="H341" s="242">
        <f>'Child Mort Table data'!G28</f>
        <v>26.295536172396101</v>
      </c>
      <c r="I341" s="242">
        <f>'Child Mort Table data'!H28</f>
        <v>29.983450830319097</v>
      </c>
      <c r="J341" s="183" t="str">
        <f>'Child Mort Table data'!I28</f>
        <v>Comparable</v>
      </c>
    </row>
    <row r="342" spans="1:10" ht="15" x14ac:dyDescent="0.25">
      <c r="A342" s="182" t="s">
        <v>212</v>
      </c>
      <c r="B342" s="183" t="str">
        <f>'Child Mort Table data'!A29</f>
        <v>Cardiff and Vale UHB</v>
      </c>
      <c r="C342" s="183">
        <f>'Child Mort Table data'!B29</f>
        <v>114</v>
      </c>
      <c r="D342" s="243">
        <f>'Child Mort Table data'!C29</f>
        <v>37.995187276278337</v>
      </c>
      <c r="E342" s="243">
        <f>'Child Mort Table data'!D29</f>
        <v>31.340472415500244</v>
      </c>
      <c r="F342" s="243">
        <f>'Child Mort Table data'!E29</f>
        <v>45.653903298161119</v>
      </c>
      <c r="G342" s="183">
        <f>'Child Mort Table data'!F29</f>
        <v>114</v>
      </c>
      <c r="H342" s="242">
        <f>'Child Mort Table data'!G29</f>
        <v>37.995187276278337</v>
      </c>
      <c r="I342" s="242">
        <f>'Child Mort Table data'!H29</f>
        <v>29.983450830319097</v>
      </c>
      <c r="J342" s="183" t="str">
        <f>'Child Mort Table data'!I29</f>
        <v>Higher</v>
      </c>
    </row>
    <row r="343" spans="1:10" ht="15" x14ac:dyDescent="0.25">
      <c r="A343" s="182" t="s">
        <v>212</v>
      </c>
      <c r="B343" s="183" t="str">
        <f>'Child Mort Table data'!A30</f>
        <v>Cwm Taf UHB</v>
      </c>
      <c r="C343" s="183">
        <f>'Child Mort Table data'!B30</f>
        <v>61</v>
      </c>
      <c r="D343" s="243">
        <f>'Child Mort Table data'!C30</f>
        <v>32.583729501629186</v>
      </c>
      <c r="E343" s="243">
        <f>'Child Mort Table data'!D30</f>
        <v>24.923882271246196</v>
      </c>
      <c r="F343" s="243">
        <f>'Child Mort Table data'!E30</f>
        <v>41.855135943592757</v>
      </c>
      <c r="G343" s="183">
        <f>'Child Mort Table data'!F30</f>
        <v>61</v>
      </c>
      <c r="H343" s="242">
        <f>'Child Mort Table data'!G30</f>
        <v>32.583729501629186</v>
      </c>
      <c r="I343" s="242">
        <f>'Child Mort Table data'!H30</f>
        <v>29.983450830319097</v>
      </c>
      <c r="J343" s="183" t="str">
        <f>'Child Mort Table data'!I30</f>
        <v>Comparable</v>
      </c>
    </row>
    <row r="344" spans="1:10" ht="15" x14ac:dyDescent="0.25">
      <c r="A344" s="182" t="s">
        <v>212</v>
      </c>
      <c r="B344" s="183" t="str">
        <f>'Child Mort Table data'!A31</f>
        <v>Aneurin Bevan UHB</v>
      </c>
      <c r="C344" s="183">
        <f>'Child Mort Table data'!B31</f>
        <v>108</v>
      </c>
      <c r="D344" s="243">
        <f>'Child Mort Table data'!C31</f>
        <v>29.159399316374085</v>
      </c>
      <c r="E344" s="243">
        <f>'Child Mort Table data'!D31</f>
        <v>23.919207540131975</v>
      </c>
      <c r="F344" s="243">
        <f>'Child Mort Table data'!E31</f>
        <v>35.213592804503691</v>
      </c>
      <c r="G344" s="183">
        <f>'Child Mort Table data'!F31</f>
        <v>108</v>
      </c>
      <c r="H344" s="242">
        <f>'Child Mort Table data'!G31</f>
        <v>29.159399316374085</v>
      </c>
      <c r="I344" s="242">
        <f>'Child Mort Table data'!H31</f>
        <v>29.983450830319097</v>
      </c>
      <c r="J344" s="183" t="str">
        <f>'Child Mort Table data'!I31</f>
        <v>Comparable</v>
      </c>
    </row>
    <row r="345" spans="1:10" ht="15" x14ac:dyDescent="0.25">
      <c r="A345" s="182" t="s">
        <v>212</v>
      </c>
      <c r="B345" s="183" t="str">
        <f>'Child Mort Table data'!A32</f>
        <v>Wales</v>
      </c>
      <c r="C345" s="183">
        <f>'Child Mort Table data'!B32</f>
        <v>566</v>
      </c>
      <c r="D345" s="243">
        <f>'Child Mort Table data'!C32</f>
        <v>29.983450830319097</v>
      </c>
      <c r="E345" s="243">
        <f>'Child Mort Table data'!D32</f>
        <v>27.564142397382874</v>
      </c>
      <c r="F345" s="243">
        <f>'Child Mort Table data'!E32</f>
        <v>32.559667762555407</v>
      </c>
      <c r="G345" s="183">
        <f>'Child Mort Table data'!F32</f>
        <v>0</v>
      </c>
      <c r="H345" s="183">
        <f>'Child Mort Table data'!G32</f>
        <v>0</v>
      </c>
      <c r="I345" s="183">
        <f>'Child Mort Table data'!H32</f>
        <v>0</v>
      </c>
      <c r="J345" s="183">
        <f>'Child Mort Table data'!I32</f>
        <v>0</v>
      </c>
    </row>
    <row r="346" spans="1:10" x14ac:dyDescent="0.15">
      <c r="C346" s="185"/>
      <c r="D346" s="185"/>
      <c r="E346" s="185"/>
      <c r="F346" s="185"/>
      <c r="G346" s="185"/>
      <c r="H346" s="185"/>
      <c r="I346" s="185"/>
    </row>
    <row r="347" spans="1:10" ht="15" x14ac:dyDescent="0.25">
      <c r="A347" s="187" t="s">
        <v>213</v>
      </c>
      <c r="B347" s="188" t="str">
        <f>'Social worker Table data'!A3</f>
        <v>Isle of Anglesey</v>
      </c>
      <c r="C347" s="188">
        <f>'Social worker Table data'!B3</f>
        <v>25</v>
      </c>
      <c r="D347" s="299">
        <f>'Social worker Table data'!C3</f>
        <v>1.8548746104763318</v>
      </c>
      <c r="E347" s="188" t="str">
        <f>'Social worker Table data'!D3</f>
        <v>-</v>
      </c>
      <c r="F347" s="188" t="str">
        <f>'Social worker Table data'!E3</f>
        <v>-</v>
      </c>
      <c r="G347" s="188">
        <f>'Social worker Table data'!F3</f>
        <v>270.32</v>
      </c>
      <c r="H347" s="299">
        <f>'Social worker Table data'!G3</f>
        <v>1.9370140804700655</v>
      </c>
      <c r="I347" s="299">
        <f>'Social worker Table data'!H3</f>
        <v>1.9412857070050706</v>
      </c>
      <c r="J347" s="188" t="str">
        <f>'Social worker Table data'!I3</f>
        <v>Not known</v>
      </c>
    </row>
    <row r="348" spans="1:10" ht="15" x14ac:dyDescent="0.25">
      <c r="A348" s="187" t="s">
        <v>213</v>
      </c>
      <c r="B348" s="188" t="str">
        <f>'Social worker Table data'!A4</f>
        <v>Gwynedd</v>
      </c>
      <c r="C348" s="188">
        <f>'Social worker Table data'!B4</f>
        <v>47.76</v>
      </c>
      <c r="D348" s="299">
        <f>'Social worker Table data'!C4</f>
        <v>2.0320810109347742</v>
      </c>
      <c r="E348" s="188" t="str">
        <f>'Social worker Table data'!D4</f>
        <v>-</v>
      </c>
      <c r="F348" s="188" t="str">
        <f>'Social worker Table data'!E4</f>
        <v>-</v>
      </c>
      <c r="G348" s="188">
        <f>'Social worker Table data'!F4</f>
        <v>270.32</v>
      </c>
      <c r="H348" s="299">
        <f>'Social worker Table data'!G4</f>
        <v>1.9370140804700655</v>
      </c>
      <c r="I348" s="299">
        <f>'Social worker Table data'!H4</f>
        <v>1.9412857070050706</v>
      </c>
      <c r="J348" s="188" t="str">
        <f>'Social worker Table data'!I4</f>
        <v>Not known</v>
      </c>
    </row>
    <row r="349" spans="1:10" ht="15" x14ac:dyDescent="0.25">
      <c r="A349" s="187" t="s">
        <v>213</v>
      </c>
      <c r="B349" s="188" t="str">
        <f>'Social worker Table data'!A5</f>
        <v>Conwy</v>
      </c>
      <c r="C349" s="188">
        <f>'Social worker Table data'!B5</f>
        <v>53.8</v>
      </c>
      <c r="D349" s="299">
        <f>'Social worker Table data'!C5</f>
        <v>2.4936268829663963</v>
      </c>
      <c r="E349" s="188" t="str">
        <f>'Social worker Table data'!D5</f>
        <v>-</v>
      </c>
      <c r="F349" s="188" t="str">
        <f>'Social worker Table data'!E5</f>
        <v>-</v>
      </c>
      <c r="G349" s="188">
        <f>'Social worker Table data'!F5</f>
        <v>270.32</v>
      </c>
      <c r="H349" s="299">
        <f>'Social worker Table data'!G5</f>
        <v>1.9370140804700655</v>
      </c>
      <c r="I349" s="299">
        <f>'Social worker Table data'!H5</f>
        <v>1.9412857070050706</v>
      </c>
      <c r="J349" s="188" t="str">
        <f>'Social worker Table data'!I5</f>
        <v>Not known</v>
      </c>
    </row>
    <row r="350" spans="1:10" ht="15" x14ac:dyDescent="0.25">
      <c r="A350" s="187" t="s">
        <v>213</v>
      </c>
      <c r="B350" s="188" t="str">
        <f>'Social worker Table data'!A6</f>
        <v>Denbighshire</v>
      </c>
      <c r="C350" s="188">
        <f>'Social worker Table data'!B6</f>
        <v>40.159999999999997</v>
      </c>
      <c r="D350" s="299">
        <f>'Social worker Table data'!C6</f>
        <v>2.0602267480634073</v>
      </c>
      <c r="E350" s="188" t="str">
        <f>'Social worker Table data'!D6</f>
        <v>-</v>
      </c>
      <c r="F350" s="188" t="str">
        <f>'Social worker Table data'!E6</f>
        <v>-</v>
      </c>
      <c r="G350" s="188">
        <f>'Social worker Table data'!F6</f>
        <v>270.32</v>
      </c>
      <c r="H350" s="299">
        <f>'Social worker Table data'!G6</f>
        <v>1.9370140804700655</v>
      </c>
      <c r="I350" s="299">
        <f>'Social worker Table data'!H6</f>
        <v>1.9412857070050706</v>
      </c>
      <c r="J350" s="188" t="str">
        <f>'Social worker Table data'!I6</f>
        <v>Not known</v>
      </c>
    </row>
    <row r="351" spans="1:10" ht="15" x14ac:dyDescent="0.25">
      <c r="A351" s="187" t="s">
        <v>213</v>
      </c>
      <c r="B351" s="188" t="str">
        <f>'Social worker Table data'!A7</f>
        <v>Flintshire</v>
      </c>
      <c r="C351" s="188">
        <f>'Social worker Table data'!B7</f>
        <v>47</v>
      </c>
      <c r="D351" s="299">
        <f>'Social worker Table data'!C7</f>
        <v>1.4676950941510789</v>
      </c>
      <c r="E351" s="188" t="str">
        <f>'Social worker Table data'!D7</f>
        <v>-</v>
      </c>
      <c r="F351" s="188" t="str">
        <f>'Social worker Table data'!E7</f>
        <v>-</v>
      </c>
      <c r="G351" s="188">
        <f>'Social worker Table data'!F7</f>
        <v>270.32</v>
      </c>
      <c r="H351" s="299">
        <f>'Social worker Table data'!G7</f>
        <v>1.9370140804700655</v>
      </c>
      <c r="I351" s="299">
        <f>'Social worker Table data'!H7</f>
        <v>1.9412857070050706</v>
      </c>
      <c r="J351" s="188" t="str">
        <f>'Social worker Table data'!I7</f>
        <v>Not known</v>
      </c>
    </row>
    <row r="352" spans="1:10" ht="15" x14ac:dyDescent="0.25">
      <c r="A352" s="187" t="s">
        <v>213</v>
      </c>
      <c r="B352" s="188" t="str">
        <f>'Social worker Table data'!A8</f>
        <v>Wrexham</v>
      </c>
      <c r="C352" s="188">
        <f>'Social worker Table data'!B8</f>
        <v>56.6</v>
      </c>
      <c r="D352" s="299">
        <f>'Social worker Table data'!C8</f>
        <v>1.9197503646168979</v>
      </c>
      <c r="E352" s="188" t="str">
        <f>'Social worker Table data'!D8</f>
        <v>-</v>
      </c>
      <c r="F352" s="188" t="str">
        <f>'Social worker Table data'!E8</f>
        <v>-</v>
      </c>
      <c r="G352" s="188">
        <f>'Social worker Table data'!F8</f>
        <v>270.32</v>
      </c>
      <c r="H352" s="299">
        <f>'Social worker Table data'!G8</f>
        <v>1.9370140804700655</v>
      </c>
      <c r="I352" s="299">
        <f>'Social worker Table data'!H8</f>
        <v>1.9412857070050706</v>
      </c>
      <c r="J352" s="188" t="str">
        <f>'Social worker Table data'!I8</f>
        <v>Not known</v>
      </c>
    </row>
    <row r="353" spans="1:10" ht="15" x14ac:dyDescent="0.25">
      <c r="A353" s="187" t="s">
        <v>213</v>
      </c>
      <c r="B353" s="188" t="str">
        <f>'Social worker Table data'!A9</f>
        <v>Powys</v>
      </c>
      <c r="C353" s="188">
        <f>'Social worker Table data'!B9</f>
        <v>37.1</v>
      </c>
      <c r="D353" s="299">
        <f>'Social worker Table data'!C9</f>
        <v>1.4881668672282391</v>
      </c>
      <c r="E353" s="188" t="str">
        <f>'Social worker Table data'!D9</f>
        <v>-</v>
      </c>
      <c r="F353" s="188" t="str">
        <f>'Social worker Table data'!E9</f>
        <v>-</v>
      </c>
      <c r="G353" s="188">
        <f>'Social worker Table data'!F9</f>
        <v>37.1</v>
      </c>
      <c r="H353" s="299">
        <f>'Social worker Table data'!G9</f>
        <v>1.4881668672282391</v>
      </c>
      <c r="I353" s="299">
        <f>'Social worker Table data'!H9</f>
        <v>1.9412857070050706</v>
      </c>
      <c r="J353" s="188" t="str">
        <f>'Social worker Table data'!I9</f>
        <v>Not known</v>
      </c>
    </row>
    <row r="354" spans="1:10" ht="15" x14ac:dyDescent="0.25">
      <c r="A354" s="187" t="s">
        <v>213</v>
      </c>
      <c r="B354" s="188" t="str">
        <f>'Social worker Table data'!A10</f>
        <v>Ceredigion</v>
      </c>
      <c r="C354" s="188">
        <f>'Social worker Table data'!B10</f>
        <v>29.1</v>
      </c>
      <c r="D354" s="299">
        <f>'Social worker Table data'!C10</f>
        <v>2.32855885412499</v>
      </c>
      <c r="E354" s="188" t="str">
        <f>'Social worker Table data'!D10</f>
        <v>-</v>
      </c>
      <c r="F354" s="188" t="str">
        <f>'Social worker Table data'!E10</f>
        <v>-</v>
      </c>
      <c r="G354" s="188">
        <f>'Social worker Table data'!F10</f>
        <v>144.82</v>
      </c>
      <c r="H354" s="299">
        <f>'Social worker Table data'!G10</f>
        <v>1.9579795576226271</v>
      </c>
      <c r="I354" s="299">
        <f>'Social worker Table data'!H10</f>
        <v>1.9412857070050706</v>
      </c>
      <c r="J354" s="188" t="str">
        <f>'Social worker Table data'!I10</f>
        <v>Not known</v>
      </c>
    </row>
    <row r="355" spans="1:10" ht="15" x14ac:dyDescent="0.25">
      <c r="A355" s="187" t="s">
        <v>213</v>
      </c>
      <c r="B355" s="188" t="str">
        <f>'Social worker Table data'!A11</f>
        <v>Pembrokeshire</v>
      </c>
      <c r="C355" s="188">
        <f>'Social worker Table data'!B11</f>
        <v>34.72</v>
      </c>
      <c r="D355" s="299">
        <f>'Social worker Table data'!C11</f>
        <v>1.4200989815534377</v>
      </c>
      <c r="E355" s="188" t="str">
        <f>'Social worker Table data'!D11</f>
        <v>-</v>
      </c>
      <c r="F355" s="188" t="str">
        <f>'Social worker Table data'!E11</f>
        <v>-</v>
      </c>
      <c r="G355" s="188">
        <f>'Social worker Table data'!F11</f>
        <v>144.82</v>
      </c>
      <c r="H355" s="299">
        <f>'Social worker Table data'!G11</f>
        <v>1.9579795576226271</v>
      </c>
      <c r="I355" s="299">
        <f>'Social worker Table data'!H11</f>
        <v>1.9412857070050706</v>
      </c>
      <c r="J355" s="188" t="str">
        <f>'Social worker Table data'!I11</f>
        <v>Not known</v>
      </c>
    </row>
    <row r="356" spans="1:10" ht="15" x14ac:dyDescent="0.25">
      <c r="A356" s="187" t="s">
        <v>213</v>
      </c>
      <c r="B356" s="188" t="str">
        <f>'Social worker Table data'!A12</f>
        <v>Carmarthenshire</v>
      </c>
      <c r="C356" s="188">
        <f>'Social worker Table data'!B12</f>
        <v>81</v>
      </c>
      <c r="D356" s="299">
        <f>'Social worker Table data'!C12</f>
        <v>2.1881246960937921</v>
      </c>
      <c r="E356" s="188" t="str">
        <f>'Social worker Table data'!D12</f>
        <v>-</v>
      </c>
      <c r="F356" s="188" t="str">
        <f>'Social worker Table data'!E12</f>
        <v>-</v>
      </c>
      <c r="G356" s="188">
        <f>'Social worker Table data'!F12</f>
        <v>144.82</v>
      </c>
      <c r="H356" s="299">
        <f>'Social worker Table data'!G12</f>
        <v>1.9579795576226271</v>
      </c>
      <c r="I356" s="299">
        <f>'Social worker Table data'!H12</f>
        <v>1.9412857070050706</v>
      </c>
      <c r="J356" s="188" t="str">
        <f>'Social worker Table data'!I12</f>
        <v>Not known</v>
      </c>
    </row>
    <row r="357" spans="1:10" ht="15" x14ac:dyDescent="0.25">
      <c r="A357" s="187" t="s">
        <v>213</v>
      </c>
      <c r="B357" s="188" t="str">
        <f>'Social worker Table data'!A13</f>
        <v>Swansea</v>
      </c>
      <c r="C357" s="188">
        <f>'Social worker Table data'!B13</f>
        <v>102.88</v>
      </c>
      <c r="D357" s="299">
        <f>'Social worker Table data'!C13</f>
        <v>2.1877259388423425</v>
      </c>
      <c r="E357" s="188" t="str">
        <f>'Social worker Table data'!D13</f>
        <v>-</v>
      </c>
      <c r="F357" s="188" t="str">
        <f>'Social worker Table data'!E13</f>
        <v>-</v>
      </c>
      <c r="G357" s="188">
        <f>'Social worker Table data'!F13</f>
        <v>257.39999999999998</v>
      </c>
      <c r="H357" s="299">
        <f>'Social worker Table data'!G13</f>
        <v>2.4749762021519022</v>
      </c>
      <c r="I357" s="299">
        <f>'Social worker Table data'!H13</f>
        <v>1.9412857070050706</v>
      </c>
      <c r="J357" s="188" t="str">
        <f>'Social worker Table data'!I13</f>
        <v>Not known</v>
      </c>
    </row>
    <row r="358" spans="1:10" ht="15" x14ac:dyDescent="0.25">
      <c r="A358" s="187" t="s">
        <v>213</v>
      </c>
      <c r="B358" s="188" t="str">
        <f>'Social worker Table data'!A14</f>
        <v>Neath Port Talbot</v>
      </c>
      <c r="C358" s="188">
        <f>'Social worker Table data'!B14</f>
        <v>90.93</v>
      </c>
      <c r="D358" s="299">
        <f>'Social worker Table data'!C14</f>
        <v>3.2542409276358173</v>
      </c>
      <c r="E358" s="188" t="str">
        <f>'Social worker Table data'!D14</f>
        <v>-</v>
      </c>
      <c r="F358" s="188" t="str">
        <f>'Social worker Table data'!E14</f>
        <v>-</v>
      </c>
      <c r="G358" s="188">
        <f>'Social worker Table data'!F14</f>
        <v>257.39999999999998</v>
      </c>
      <c r="H358" s="299">
        <f>'Social worker Table data'!G14</f>
        <v>2.4749762021519022</v>
      </c>
      <c r="I358" s="299">
        <f>'Social worker Table data'!H14</f>
        <v>1.9412857070050706</v>
      </c>
      <c r="J358" s="188" t="str">
        <f>'Social worker Table data'!I14</f>
        <v>Not known</v>
      </c>
    </row>
    <row r="359" spans="1:10" ht="15" x14ac:dyDescent="0.25">
      <c r="A359" s="187" t="s">
        <v>213</v>
      </c>
      <c r="B359" s="188" t="str">
        <f>'Social worker Table data'!A15</f>
        <v>Bridgend</v>
      </c>
      <c r="C359" s="188">
        <f>'Social worker Table data'!B15</f>
        <v>63.59</v>
      </c>
      <c r="D359" s="299">
        <f>'Social worker Table data'!C15</f>
        <v>2.1902662487514211</v>
      </c>
      <c r="E359" s="188" t="str">
        <f>'Social worker Table data'!D15</f>
        <v>-</v>
      </c>
      <c r="F359" s="188" t="str">
        <f>'Social worker Table data'!E15</f>
        <v>-</v>
      </c>
      <c r="G359" s="188">
        <f>'Social worker Table data'!F15</f>
        <v>257.39999999999998</v>
      </c>
      <c r="H359" s="299">
        <f>'Social worker Table data'!G15</f>
        <v>2.4749762021519022</v>
      </c>
      <c r="I359" s="299">
        <f>'Social worker Table data'!H15</f>
        <v>1.9412857070050706</v>
      </c>
      <c r="J359" s="188" t="str">
        <f>'Social worker Table data'!I15</f>
        <v>Not known</v>
      </c>
    </row>
    <row r="360" spans="1:10" ht="15" x14ac:dyDescent="0.25">
      <c r="A360" s="187" t="s">
        <v>213</v>
      </c>
      <c r="B360" s="188" t="str">
        <f>'Social worker Table data'!A16</f>
        <v>Vale of Glamorgan</v>
      </c>
      <c r="C360" s="188">
        <f>'Social worker Table data'!B16</f>
        <v>48.3</v>
      </c>
      <c r="D360" s="299">
        <f>'Social worker Table data'!C16</f>
        <v>1.7928730512249442</v>
      </c>
      <c r="E360" s="188" t="str">
        <f>'Social worker Table data'!D16</f>
        <v>-</v>
      </c>
      <c r="F360" s="188" t="str">
        <f>'Social worker Table data'!E16</f>
        <v>-</v>
      </c>
      <c r="G360" s="188">
        <f>'Social worker Table data'!F16</f>
        <v>145.51999999999998</v>
      </c>
      <c r="H360" s="299">
        <f>'Social worker Table data'!G16</f>
        <v>1.4488107446162422</v>
      </c>
      <c r="I360" s="299">
        <f>'Social worker Table data'!H16</f>
        <v>1.9412857070050706</v>
      </c>
      <c r="J360" s="188" t="str">
        <f>'Social worker Table data'!I16</f>
        <v>Not known</v>
      </c>
    </row>
    <row r="361" spans="1:10" ht="15" x14ac:dyDescent="0.25">
      <c r="A361" s="187" t="s">
        <v>213</v>
      </c>
      <c r="B361" s="188" t="str">
        <f>'Social worker Table data'!A17</f>
        <v>Cardiff</v>
      </c>
      <c r="C361" s="188">
        <f>'Social worker Table data'!B17</f>
        <v>97.22</v>
      </c>
      <c r="D361" s="299">
        <f>'Social worker Table data'!C17</f>
        <v>1.3227030924749323</v>
      </c>
      <c r="E361" s="188" t="str">
        <f>'Social worker Table data'!D17</f>
        <v>-</v>
      </c>
      <c r="F361" s="188" t="str">
        <f>'Social worker Table data'!E17</f>
        <v>-</v>
      </c>
      <c r="G361" s="188">
        <f>'Social worker Table data'!F17</f>
        <v>145.51999999999998</v>
      </c>
      <c r="H361" s="299">
        <f>'Social worker Table data'!G17</f>
        <v>1.4488107446162422</v>
      </c>
      <c r="I361" s="299">
        <f>'Social worker Table data'!H17</f>
        <v>1.9412857070050706</v>
      </c>
      <c r="J361" s="188" t="str">
        <f>'Social worker Table data'!I17</f>
        <v>Not known</v>
      </c>
    </row>
    <row r="362" spans="1:10" ht="15" x14ac:dyDescent="0.25">
      <c r="A362" s="187" t="s">
        <v>213</v>
      </c>
      <c r="B362" s="188" t="str">
        <f>'Social worker Table data'!A18</f>
        <v>Rhondda Cynon Taf</v>
      </c>
      <c r="C362" s="188">
        <f>'Social worker Table data'!B18</f>
        <v>88.3</v>
      </c>
      <c r="D362" s="299">
        <f>'Social worker Table data'!C18</f>
        <v>1.7760524569060885</v>
      </c>
      <c r="E362" s="188" t="str">
        <f>'Social worker Table data'!D18</f>
        <v>-</v>
      </c>
      <c r="F362" s="188" t="str">
        <f>'Social worker Table data'!E18</f>
        <v>-</v>
      </c>
      <c r="G362" s="188">
        <f>'Social worker Table data'!F18</f>
        <v>123.3</v>
      </c>
      <c r="H362" s="299">
        <f>'Social worker Table data'!G18</f>
        <v>1.9819964635910625</v>
      </c>
      <c r="I362" s="299">
        <f>'Social worker Table data'!H18</f>
        <v>1.9412857070050706</v>
      </c>
      <c r="J362" s="188" t="str">
        <f>'Social worker Table data'!I18</f>
        <v>Not known</v>
      </c>
    </row>
    <row r="363" spans="1:10" ht="15" x14ac:dyDescent="0.25">
      <c r="A363" s="187" t="s">
        <v>213</v>
      </c>
      <c r="B363" s="188" t="str">
        <f>'Social worker Table data'!A19</f>
        <v>Merthyr Tydfil</v>
      </c>
      <c r="C363" s="188">
        <f>'Social worker Table data'!B19</f>
        <v>35</v>
      </c>
      <c r="D363" s="299">
        <f>'Social worker Table data'!C19</f>
        <v>2.8015688785720001</v>
      </c>
      <c r="E363" s="188" t="str">
        <f>'Social worker Table data'!D19</f>
        <v>-</v>
      </c>
      <c r="F363" s="188" t="str">
        <f>'Social worker Table data'!E19</f>
        <v>-</v>
      </c>
      <c r="G363" s="188">
        <f>'Social worker Table data'!F19</f>
        <v>123.3</v>
      </c>
      <c r="H363" s="299">
        <f>'Social worker Table data'!G19</f>
        <v>1.9819964635910625</v>
      </c>
      <c r="I363" s="299">
        <f>'Social worker Table data'!H19</f>
        <v>1.9412857070050706</v>
      </c>
      <c r="J363" s="188" t="str">
        <f>'Social worker Table data'!I19</f>
        <v>Not known</v>
      </c>
    </row>
    <row r="364" spans="1:10" ht="15" x14ac:dyDescent="0.25">
      <c r="A364" s="187" t="s">
        <v>213</v>
      </c>
      <c r="B364" s="188" t="str">
        <f>'Social worker Table data'!A20</f>
        <v>Caerphilly</v>
      </c>
      <c r="C364" s="188">
        <f>'Social worker Table data'!B20</f>
        <v>53.75</v>
      </c>
      <c r="D364" s="299">
        <f>'Social worker Table data'!C20</f>
        <v>1.39570512321155</v>
      </c>
      <c r="E364" s="188" t="str">
        <f>'Social worker Table data'!D20</f>
        <v>-</v>
      </c>
      <c r="F364" s="188" t="str">
        <f>'Social worker Table data'!E20</f>
        <v>-</v>
      </c>
      <c r="G364" s="188">
        <f>'Social worker Table data'!F20</f>
        <v>240.45</v>
      </c>
      <c r="H364" s="299">
        <f>'Social worker Table data'!G20</f>
        <v>1.9582691978792541</v>
      </c>
      <c r="I364" s="299">
        <f>'Social worker Table data'!H20</f>
        <v>1.9412857070050706</v>
      </c>
      <c r="J364" s="188" t="str">
        <f>'Social worker Table data'!I20</f>
        <v>Not known</v>
      </c>
    </row>
    <row r="365" spans="1:10" ht="15" x14ac:dyDescent="0.25">
      <c r="A365" s="187" t="s">
        <v>213</v>
      </c>
      <c r="B365" s="188" t="str">
        <f>'Social worker Table data'!A21</f>
        <v>Blaenau Gwent</v>
      </c>
      <c r="C365" s="188">
        <f>'Social worker Table data'!B21</f>
        <v>43.3</v>
      </c>
      <c r="D365" s="299">
        <f>'Social worker Table data'!C21</f>
        <v>3.1281606704233487</v>
      </c>
      <c r="E365" s="188" t="str">
        <f>'Social worker Table data'!D21</f>
        <v>-</v>
      </c>
      <c r="F365" s="188" t="str">
        <f>'Social worker Table data'!E21</f>
        <v>-</v>
      </c>
      <c r="G365" s="188">
        <f>'Social worker Table data'!F21</f>
        <v>240.45</v>
      </c>
      <c r="H365" s="299">
        <f>'Social worker Table data'!G21</f>
        <v>1.9582691978792541</v>
      </c>
      <c r="I365" s="299">
        <f>'Social worker Table data'!H21</f>
        <v>1.9412857070050706</v>
      </c>
      <c r="J365" s="188" t="str">
        <f>'Social worker Table data'!I21</f>
        <v>Not known</v>
      </c>
    </row>
    <row r="366" spans="1:10" ht="15" x14ac:dyDescent="0.25">
      <c r="A366" s="187" t="s">
        <v>213</v>
      </c>
      <c r="B366" s="188" t="str">
        <f>'Social worker Table data'!A22</f>
        <v>Torfaen</v>
      </c>
      <c r="C366" s="188">
        <f>'Social worker Table data'!B22</f>
        <v>47.8</v>
      </c>
      <c r="D366" s="299">
        <f>'Social worker Table data'!C22</f>
        <v>2.5013082155939297</v>
      </c>
      <c r="E366" s="188" t="str">
        <f>'Social worker Table data'!D22</f>
        <v>-</v>
      </c>
      <c r="F366" s="188" t="str">
        <f>'Social worker Table data'!E22</f>
        <v>-</v>
      </c>
      <c r="G366" s="188">
        <f>'Social worker Table data'!F22</f>
        <v>240.45</v>
      </c>
      <c r="H366" s="299">
        <f>'Social worker Table data'!G22</f>
        <v>1.9582691978792541</v>
      </c>
      <c r="I366" s="299">
        <f>'Social worker Table data'!H22</f>
        <v>1.9412857070050706</v>
      </c>
      <c r="J366" s="188" t="str">
        <f>'Social worker Table data'!I22</f>
        <v>Not known</v>
      </c>
    </row>
    <row r="367" spans="1:10" ht="15" x14ac:dyDescent="0.25">
      <c r="A367" s="187" t="s">
        <v>213</v>
      </c>
      <c r="B367" s="188" t="str">
        <f>'Social worker Table data'!A23</f>
        <v>Monmouthshire</v>
      </c>
      <c r="C367" s="188">
        <f>'Social worker Table data'!B23</f>
        <v>26.6</v>
      </c>
      <c r="D367" s="299">
        <f>'Social worker Table data'!C23</f>
        <v>1.4980007884214677</v>
      </c>
      <c r="E367" s="188" t="str">
        <f>'Social worker Table data'!D23</f>
        <v>-</v>
      </c>
      <c r="F367" s="188" t="str">
        <f>'Social worker Table data'!E23</f>
        <v>-</v>
      </c>
      <c r="G367" s="188">
        <f>'Social worker Table data'!F23</f>
        <v>240.45</v>
      </c>
      <c r="H367" s="299">
        <f>'Social worker Table data'!G23</f>
        <v>1.9582691978792541</v>
      </c>
      <c r="I367" s="299">
        <f>'Social worker Table data'!H23</f>
        <v>1.9412857070050706</v>
      </c>
      <c r="J367" s="188" t="str">
        <f>'Social worker Table data'!I23</f>
        <v>Not known</v>
      </c>
    </row>
    <row r="368" spans="1:10" ht="15" x14ac:dyDescent="0.25">
      <c r="A368" s="187" t="s">
        <v>213</v>
      </c>
      <c r="B368" s="188" t="str">
        <f>'Social worker Table data'!A24</f>
        <v>Newport</v>
      </c>
      <c r="C368" s="188">
        <f>'Social worker Table data'!B24</f>
        <v>69</v>
      </c>
      <c r="D368" s="299">
        <f>'Social worker Table data'!C24</f>
        <v>2.0555903119134862</v>
      </c>
      <c r="E368" s="188" t="str">
        <f>'Social worker Table data'!D24</f>
        <v>-</v>
      </c>
      <c r="F368" s="188" t="str">
        <f>'Social worker Table data'!E24</f>
        <v>-</v>
      </c>
      <c r="G368" s="188">
        <f>'Social worker Table data'!F24</f>
        <v>240.45</v>
      </c>
      <c r="H368" s="299">
        <f>'Social worker Table data'!G24</f>
        <v>1.9582691978792541</v>
      </c>
      <c r="I368" s="299">
        <f>'Social worker Table data'!H24</f>
        <v>1.9412857070050706</v>
      </c>
      <c r="J368" s="188" t="str">
        <f>'Social worker Table data'!I24</f>
        <v>Not known</v>
      </c>
    </row>
    <row r="369" spans="1:10" ht="15" x14ac:dyDescent="0.25">
      <c r="A369" s="187" t="s">
        <v>213</v>
      </c>
      <c r="B369" s="188" t="str">
        <f>'Social worker Table data'!A25</f>
        <v>Betsi Cadwaladr UHB</v>
      </c>
      <c r="C369" s="188">
        <f>'Social worker Table data'!B25</f>
        <v>270.32</v>
      </c>
      <c r="D369" s="299">
        <f>'Social worker Table data'!C25</f>
        <v>1.9370140804700655</v>
      </c>
      <c r="E369" s="188" t="str">
        <f>'Social worker Table data'!D25</f>
        <v>-</v>
      </c>
      <c r="F369" s="188" t="str">
        <f>'Social worker Table data'!E25</f>
        <v>-</v>
      </c>
      <c r="G369" s="188">
        <f>'Social worker Table data'!F25</f>
        <v>270.32</v>
      </c>
      <c r="H369" s="299">
        <f>'Social worker Table data'!G25</f>
        <v>1.9370140804700655</v>
      </c>
      <c r="I369" s="299">
        <f>'Social worker Table data'!H25</f>
        <v>1.9412857070050706</v>
      </c>
      <c r="J369" s="188" t="str">
        <f>'Social worker Table data'!I25</f>
        <v>Not known</v>
      </c>
    </row>
    <row r="370" spans="1:10" ht="15" x14ac:dyDescent="0.25">
      <c r="A370" s="187" t="s">
        <v>213</v>
      </c>
      <c r="B370" s="188" t="str">
        <f>'Social worker Table data'!A26</f>
        <v>Powys tHB</v>
      </c>
      <c r="C370" s="188">
        <f>'Social worker Table data'!B26</f>
        <v>37.1</v>
      </c>
      <c r="D370" s="299">
        <f>'Social worker Table data'!C26</f>
        <v>1.4881668672282391</v>
      </c>
      <c r="E370" s="188" t="str">
        <f>'Social worker Table data'!D26</f>
        <v>-</v>
      </c>
      <c r="F370" s="188" t="str">
        <f>'Social worker Table data'!E26</f>
        <v>-</v>
      </c>
      <c r="G370" s="188">
        <f>'Social worker Table data'!F26</f>
        <v>37.1</v>
      </c>
      <c r="H370" s="299">
        <f>'Social worker Table data'!G26</f>
        <v>1.4881668672282391</v>
      </c>
      <c r="I370" s="299">
        <f>'Social worker Table data'!H26</f>
        <v>1.9412857070050706</v>
      </c>
      <c r="J370" s="188" t="str">
        <f>'Social worker Table data'!I26</f>
        <v>Not known</v>
      </c>
    </row>
    <row r="371" spans="1:10" ht="15" x14ac:dyDescent="0.25">
      <c r="A371" s="187" t="s">
        <v>213</v>
      </c>
      <c r="B371" s="188" t="str">
        <f>'Social worker Table data'!A27</f>
        <v>Hywel Dda UHB</v>
      </c>
      <c r="C371" s="188">
        <f>'Social worker Table data'!B27</f>
        <v>144.82</v>
      </c>
      <c r="D371" s="299">
        <f>'Social worker Table data'!C27</f>
        <v>1.9579795576226271</v>
      </c>
      <c r="E371" s="188" t="str">
        <f>'Social worker Table data'!D27</f>
        <v>-</v>
      </c>
      <c r="F371" s="188" t="str">
        <f>'Social worker Table data'!E27</f>
        <v>-</v>
      </c>
      <c r="G371" s="188">
        <f>'Social worker Table data'!F27</f>
        <v>144.82</v>
      </c>
      <c r="H371" s="299">
        <f>'Social worker Table data'!G27</f>
        <v>1.9579795576226271</v>
      </c>
      <c r="I371" s="299">
        <f>'Social worker Table data'!H27</f>
        <v>1.9412857070050706</v>
      </c>
      <c r="J371" s="188" t="str">
        <f>'Social worker Table data'!I27</f>
        <v>Not known</v>
      </c>
    </row>
    <row r="372" spans="1:10" ht="15" x14ac:dyDescent="0.25">
      <c r="A372" s="187" t="s">
        <v>213</v>
      </c>
      <c r="B372" s="188" t="str">
        <f>'Social worker Table data'!A28</f>
        <v>Abertawe Bro Morgannwg UHB</v>
      </c>
      <c r="C372" s="188">
        <f>'Social worker Table data'!B28</f>
        <v>257.39999999999998</v>
      </c>
      <c r="D372" s="299">
        <f>'Social worker Table data'!C28</f>
        <v>2.4749762021519022</v>
      </c>
      <c r="E372" s="188" t="str">
        <f>'Social worker Table data'!D28</f>
        <v>-</v>
      </c>
      <c r="F372" s="188" t="str">
        <f>'Social worker Table data'!E28</f>
        <v>-</v>
      </c>
      <c r="G372" s="188">
        <f>'Social worker Table data'!F28</f>
        <v>257.39999999999998</v>
      </c>
      <c r="H372" s="299">
        <f>'Social worker Table data'!G28</f>
        <v>2.4749762021519022</v>
      </c>
      <c r="I372" s="299">
        <f>'Social worker Table data'!H28</f>
        <v>1.9412857070050706</v>
      </c>
      <c r="J372" s="188" t="str">
        <f>'Social worker Table data'!I28</f>
        <v>Not known</v>
      </c>
    </row>
    <row r="373" spans="1:10" ht="15" x14ac:dyDescent="0.25">
      <c r="A373" s="187" t="s">
        <v>213</v>
      </c>
      <c r="B373" s="188" t="str">
        <f>'Social worker Table data'!A29</f>
        <v>Cardiff and Vale UHB</v>
      </c>
      <c r="C373" s="188">
        <f>'Social worker Table data'!B29</f>
        <v>145.51999999999998</v>
      </c>
      <c r="D373" s="299">
        <f>'Social worker Table data'!C29</f>
        <v>1.4488107446162422</v>
      </c>
      <c r="E373" s="188" t="str">
        <f>'Social worker Table data'!D29</f>
        <v>-</v>
      </c>
      <c r="F373" s="188" t="str">
        <f>'Social worker Table data'!E29</f>
        <v>-</v>
      </c>
      <c r="G373" s="188">
        <f>'Social worker Table data'!F29</f>
        <v>145.51999999999998</v>
      </c>
      <c r="H373" s="299">
        <f>'Social worker Table data'!G29</f>
        <v>1.4488107446162422</v>
      </c>
      <c r="I373" s="299">
        <f>'Social worker Table data'!H29</f>
        <v>1.9412857070050706</v>
      </c>
      <c r="J373" s="188" t="str">
        <f>'Social worker Table data'!I29</f>
        <v>Not known</v>
      </c>
    </row>
    <row r="374" spans="1:10" ht="15" x14ac:dyDescent="0.25">
      <c r="A374" s="187" t="s">
        <v>213</v>
      </c>
      <c r="B374" s="188" t="str">
        <f>'Social worker Table data'!A30</f>
        <v>Cwm Taf UHB</v>
      </c>
      <c r="C374" s="188">
        <f>'Social worker Table data'!B30</f>
        <v>123.3</v>
      </c>
      <c r="D374" s="299">
        <f>'Social worker Table data'!C30</f>
        <v>1.9819964635910625</v>
      </c>
      <c r="E374" s="188" t="str">
        <f>'Social worker Table data'!D30</f>
        <v>-</v>
      </c>
      <c r="F374" s="188" t="str">
        <f>'Social worker Table data'!E30</f>
        <v>-</v>
      </c>
      <c r="G374" s="188">
        <f>'Social worker Table data'!F30</f>
        <v>123.3</v>
      </c>
      <c r="H374" s="299">
        <f>'Social worker Table data'!G30</f>
        <v>1.9819964635910625</v>
      </c>
      <c r="I374" s="299">
        <f>'Social worker Table data'!H30</f>
        <v>1.9412857070050706</v>
      </c>
      <c r="J374" s="188" t="str">
        <f>'Social worker Table data'!I30</f>
        <v>Not known</v>
      </c>
    </row>
    <row r="375" spans="1:10" ht="15" x14ac:dyDescent="0.25">
      <c r="A375" s="187" t="s">
        <v>213</v>
      </c>
      <c r="B375" s="188" t="str">
        <f>'Social worker Table data'!A31</f>
        <v>Aneurin Bevan UHB</v>
      </c>
      <c r="C375" s="188">
        <f>'Social worker Table data'!B31</f>
        <v>240.45</v>
      </c>
      <c r="D375" s="299">
        <f>'Social worker Table data'!C31</f>
        <v>1.9582691978792541</v>
      </c>
      <c r="E375" s="188" t="str">
        <f>'Social worker Table data'!D31</f>
        <v>-</v>
      </c>
      <c r="F375" s="188" t="str">
        <f>'Social worker Table data'!E31</f>
        <v>-</v>
      </c>
      <c r="G375" s="188">
        <f>'Social worker Table data'!F31</f>
        <v>240.45</v>
      </c>
      <c r="H375" s="299">
        <f>'Social worker Table data'!G31</f>
        <v>1.9582691978792541</v>
      </c>
      <c r="I375" s="299">
        <f>'Social worker Table data'!H31</f>
        <v>1.9412857070050706</v>
      </c>
      <c r="J375" s="188" t="str">
        <f>'Social worker Table data'!I31</f>
        <v>Not known</v>
      </c>
    </row>
    <row r="376" spans="1:10" ht="15" x14ac:dyDescent="0.25">
      <c r="A376" s="187" t="s">
        <v>213</v>
      </c>
      <c r="B376" s="188" t="str">
        <f>'Social worker Table data'!A32</f>
        <v>Wales</v>
      </c>
      <c r="C376" s="188">
        <f>'Social worker Table data'!B32</f>
        <v>1218.9099999999999</v>
      </c>
      <c r="D376" s="299">
        <f>'Social worker Table data'!C32</f>
        <v>1.9412857070050706</v>
      </c>
      <c r="E376" s="188" t="str">
        <f>'Social worker Table data'!D32</f>
        <v>-</v>
      </c>
      <c r="F376" s="188" t="str">
        <f>'Social worker Table data'!E32</f>
        <v>-</v>
      </c>
      <c r="G376" s="188" t="str">
        <f>'Social worker Table data'!F32</f>
        <v>-</v>
      </c>
      <c r="H376" s="188" t="str">
        <f>'Social worker Table data'!G32</f>
        <v>-</v>
      </c>
      <c r="I376" s="188" t="str">
        <f>'Social worker Table data'!H32</f>
        <v>-</v>
      </c>
      <c r="J376" s="188" t="str">
        <f>'Social worker Table data'!I32</f>
        <v>Not known</v>
      </c>
    </row>
  </sheetData>
  <pageMargins left="0.70866141732283472" right="0.70866141732283472" top="0.74803149606299213" bottom="0.74803149606299213" header="0.31496062992125984" footer="0.31496062992125984"/>
  <pageSetup paperSize="9" scale="49" fitToHeight="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46FCA4-7586-4ABF-98C0-01362CA3DA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CA6FDE-0189-4175-8542-00799FB2BBCE}">
  <ds:schemaRefs>
    <ds:schemaRef ds:uri="http://schemas.microsoft.com/sharepoint/v3/contenttype/forms"/>
  </ds:schemaRefs>
</ds:datastoreItem>
</file>

<file path=customXml/itemProps3.xml><?xml version="1.0" encoding="utf-8"?>
<ds:datastoreItem xmlns:ds="http://schemas.openxmlformats.org/officeDocument/2006/customXml" ds:itemID="{1A15C71B-73F1-45B0-9BCC-944EAB0037A1}">
  <ds:schemaRefs>
    <ds:schemaRef ds:uri="http://purl.org/dc/terms/"/>
    <ds:schemaRef ds:uri="http://schemas.microsoft.com/office/2006/documentManagement/types"/>
    <ds:schemaRef ds:uri="http://schemas.microsoft.com/office/2006/metadata/properties"/>
    <ds:schemaRef ds:uri="f30bebb2-c01f-48d0-81da-dc8b123879c2"/>
    <ds:schemaRef ds:uri="http://purl.org/dc/elements/1.1/"/>
    <ds:schemaRef ds:uri="b7e247b7-cca8-429f-8688-16f83c8fba5f"/>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12</vt:i4>
      </vt:variant>
    </vt:vector>
  </HeadingPairs>
  <TitlesOfParts>
    <vt:vector size="45" baseType="lpstr">
      <vt:lpstr>Publishing QC sheet</vt:lpstr>
      <vt:lpstr>Intro</vt:lpstr>
      <vt:lpstr>Tab2</vt:lpstr>
      <vt:lpstr>TechGuide</vt:lpstr>
      <vt:lpstr>InterpretGuide</vt:lpstr>
      <vt:lpstr>CopyingInstruct</vt:lpstr>
      <vt:lpstr>Controls</vt:lpstr>
      <vt:lpstr>Chart Interactive Data</vt:lpstr>
      <vt:lpstr>Table Interactive Data</vt:lpstr>
      <vt:lpstr>Child Pov Chart data</vt:lpstr>
      <vt:lpstr>Child Pov Table data</vt:lpstr>
      <vt:lpstr>Imms Chart data</vt:lpstr>
      <vt:lpstr>Imms Table data</vt:lpstr>
      <vt:lpstr>Admission Chart Data</vt:lpstr>
      <vt:lpstr>Admission Table Data</vt:lpstr>
      <vt:lpstr>Overweight Chart data</vt:lpstr>
      <vt:lpstr>Overweight Table data</vt:lpstr>
      <vt:lpstr>Live Births Chart data</vt:lpstr>
      <vt:lpstr>Live Births Table data</vt:lpstr>
      <vt:lpstr>Teen Cons Chart data</vt:lpstr>
      <vt:lpstr>Teen Cons Table data</vt:lpstr>
      <vt:lpstr>DMFT Chart data</vt:lpstr>
      <vt:lpstr>DMFT Table data</vt:lpstr>
      <vt:lpstr>Inf Mort Chart data</vt:lpstr>
      <vt:lpstr>Inf Mort Table data</vt:lpstr>
      <vt:lpstr>Child Mort Chart data</vt:lpstr>
      <vt:lpstr>Child Mort Table data</vt:lpstr>
      <vt:lpstr>CIN Chart data</vt:lpstr>
      <vt:lpstr>CIN Table data</vt:lpstr>
      <vt:lpstr>Homelessness Table Data</vt:lpstr>
      <vt:lpstr>Homelessness Chart data</vt:lpstr>
      <vt:lpstr>Social worker Table data</vt:lpstr>
      <vt:lpstr>Social Worker Chart data</vt:lpstr>
      <vt:lpstr>Comp1</vt:lpstr>
      <vt:lpstr>Comp10</vt:lpstr>
      <vt:lpstr>Comp11</vt:lpstr>
      <vt:lpstr>Comp12</vt:lpstr>
      <vt:lpstr>Comp2</vt:lpstr>
      <vt:lpstr>Comp3</vt:lpstr>
      <vt:lpstr>Comp4</vt:lpstr>
      <vt:lpstr>Comp5</vt:lpstr>
      <vt:lpstr>Comp6</vt:lpstr>
      <vt:lpstr>Comp7</vt:lpstr>
      <vt:lpstr>Comp8</vt:lpstr>
      <vt:lpstr>Comp9</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 Francis</dc:creator>
  <cp:lastModifiedBy>Rh168211</cp:lastModifiedBy>
  <cp:lastPrinted>2016-06-02T09:35:22Z</cp:lastPrinted>
  <dcterms:created xsi:type="dcterms:W3CDTF">2014-10-24T11:07:51Z</dcterms:created>
  <dcterms:modified xsi:type="dcterms:W3CDTF">2021-07-06T07:11:27Z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