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workbookProtection workbookPassword="C3EC" lockStructure="1"/>
  <bookViews>
    <workbookView showSheetTabs="0" xWindow="120" yWindow="72" windowWidth="15480" windowHeight="7452" tabRatio="718"/>
  </bookViews>
  <sheets>
    <sheet name="Introduction" sheetId="70" r:id="rId1"/>
    <sheet name="Trends " sheetId="72" r:id="rId2"/>
    <sheet name="Wales trend" sheetId="74" r:id="rId3"/>
    <sheet name="Current snapshot" sheetId="19" r:id="rId4"/>
    <sheet name="Technical guide" sheetId="71" r:id="rId5"/>
    <sheet name="Interpretation guide" sheetId="60" r:id="rId6"/>
    <sheet name="Copy tables and charts" sheetId="67" r:id="rId7"/>
    <sheet name="Controls" sheetId="12" state="hidden" r:id="rId8"/>
    <sheet name="All data" sheetId="5" state="hidden" r:id="rId9"/>
    <sheet name="Current snapshot chart data" sheetId="42"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______MY01" localSheetId="0">#REF!</definedName>
    <definedName name="________MY01" localSheetId="4">#REF!</definedName>
    <definedName name="________MY01" localSheetId="1">#REF!</definedName>
    <definedName name="________MY01" localSheetId="2">#REF!</definedName>
    <definedName name="________MY01">#REF!</definedName>
    <definedName name="________RC05S1RD" localSheetId="0">#REF!</definedName>
    <definedName name="________RC05S1RD" localSheetId="4">#REF!</definedName>
    <definedName name="________RC05S1RD" localSheetId="1">#REF!</definedName>
    <definedName name="________RC05S1RD" localSheetId="2">#REF!</definedName>
    <definedName name="________RC05S1RD">#REF!</definedName>
    <definedName name="_______MY01" localSheetId="0">#REF!</definedName>
    <definedName name="_______MY01" localSheetId="4">#REF!</definedName>
    <definedName name="_______MY01" localSheetId="1">#REF!</definedName>
    <definedName name="_______MY01" localSheetId="2">#REF!</definedName>
    <definedName name="_______MY01">#REF!</definedName>
    <definedName name="_______RC05S1RD" localSheetId="0">#REF!</definedName>
    <definedName name="_______RC05S1RD" localSheetId="4">#REF!</definedName>
    <definedName name="_______RC05S1RD" localSheetId="1">#REF!</definedName>
    <definedName name="_______RC05S1RD" localSheetId="2">#REF!</definedName>
    <definedName name="_______RC05S1RD">#REF!</definedName>
    <definedName name="______MY01" localSheetId="0">#REF!</definedName>
    <definedName name="______MY01" localSheetId="4">#REF!</definedName>
    <definedName name="______MY01" localSheetId="1">#REF!</definedName>
    <definedName name="______MY01" localSheetId="2">#REF!</definedName>
    <definedName name="______MY01">#REF!</definedName>
    <definedName name="______RC05S1RD" localSheetId="0">#REF!</definedName>
    <definedName name="______RC05S1RD" localSheetId="4">#REF!</definedName>
    <definedName name="______RC05S1RD" localSheetId="1">#REF!</definedName>
    <definedName name="______RC05S1RD" localSheetId="2">#REF!</definedName>
    <definedName name="______RC05S1RD">#REF!</definedName>
    <definedName name="_____MY01" localSheetId="0">#REF!</definedName>
    <definedName name="_____MY01" localSheetId="4">#REF!</definedName>
    <definedName name="_____MY01" localSheetId="1">#REF!</definedName>
    <definedName name="_____MY01" localSheetId="2">#REF!</definedName>
    <definedName name="_____MY01">#REF!</definedName>
    <definedName name="_____RC05S1RD" localSheetId="0">#REF!</definedName>
    <definedName name="_____RC05S1RD" localSheetId="4">#REF!</definedName>
    <definedName name="_____RC05S1RD" localSheetId="1">#REF!</definedName>
    <definedName name="_____RC05S1RD" localSheetId="2">#REF!</definedName>
    <definedName name="_____RC05S1RD">#REF!</definedName>
    <definedName name="____MY01" localSheetId="0">#REF!</definedName>
    <definedName name="____MY01" localSheetId="4">#REF!</definedName>
    <definedName name="____MY01" localSheetId="1">#REF!</definedName>
    <definedName name="____MY01" localSheetId="2">#REF!</definedName>
    <definedName name="____MY01">#REF!</definedName>
    <definedName name="____RC05S1RD" localSheetId="0">#REF!</definedName>
    <definedName name="____RC05S1RD" localSheetId="4">#REF!</definedName>
    <definedName name="____RC05S1RD" localSheetId="1">#REF!</definedName>
    <definedName name="____RC05S1RD" localSheetId="2">#REF!</definedName>
    <definedName name="____RC05S1RD">#REF!</definedName>
    <definedName name="___MY01" localSheetId="0">#REF!</definedName>
    <definedName name="___MY01" localSheetId="4">#REF!</definedName>
    <definedName name="___MY01" localSheetId="1">#REF!</definedName>
    <definedName name="___MY01" localSheetId="2">#REF!</definedName>
    <definedName name="___MY01">#REF!</definedName>
    <definedName name="___RC05S1RD" localSheetId="0">#REF!</definedName>
    <definedName name="___RC05S1RD" localSheetId="4">#REF!</definedName>
    <definedName name="___RC05S1RD" localSheetId="1">#REF!</definedName>
    <definedName name="___RC05S1RD" localSheetId="2">#REF!</definedName>
    <definedName name="___RC05S1RD">#REF!</definedName>
    <definedName name="__MY01" localSheetId="0">#REF!</definedName>
    <definedName name="__MY01" localSheetId="4">#REF!</definedName>
    <definedName name="__MY01" localSheetId="1">#REF!</definedName>
    <definedName name="__MY01" localSheetId="2">#REF!</definedName>
    <definedName name="__MY01">#REF!</definedName>
    <definedName name="__RC05S1RD" localSheetId="0">#REF!</definedName>
    <definedName name="__RC05S1RD" localSheetId="4">#REF!</definedName>
    <definedName name="__RC05S1RD" localSheetId="1">#REF!</definedName>
    <definedName name="__RC05S1RD" localSheetId="2">#REF!</definedName>
    <definedName name="__RC05S1RD">#REF!</definedName>
    <definedName name="_998_2004_Registrars" localSheetId="0">#REF!</definedName>
    <definedName name="_998_2004_Registrars" localSheetId="4">#REF!</definedName>
    <definedName name="_998_2004_Registrars" localSheetId="1">#REF!</definedName>
    <definedName name="_998_2004_Registrars" localSheetId="2">#REF!</definedName>
    <definedName name="_998_2004_Registrars">#REF!</definedName>
    <definedName name="_999_2004_Retainers" localSheetId="0">#REF!</definedName>
    <definedName name="_999_2004_Retainers" localSheetId="4">#REF!</definedName>
    <definedName name="_999_2004_Retainers" localSheetId="1">#REF!</definedName>
    <definedName name="_999_2004_Retainers" localSheetId="2">#REF!</definedName>
    <definedName name="_999_2004_Retainers">#REF!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'[1]Raw Data Districts'!#REF!</definedName>
    <definedName name="_xlnm._FilterDatabase" localSheetId="4" hidden="1">'[1]Raw Data Districts'!#REF!</definedName>
    <definedName name="_xlnm._FilterDatabase" localSheetId="1" hidden="1">'[1]Raw Data Districts'!#REF!</definedName>
    <definedName name="_xlnm._FilterDatabase" localSheetId="2" hidden="1">'[1]Raw Data Districts'!#REF!</definedName>
    <definedName name="_xlnm._FilterDatabase" hidden="1">'[1]Raw Data Districts'!#REF!</definedName>
    <definedName name="_MY01" localSheetId="6">#REF!</definedName>
    <definedName name="_MY01" localSheetId="0">#REF!</definedName>
    <definedName name="_MY01" localSheetId="4">#REF!</definedName>
    <definedName name="_MY01" localSheetId="1">#REF!</definedName>
    <definedName name="_MY01" localSheetId="2">#REF!</definedName>
    <definedName name="_MY01">#REF!</definedName>
    <definedName name="_Order1" hidden="1">255</definedName>
    <definedName name="_P02" localSheetId="6">#REF!</definedName>
    <definedName name="_P02" localSheetId="0">#REF!</definedName>
    <definedName name="_P02" localSheetId="4">#REF!</definedName>
    <definedName name="_P02" localSheetId="1">#REF!</definedName>
    <definedName name="_P02" localSheetId="2">#REF!</definedName>
    <definedName name="_P02">#REF!</definedName>
    <definedName name="_P03" localSheetId="6">#REF!</definedName>
    <definedName name="_P03" localSheetId="0">#REF!</definedName>
    <definedName name="_P03" localSheetId="4">#REF!</definedName>
    <definedName name="_P03" localSheetId="1">#REF!</definedName>
    <definedName name="_P03" localSheetId="2">#REF!</definedName>
    <definedName name="_P03">#REF!</definedName>
    <definedName name="_RC05S1RD" localSheetId="6">#REF!</definedName>
    <definedName name="_RC05S1RD" localSheetId="0">#REF!</definedName>
    <definedName name="_RC05S1RD" localSheetId="4">#REF!</definedName>
    <definedName name="_RC05S1RD" localSheetId="1">#REF!</definedName>
    <definedName name="_RC05S1RD" localSheetId="2">#REF!</definedName>
    <definedName name="_RC05S1RD">#REF!</definedName>
    <definedName name="_S02" localSheetId="6">#REF!</definedName>
    <definedName name="_S02" localSheetId="0">#REF!</definedName>
    <definedName name="_S02" localSheetId="4">#REF!</definedName>
    <definedName name="_S02" localSheetId="1">#REF!</definedName>
    <definedName name="_S02" localSheetId="2">#REF!</definedName>
    <definedName name="_S02">#REF!</definedName>
    <definedName name="_S03" localSheetId="6">#REF!</definedName>
    <definedName name="_S03" localSheetId="0">#REF!</definedName>
    <definedName name="_S03" localSheetId="4">#REF!</definedName>
    <definedName name="_S03" localSheetId="1">#REF!</definedName>
    <definedName name="_S03" localSheetId="2">#REF!</definedName>
    <definedName name="_S03">#REF!</definedName>
    <definedName name="_S04" localSheetId="6">#REF!</definedName>
    <definedName name="_S04" localSheetId="0">#REF!</definedName>
    <definedName name="_S04" localSheetId="4">#REF!</definedName>
    <definedName name="_S04" localSheetId="1">#REF!</definedName>
    <definedName name="_S04" localSheetId="2">#REF!</definedName>
    <definedName name="_S04">#REF!</definedName>
    <definedName name="_Sort" localSheetId="0" hidden="1">#REF!</definedName>
    <definedName name="_Sort" localSheetId="4" hidden="1">#REF!</definedName>
    <definedName name="_Sort" localSheetId="1" hidden="1">#REF!</definedName>
    <definedName name="_Sort" localSheetId="2" hidden="1">#REF!</definedName>
    <definedName name="_Sort" hidden="1">#REF!</definedName>
    <definedName name="a" localSheetId="0">#REF!</definedName>
    <definedName name="a" localSheetId="4">#REF!</definedName>
    <definedName name="a" localSheetId="1">#REF!</definedName>
    <definedName name="a" localSheetId="2">#REF!</definedName>
    <definedName name="a">#REF!</definedName>
    <definedName name="Adm_Trend_LAHB">OFFSET([2]Controls!$W$33,0,0,[2]Controls!$F$57,1)</definedName>
    <definedName name="Adm_Trend_Wales">OFFSET([2]Controls!$W$45,0,0,[2]Controls!$F$57,1)</definedName>
    <definedName name="AdmU18_Trend_Wales">OFFSET([2]Controls!$S$45,"AU",[2]Controls!$E$56,8,0)</definedName>
    <definedName name="Age_and_sex" localSheetId="0">#REF!</definedName>
    <definedName name="Age_and_sex" localSheetId="4">#REF!</definedName>
    <definedName name="Age_and_sex" localSheetId="1">#REF!</definedName>
    <definedName name="Age_and_sex" localSheetId="2">#REF!</definedName>
    <definedName name="Age_and_sex">#REF!</definedName>
    <definedName name="AgeColumn" localSheetId="0">#REF!</definedName>
    <definedName name="AgeColumn" localSheetId="4">#REF!</definedName>
    <definedName name="AgeColumn" localSheetId="1">#REF!</definedName>
    <definedName name="AgeColumn" localSheetId="2">#REF!</definedName>
    <definedName name="AgeColumn">#REF!</definedName>
    <definedName name="AllAgeColumn" localSheetId="0">#REF!</definedName>
    <definedName name="AllAgeColumn" localSheetId="4">#REF!</definedName>
    <definedName name="AllAgeColumn" localSheetId="1">#REF!</definedName>
    <definedName name="AllAgeColumn" localSheetId="2">#REF!</definedName>
    <definedName name="AllAgeColumn">#REF!</definedName>
    <definedName name="Angio">'[3]Output for interactive sheet'!$A$2:$L$91</definedName>
    <definedName name="AngioF">'[4]Overview Mortality &amp; Admissions'!$AU$7:$AV$38</definedName>
    <definedName name="AngioM">'[4]Overview Mortality &amp; Admissions'!$AS$7:$AT$38</definedName>
    <definedName name="AngioP">'[4]Overview Mortality &amp; Admissions'!$AW$7:$AX$38</definedName>
    <definedName name="ANGL" localSheetId="6">#REF!</definedName>
    <definedName name="ANGL" localSheetId="0">#REF!</definedName>
    <definedName name="ANGL" localSheetId="4">#REF!</definedName>
    <definedName name="ANGL" localSheetId="1">#REF!</definedName>
    <definedName name="ANGL" localSheetId="2">#REF!</definedName>
    <definedName name="ANGL">#REF!</definedName>
    <definedName name="ANGL1" localSheetId="0">#REF!</definedName>
    <definedName name="ANGL1" localSheetId="4">#REF!</definedName>
    <definedName name="ANGL1" localSheetId="1">#REF!</definedName>
    <definedName name="ANGL1" localSheetId="2">#REF!</definedName>
    <definedName name="ANGL1">#REF!</definedName>
    <definedName name="Asthma">'[5]Summary for LA profiles'!$A$5:$P$27</definedName>
    <definedName name="AVON" localSheetId="0">#REF!</definedName>
    <definedName name="AVON" localSheetId="4">#REF!</definedName>
    <definedName name="AVON" localSheetId="1">#REF!</definedName>
    <definedName name="AVON" localSheetId="2">#REF!</definedName>
    <definedName name="AVON">#REF!</definedName>
    <definedName name="BEDS" localSheetId="0">#REF!</definedName>
    <definedName name="BEDS" localSheetId="4">#REF!</definedName>
    <definedName name="BEDS" localSheetId="1">#REF!</definedName>
    <definedName name="BEDS" localSheetId="2">#REF!</definedName>
    <definedName name="BEDS">#REF!</definedName>
    <definedName name="BERKS" localSheetId="0">#REF!</definedName>
    <definedName name="BERKS" localSheetId="4">#REF!</definedName>
    <definedName name="BERKS" localSheetId="1">#REF!</definedName>
    <definedName name="BERKS" localSheetId="2">#REF!</definedName>
    <definedName name="BERKS">#REF!</definedName>
    <definedName name="BLAEN" localSheetId="6">#REF!</definedName>
    <definedName name="BLAEN" localSheetId="0">#REF!</definedName>
    <definedName name="BLAEN" localSheetId="4">#REF!</definedName>
    <definedName name="BLAEN" localSheetId="1">#REF!</definedName>
    <definedName name="BLAEN" localSheetId="2">#REF!</definedName>
    <definedName name="BLAEN">#REF!</definedName>
    <definedName name="bmiHB" localSheetId="0">#REF!</definedName>
    <definedName name="bmiHB" localSheetId="4">#REF!</definedName>
    <definedName name="bmiHB" localSheetId="1">#REF!</definedName>
    <definedName name="bmiHB" localSheetId="2">#REF!</definedName>
    <definedName name="bmiHB">#REF!</definedName>
    <definedName name="bmiLA" localSheetId="0">#REF!</definedName>
    <definedName name="bmiLA" localSheetId="4">#REF!</definedName>
    <definedName name="bmiLA" localSheetId="1">#REF!</definedName>
    <definedName name="bmiLA" localSheetId="2">#REF!</definedName>
    <definedName name="bmiLA">#REF!</definedName>
    <definedName name="Breastfed">'[6]Summary for LA profiles'!$A$5:$P$27</definedName>
    <definedName name="BRIDG" localSheetId="6">#REF!</definedName>
    <definedName name="BRIDG" localSheetId="0">#REF!</definedName>
    <definedName name="BRIDG" localSheetId="4">#REF!</definedName>
    <definedName name="BRIDG" localSheetId="1">#REF!</definedName>
    <definedName name="BRIDG" localSheetId="2">#REF!</definedName>
    <definedName name="BRIDG">#REF!</definedName>
    <definedName name="BUCKS" localSheetId="0">#REF!</definedName>
    <definedName name="BUCKS" localSheetId="4">#REF!</definedName>
    <definedName name="BUCKS" localSheetId="1">#REF!</definedName>
    <definedName name="BUCKS" localSheetId="2">#REF!</definedName>
    <definedName name="BUCKS">#REF!</definedName>
    <definedName name="CAERP" localSheetId="6">#REF!</definedName>
    <definedName name="CAERP" localSheetId="0">#REF!</definedName>
    <definedName name="CAERP" localSheetId="4">#REF!</definedName>
    <definedName name="CAERP" localSheetId="1">#REF!</definedName>
    <definedName name="CAERP" localSheetId="2">#REF!</definedName>
    <definedName name="CAERP">#REF!</definedName>
    <definedName name="CAMBS" localSheetId="0">#REF!</definedName>
    <definedName name="CAMBS" localSheetId="4">#REF!</definedName>
    <definedName name="CAMBS" localSheetId="1">#REF!</definedName>
    <definedName name="CAMBS" localSheetId="2">#REF!</definedName>
    <definedName name="CAMBS">#REF!</definedName>
    <definedName name="CARDF" localSheetId="6">#REF!</definedName>
    <definedName name="CARDF" localSheetId="0">#REF!</definedName>
    <definedName name="CARDF" localSheetId="4">#REF!</definedName>
    <definedName name="CARDF" localSheetId="1">#REF!</definedName>
    <definedName name="CARDF" localSheetId="2">#REF!</definedName>
    <definedName name="CARDF">#REF!</definedName>
    <definedName name="CARMS" localSheetId="6">#REF!</definedName>
    <definedName name="CARMS" localSheetId="0">#REF!</definedName>
    <definedName name="CARMS" localSheetId="4">#REF!</definedName>
    <definedName name="CARMS" localSheetId="1">#REF!</definedName>
    <definedName name="CARMS" localSheetId="2">#REF!</definedName>
    <definedName name="CARMS">#REF!</definedName>
    <definedName name="CERED" localSheetId="6">#REF!</definedName>
    <definedName name="CERED" localSheetId="0">#REF!</definedName>
    <definedName name="CERED" localSheetId="4">#REF!</definedName>
    <definedName name="CERED" localSheetId="1">#REF!</definedName>
    <definedName name="CERED" localSheetId="2">#REF!</definedName>
    <definedName name="CERED">#REF!</definedName>
    <definedName name="CHDAdF">'[4]Overview Mortality &amp; Admissions'!$AI$7:$AJ$38</definedName>
    <definedName name="CHDAdM">'[4]Overview Mortality &amp; Admissions'!$AG$7:$AH$38</definedName>
    <definedName name="CHDAdP">'[4]Overview Mortality &amp; Admissions'!$AK$7:$AL$38</definedName>
    <definedName name="CHESHIRE" localSheetId="0">#REF!</definedName>
    <definedName name="CHESHIRE" localSheetId="4">#REF!</definedName>
    <definedName name="CHESHIRE" localSheetId="1">#REF!</definedName>
    <definedName name="CHESHIRE" localSheetId="2">#REF!</definedName>
    <definedName name="CHESHIRE">#REF!</definedName>
    <definedName name="ChildMortality">'[7]Summary for LA profiles'!$A$5:$P$27</definedName>
    <definedName name="Childreninneed">'[8]Summary for LA profiles'!$A$5:$P$27</definedName>
    <definedName name="CLEVELAND" localSheetId="0">#REF!</definedName>
    <definedName name="CLEVELAND" localSheetId="4">#REF!</definedName>
    <definedName name="CLEVELAND" localSheetId="1">#REF!</definedName>
    <definedName name="CLEVELAND" localSheetId="2">#REF!</definedName>
    <definedName name="CLEVELAND">#REF!</definedName>
    <definedName name="CLWYD" localSheetId="0">#REF!</definedName>
    <definedName name="CLWYD" localSheetId="4">#REF!</definedName>
    <definedName name="CLWYD" localSheetId="1">#REF!</definedName>
    <definedName name="CLWYD" localSheetId="2">#REF!</definedName>
    <definedName name="CLWYD">#REF!</definedName>
    <definedName name="ConfidenceIntervalsLCL">OFFSET('[4]Interactive controls'!$V$10,'[4]Interactive controls'!$H$13,0,'[4]Interactive controls'!$G$13,1)</definedName>
    <definedName name="ConfidenceIntervalsUCL">OFFSET('[4]Interactive controls'!$U$10,'[4]Interactive controls'!$H$13,0,'[4]Interactive controls'!$G$13,1)</definedName>
    <definedName name="CONWY" localSheetId="6">#REF!</definedName>
    <definedName name="CONWY" localSheetId="0">#REF!</definedName>
    <definedName name="CONWY" localSheetId="4">#REF!</definedName>
    <definedName name="CONWY" localSheetId="1">#REF!</definedName>
    <definedName name="CONWY" localSheetId="2">#REF!</definedName>
    <definedName name="CONWY">#REF!</definedName>
    <definedName name="copyingchartsandtables" localSheetId="0">#REF!</definedName>
    <definedName name="copyingchartsandtables" localSheetId="4">#REF!</definedName>
    <definedName name="copyingchartsandtables" localSheetId="1">#REF!</definedName>
    <definedName name="copyingchartsandtables" localSheetId="2">#REF!</definedName>
    <definedName name="copyingchartsandtables">#REF!</definedName>
    <definedName name="CORNWALL" localSheetId="0">#REF!</definedName>
    <definedName name="CORNWALL" localSheetId="4">#REF!</definedName>
    <definedName name="CORNWALL" localSheetId="1">#REF!</definedName>
    <definedName name="CORNWALL" localSheetId="2">#REF!</definedName>
    <definedName name="CORNWALL">#REF!</definedName>
    <definedName name="CUMBRIA" localSheetId="0">#REF!</definedName>
    <definedName name="CUMBRIA" localSheetId="4">#REF!</definedName>
    <definedName name="CUMBRIA" localSheetId="1">#REF!</definedName>
    <definedName name="CUMBRIA" localSheetId="2">#REF!</definedName>
    <definedName name="CUMBRIA">#REF!</definedName>
    <definedName name="CVDMort">'[9]2009-11_Data_Interactive  '!$A$2:$L$91</definedName>
    <definedName name="CVMortF">'[4]Overview Mortality &amp; Admissions'!$BA$7:$BB$38</definedName>
    <definedName name="CVMortM">'[4]Overview Mortality &amp; Admissions'!$AY$7:$AZ$38</definedName>
    <definedName name="CVMortP">'[4]Overview Mortality &amp; Admissions'!$BC$7:$BD$38</definedName>
    <definedName name="_xlnm.Database">[10]CFDATA!$A$1:$L$952</definedName>
    <definedName name="DENBI" localSheetId="6">#REF!</definedName>
    <definedName name="DENBI" localSheetId="0">#REF!</definedName>
    <definedName name="DENBI" localSheetId="4">#REF!</definedName>
    <definedName name="DENBI" localSheetId="1">#REF!</definedName>
    <definedName name="DENBI" localSheetId="2">#REF!</definedName>
    <definedName name="DENBI">#REF!</definedName>
    <definedName name="DERBYSHIRE" localSheetId="0">#REF!</definedName>
    <definedName name="DERBYSHIRE" localSheetId="4">#REF!</definedName>
    <definedName name="DERBYSHIRE" localSheetId="1">#REF!</definedName>
    <definedName name="DERBYSHIRE" localSheetId="2">#REF!</definedName>
    <definedName name="DERBYSHIRE">#REF!</definedName>
    <definedName name="DEVON" localSheetId="0">#REF!</definedName>
    <definedName name="DEVON" localSheetId="4">#REF!</definedName>
    <definedName name="DEVON" localSheetId="1">#REF!</definedName>
    <definedName name="DEVON" localSheetId="2">#REF!</definedName>
    <definedName name="DEVON">#REF!</definedName>
    <definedName name="DMFT">'[11]Summary for LA profiles'!$A$5:$P$27</definedName>
    <definedName name="DORSET" localSheetId="0">#REF!</definedName>
    <definedName name="DORSET" localSheetId="4">#REF!</definedName>
    <definedName name="DORSET" localSheetId="1">#REF!</definedName>
    <definedName name="DORSET" localSheetId="2">#REF!</definedName>
    <definedName name="DORSET">#REF!</definedName>
    <definedName name="drinkingHB" localSheetId="0">#REF!</definedName>
    <definedName name="drinkingHB" localSheetId="4">#REF!</definedName>
    <definedName name="drinkingHB" localSheetId="1">#REF!</definedName>
    <definedName name="drinkingHB" localSheetId="2">#REF!</definedName>
    <definedName name="drinkingHB">#REF!</definedName>
    <definedName name="drinkingLA" localSheetId="0">#REF!</definedName>
    <definedName name="drinkingLA" localSheetId="4">#REF!</definedName>
    <definedName name="drinkingLA" localSheetId="1">#REF!</definedName>
    <definedName name="drinkingLA" localSheetId="2">#REF!</definedName>
    <definedName name="drinkingLA">#REF!</definedName>
    <definedName name="DURHAM" localSheetId="0">#REF!</definedName>
    <definedName name="DURHAM" localSheetId="4">#REF!</definedName>
    <definedName name="DURHAM" localSheetId="1">#REF!</definedName>
    <definedName name="DURHAM" localSheetId="2">#REF!</definedName>
    <definedName name="DURHAM">#REF!</definedName>
    <definedName name="DYFED" localSheetId="0">#REF!</definedName>
    <definedName name="DYFED" localSheetId="4">#REF!</definedName>
    <definedName name="DYFED" localSheetId="1">#REF!</definedName>
    <definedName name="DYFED" localSheetId="2">#REF!</definedName>
    <definedName name="DYFED">#REF!</definedName>
    <definedName name="E_SUSSEX" localSheetId="0">#REF!</definedName>
    <definedName name="E_SUSSEX" localSheetId="4">#REF!</definedName>
    <definedName name="E_SUSSEX" localSheetId="1">#REF!</definedName>
    <definedName name="E_SUSSEX" localSheetId="2">#REF!</definedName>
    <definedName name="E_SUSSEX">#REF!</definedName>
    <definedName name="EmergencyAdmissions">'[12]Stroke &amp; CHD admissions 2009-11'!$A$2:$L$181</definedName>
    <definedName name="ESSEX" localSheetId="0">#REF!</definedName>
    <definedName name="ESSEX" localSheetId="4">#REF!</definedName>
    <definedName name="ESSEX" localSheetId="1">#REF!</definedName>
    <definedName name="ESSEX" localSheetId="2">#REF!</definedName>
    <definedName name="ESSEX">#REF!</definedName>
    <definedName name="everypage" localSheetId="0">#REF!</definedName>
    <definedName name="everypage" localSheetId="4">#REF!</definedName>
    <definedName name="everypage" localSheetId="1">#REF!</definedName>
    <definedName name="everypage" localSheetId="2">#REF!</definedName>
    <definedName name="everypage">#REF!</definedName>
    <definedName name="exerciseHB" localSheetId="0">#REF!</definedName>
    <definedName name="exerciseHB" localSheetId="4">#REF!</definedName>
    <definedName name="exerciseHB" localSheetId="1">#REF!</definedName>
    <definedName name="exerciseHB" localSheetId="2">#REF!</definedName>
    <definedName name="exerciseHB">#REF!</definedName>
    <definedName name="exerciseLA" localSheetId="0">#REF!</definedName>
    <definedName name="exerciseLA" localSheetId="4">#REF!</definedName>
    <definedName name="exerciseLA" localSheetId="1">#REF!</definedName>
    <definedName name="exerciseLA" localSheetId="2">#REF!</definedName>
    <definedName name="exerciseLA">#REF!</definedName>
    <definedName name="Females" localSheetId="0">#REF!</definedName>
    <definedName name="Females" localSheetId="4">#REF!</definedName>
    <definedName name="Females" localSheetId="1">#REF!</definedName>
    <definedName name="Females" localSheetId="2">#REF!</definedName>
    <definedName name="Females">#REF!</definedName>
    <definedName name="Females2001">[13]Rate_Calc_Females!$DQ$10:$DW$17</definedName>
    <definedName name="Females2002">[13]Rate_Calc_Females!$DQ$18:$DW$25</definedName>
    <definedName name="Females2003">[13]Rate_Calc_Females!$DQ$26:$DW$33</definedName>
    <definedName name="Females2004">[13]Rate_Calc_Females!$DQ$34:$DW$41</definedName>
    <definedName name="Females2005">[13]Rate_Calc_Females!$DQ$42:$DW$49</definedName>
    <definedName name="Females2006">[13]Rate_Calc_Females!$DQ$50:$DW$57</definedName>
    <definedName name="Females2007">[13]Rate_Calc_Females!$DQ$58:$DW$65</definedName>
    <definedName name="Females2008">[13]Rate_Calc_Females!$DQ$66:$DW$73</definedName>
    <definedName name="Females2009">[13]Rate_Calc_Females!$DQ$74:$DW$81</definedName>
    <definedName name="Females2010">[13]Rate_Calc_Females!$DQ$82:$DW$89</definedName>
    <definedName name="FLINT" localSheetId="6">#REF!</definedName>
    <definedName name="FLINT" localSheetId="0">#REF!</definedName>
    <definedName name="FLINT" localSheetId="4">#REF!</definedName>
    <definedName name="FLINT" localSheetId="1">#REF!</definedName>
    <definedName name="FLINT" localSheetId="2">#REF!</definedName>
    <definedName name="FLINT">#REF!</definedName>
    <definedName name="For_WHS_HBchart">OFFSET([2]Controls!$L$119,0,[2]Controls!$F$59,7,1)</definedName>
    <definedName name="For_WHS_HBWales">OFFSET([2]Controls!$S$118,0,[2]Controls!$F$59,33,1)</definedName>
    <definedName name="For_WHS_LAchart">OFFSET([2]Controls!$L$95,0,[2]Controls!$F$59,22,1)</definedName>
    <definedName name="For_WHS_LAWales">OFFSET([2]Controls!$S$94,0,[2]Controls!$F$59,33,1)</definedName>
    <definedName name="FreeSchoolMeals">'[14]Summary for LA profiles'!$A$5:$P$27</definedName>
    <definedName name="fruitHB" localSheetId="0">#REF!</definedName>
    <definedName name="fruitHB" localSheetId="4">#REF!</definedName>
    <definedName name="fruitHB" localSheetId="1">#REF!</definedName>
    <definedName name="fruitHB" localSheetId="2">#REF!</definedName>
    <definedName name="fruitHB">#REF!</definedName>
    <definedName name="fruitLA" localSheetId="0">#REF!</definedName>
    <definedName name="fruitLA" localSheetId="4">#REF!</definedName>
    <definedName name="fruitLA" localSheetId="1">#REF!</definedName>
    <definedName name="fruitLA" localSheetId="2">#REF!</definedName>
    <definedName name="fruitLA">#REF!</definedName>
    <definedName name="G" localSheetId="0">#REF!</definedName>
    <definedName name="G" localSheetId="4">#REF!</definedName>
    <definedName name="G" localSheetId="1">#REF!</definedName>
    <definedName name="G" localSheetId="2">#REF!</definedName>
    <definedName name="G">#REF!</definedName>
    <definedName name="GLOS" localSheetId="0">#REF!</definedName>
    <definedName name="GLOS" localSheetId="4">#REF!</definedName>
    <definedName name="GLOS" localSheetId="1">#REF!</definedName>
    <definedName name="GLOS" localSheetId="2">#REF!</definedName>
    <definedName name="GLOS">#REF!</definedName>
    <definedName name="GTR_MAN" localSheetId="0">#REF!</definedName>
    <definedName name="GTR_MAN" localSheetId="4">#REF!</definedName>
    <definedName name="GTR_MAN" localSheetId="1">#REF!</definedName>
    <definedName name="GTR_MAN" localSheetId="2">#REF!</definedName>
    <definedName name="GTR_MAN">#REF!</definedName>
    <definedName name="GWENT" localSheetId="0">#REF!</definedName>
    <definedName name="GWENT" localSheetId="4">#REF!</definedName>
    <definedName name="GWENT" localSheetId="1">#REF!</definedName>
    <definedName name="GWENT" localSheetId="2">#REF!</definedName>
    <definedName name="GWENT">#REF!</definedName>
    <definedName name="GWYN" localSheetId="6">#REF!</definedName>
    <definedName name="GWYN" localSheetId="0">#REF!</definedName>
    <definedName name="GWYN" localSheetId="4">#REF!</definedName>
    <definedName name="GWYN" localSheetId="1">#REF!</definedName>
    <definedName name="GWYN" localSheetId="2">#REF!</definedName>
    <definedName name="GWYN">#REF!</definedName>
    <definedName name="GWYNEDD" localSheetId="0">#REF!</definedName>
    <definedName name="GWYNEDD" localSheetId="4">#REF!</definedName>
    <definedName name="GWYNEDD" localSheetId="1">#REF!</definedName>
    <definedName name="GWYNEDD" localSheetId="2">#REF!</definedName>
    <definedName name="GWYNEDD">#REF!</definedName>
    <definedName name="H" localSheetId="0">#REF!</definedName>
    <definedName name="H" localSheetId="4">#REF!</definedName>
    <definedName name="H" localSheetId="1">#REF!</definedName>
    <definedName name="H" localSheetId="2">#REF!</definedName>
    <definedName name="H">#REF!</definedName>
    <definedName name="HANTS" localSheetId="0">#REF!</definedName>
    <definedName name="HANTS" localSheetId="4">#REF!</definedName>
    <definedName name="HANTS" localSheetId="1">#REF!</definedName>
    <definedName name="HANTS" localSheetId="2">#REF!</definedName>
    <definedName name="HANTS">#REF!</definedName>
    <definedName name="HB">OFFSET('[4]Interactive controls'!$Q$34,'[4]Interactive controls'!$H$13,'[4]Interactive controls'!$I$20,'[4]Interactive controls'!$G$16,1)</definedName>
    <definedName name="HBData">'[15]Wales HB calcs'!$C$29:$P$35</definedName>
    <definedName name="HEREFORD_W" localSheetId="0">#REF!</definedName>
    <definedName name="HEREFORD_W" localSheetId="4">#REF!</definedName>
    <definedName name="HEREFORD_W" localSheetId="1">#REF!</definedName>
    <definedName name="HEREFORD_W" localSheetId="2">#REF!</definedName>
    <definedName name="HEREFORD_W">#REF!</definedName>
    <definedName name="HERTS" localSheetId="0">#REF!</definedName>
    <definedName name="HERTS" localSheetId="4">#REF!</definedName>
    <definedName name="HERTS" localSheetId="1">#REF!</definedName>
    <definedName name="HERTS" localSheetId="2">#REF!</definedName>
    <definedName name="HERTS">#REF!</definedName>
    <definedName name="hourscolumn" localSheetId="0">#REF!</definedName>
    <definedName name="hourscolumn" localSheetId="4">#REF!</definedName>
    <definedName name="hourscolumn" localSheetId="1">#REF!</definedName>
    <definedName name="hourscolumn" localSheetId="2">#REF!</definedName>
    <definedName name="hourscolumn">#REF!</definedName>
    <definedName name="HPV">'[16]Summary for LA profiles'!$A$5:$P$27</definedName>
    <definedName name="HUMBERSIDE" localSheetId="0">#REF!</definedName>
    <definedName name="HUMBERSIDE" localSheetId="4">#REF!</definedName>
    <definedName name="HUMBERSIDE" localSheetId="1">#REF!</definedName>
    <definedName name="HUMBERSIDE" localSheetId="2">#REF!</definedName>
    <definedName name="HUMBERSIDE">#REF!</definedName>
    <definedName name="I_OF_WIGHT" localSheetId="0">#REF!</definedName>
    <definedName name="I_OF_WIGHT" localSheetId="4">#REF!</definedName>
    <definedName name="I_OF_WIGHT" localSheetId="1">#REF!</definedName>
    <definedName name="I_OF_WIGHT" localSheetId="2">#REF!</definedName>
    <definedName name="I_OF_WIGHT">#REF!</definedName>
    <definedName name="Imms">'[17]Summary for LA profiles'!$A$5:$P$27</definedName>
    <definedName name="InfantMortality">'[18]Summary for LA profiles'!$A$5:$P$27</definedName>
    <definedName name="KENT" localSheetId="0">#REF!</definedName>
    <definedName name="KENT" localSheetId="4">#REF!</definedName>
    <definedName name="KENT" localSheetId="1">#REF!</definedName>
    <definedName name="KENT" localSheetId="2">#REF!</definedName>
    <definedName name="KENT">#REF!</definedName>
    <definedName name="KS4Edu">'[19]Summary for LA profiles'!$A$5:$P$27</definedName>
    <definedName name="LA_Standardised">OFFSET([20]Controls!$I$67,0,0,COUNTA(IF([20]Controls!$B$53&lt;7,[20]Controls!$I$67:$I$76,IF([20]Controls!$B$53&gt;6,[20]Controls!$I$67:$I$72,""))))</definedName>
    <definedName name="LAData">'[15]Wales HB calcs'!$C$3:$P$25</definedName>
    <definedName name="LAHB2">OFFSET('[4]Interactive controls'!$Q$10,'[4]Interactive controls'!$H$13,'[4]Interactive controls'!$I$20,'[4]Interactive controls'!$G$13,1)</definedName>
    <definedName name="LAHBNAMES">OFFSET('[4]Interactive controls'!$K$10,'[4]Interactive controls'!$H$13,0,'[4]Interactive controls'!$G$13,1)</definedName>
    <definedName name="LAnames" localSheetId="0">#REF!</definedName>
    <definedName name="LAnames" localSheetId="4">#REF!</definedName>
    <definedName name="LAnames" localSheetId="1">#REF!</definedName>
    <definedName name="LAnames" localSheetId="2">#REF!</definedName>
    <definedName name="LAnames">#REF!</definedName>
    <definedName name="LANCS" localSheetId="0">#REF!</definedName>
    <definedName name="LANCS" localSheetId="4">#REF!</definedName>
    <definedName name="LANCS" localSheetId="1">#REF!</definedName>
    <definedName name="LANCS" localSheetId="2">#REF!</definedName>
    <definedName name="LANCS">#REF!</definedName>
    <definedName name="LBW">'[21]Summary for LA profiles'!$A$5:$P$27</definedName>
    <definedName name="LEICS" localSheetId="0">#REF!</definedName>
    <definedName name="LEICS" localSheetId="4">#REF!</definedName>
    <definedName name="LEICS" localSheetId="1">#REF!</definedName>
    <definedName name="LEICS" localSheetId="2">#REF!</definedName>
    <definedName name="LEICS">#REF!</definedName>
    <definedName name="LINCS" localSheetId="0">#REF!</definedName>
    <definedName name="LINCS" localSheetId="4">#REF!</definedName>
    <definedName name="LINCS" localSheetId="1">#REF!</definedName>
    <definedName name="LINCS" localSheetId="2">#REF!</definedName>
    <definedName name="LINCS">#REF!</definedName>
    <definedName name="Links_for_list_pyramid">'[22]Main Pyramid Controls'!$C$3:$C$31</definedName>
    <definedName name="Links_for_list_trend" localSheetId="4">#REF!</definedName>
    <definedName name="Links_for_list_trend" localSheetId="1">#REF!</definedName>
    <definedName name="Links_for_list_trend" localSheetId="2">#REF!</definedName>
    <definedName name="Links_for_list_trend">#REF!</definedName>
    <definedName name="lltiHB" localSheetId="0">#REF!</definedName>
    <definedName name="lltiHB" localSheetId="4">#REF!</definedName>
    <definedName name="lltiHB" localSheetId="1">#REF!</definedName>
    <definedName name="lltiHB" localSheetId="2">#REF!</definedName>
    <definedName name="lltiHB">#REF!</definedName>
    <definedName name="lltiLA" localSheetId="0">#REF!</definedName>
    <definedName name="lltiLA" localSheetId="4">#REF!</definedName>
    <definedName name="lltiLA" localSheetId="1">#REF!</definedName>
    <definedName name="lltiLA" localSheetId="2">#REF!</definedName>
    <definedName name="lltiLA">#REF!</definedName>
    <definedName name="LONDON" localSheetId="0">#REF!</definedName>
    <definedName name="LONDON" localSheetId="4">#REF!</definedName>
    <definedName name="LONDON" localSheetId="1">#REF!</definedName>
    <definedName name="LONDON" localSheetId="2">#REF!</definedName>
    <definedName name="LONDON">#REF!</definedName>
    <definedName name="M_GLAM" localSheetId="0">#REF!</definedName>
    <definedName name="M_GLAM" localSheetId="4">#REF!</definedName>
    <definedName name="M_GLAM" localSheetId="1">#REF!</definedName>
    <definedName name="M_GLAM" localSheetId="2">#REF!</definedName>
    <definedName name="M_GLAM">#REF!</definedName>
    <definedName name="Males" localSheetId="0">#REF!</definedName>
    <definedName name="Males" localSheetId="4">#REF!</definedName>
    <definedName name="Males" localSheetId="1">#REF!</definedName>
    <definedName name="Males" localSheetId="2">#REF!</definedName>
    <definedName name="Males">#REF!</definedName>
    <definedName name="Males2001">[13]Rate_Calc_Males!$DQ$10:$DW$17</definedName>
    <definedName name="Males2002">[13]Rate_Calc_Males!$DQ$18:$DW$25</definedName>
    <definedName name="Males2003">[13]Rate_Calc_Males!$DQ$26:$DW$33</definedName>
    <definedName name="Males2004">[13]Rate_Calc_Males!$DQ$34:$DW$41</definedName>
    <definedName name="Males2005">[13]Rate_Calc_Males!$DQ$42:$DW$49</definedName>
    <definedName name="Males2006">[13]Rate_Calc_Males!$DQ$50:$DW$57</definedName>
    <definedName name="Males2007">[13]Rate_Calc_Males!$DQ$58:$DW$65</definedName>
    <definedName name="Males2008">[13]Rate_Calc_Males!$DQ$66:$DW$73</definedName>
    <definedName name="Males2009">[13]Rate_Calc_Males!$DQ$74:$DW$81</definedName>
    <definedName name="Males2010">[13]Rate_Calc_Males!$DQ$82:$DW$89</definedName>
    <definedName name="MERSEYSIDE" localSheetId="0">#REF!</definedName>
    <definedName name="MERSEYSIDE" localSheetId="4">#REF!</definedName>
    <definedName name="MERSEYSIDE" localSheetId="1">#REF!</definedName>
    <definedName name="MERSEYSIDE" localSheetId="2">#REF!</definedName>
    <definedName name="MERSEYSIDE">#REF!</definedName>
    <definedName name="MERTH" localSheetId="6">#REF!</definedName>
    <definedName name="MERTH" localSheetId="0">#REF!</definedName>
    <definedName name="MERTH" localSheetId="4">#REF!</definedName>
    <definedName name="MERTH" localSheetId="1">#REF!</definedName>
    <definedName name="MERTH" localSheetId="2">#REF!</definedName>
    <definedName name="MERTH">#REF!</definedName>
    <definedName name="MONS" localSheetId="6">#REF!</definedName>
    <definedName name="MONS" localSheetId="0">#REF!</definedName>
    <definedName name="MONS" localSheetId="4">#REF!</definedName>
    <definedName name="MONS" localSheetId="1">#REF!</definedName>
    <definedName name="MONS" localSheetId="2">#REF!</definedName>
    <definedName name="MONS">#REF!</definedName>
    <definedName name="N_YORKS" localSheetId="0">#REF!</definedName>
    <definedName name="N_YORKS" localSheetId="4">#REF!</definedName>
    <definedName name="N_YORKS" localSheetId="1">#REF!</definedName>
    <definedName name="N_YORKS" localSheetId="2">#REF!</definedName>
    <definedName name="N_YORKS">#REF!</definedName>
    <definedName name="nathanlookup" localSheetId="0">#REF!</definedName>
    <definedName name="nathanlookup" localSheetId="4">#REF!</definedName>
    <definedName name="nathanlookup" localSheetId="1">#REF!</definedName>
    <definedName name="nathanlookup" localSheetId="2">#REF!</definedName>
    <definedName name="nathanlookup">#REF!</definedName>
    <definedName name="NEATH" localSheetId="6">#REF!</definedName>
    <definedName name="NEATH" localSheetId="0">#REF!</definedName>
    <definedName name="NEATH" localSheetId="4">#REF!</definedName>
    <definedName name="NEATH" localSheetId="1">#REF!</definedName>
    <definedName name="NEATH" localSheetId="2">#REF!</definedName>
    <definedName name="NEATH">#REF!</definedName>
    <definedName name="NEET">'[23]Summary for LA profiles'!$A$5:$P$27</definedName>
    <definedName name="Neg_error">OFFSET([20]Controls!$K$67,0,0,COUNTA(IF([20]Controls!$B$53&lt;7,[20]Controls!$I$67:$K$76,IF([20]Controls!$B$53&gt;6,[20]Controls!$I$67:$K$72,""))))</definedName>
    <definedName name="NEWPT" localSheetId="6">#REF!</definedName>
    <definedName name="NEWPT" localSheetId="0">#REF!</definedName>
    <definedName name="NEWPT" localSheetId="4">#REF!</definedName>
    <definedName name="NEWPT" localSheetId="1">#REF!</definedName>
    <definedName name="NEWPT" localSheetId="2">#REF!</definedName>
    <definedName name="NEWPT">#REF!</definedName>
    <definedName name="NORFOLK" localSheetId="0">#REF!</definedName>
    <definedName name="NORFOLK" localSheetId="4">#REF!</definedName>
    <definedName name="NORFOLK" localSheetId="1">#REF!</definedName>
    <definedName name="NORFOLK" localSheetId="2">#REF!</definedName>
    <definedName name="NORFOLK">#REF!</definedName>
    <definedName name="NORTHANTS" localSheetId="0">#REF!</definedName>
    <definedName name="NORTHANTS" localSheetId="4">#REF!</definedName>
    <definedName name="NORTHANTS" localSheetId="1">#REF!</definedName>
    <definedName name="NORTHANTS" localSheetId="2">#REF!</definedName>
    <definedName name="NORTHANTS">#REF!</definedName>
    <definedName name="NORTHUMBERLAND" localSheetId="0">#REF!</definedName>
    <definedName name="NORTHUMBERLAND" localSheetId="4">#REF!</definedName>
    <definedName name="NORTHUMBERLAND" localSheetId="1">#REF!</definedName>
    <definedName name="NORTHUMBERLAND" localSheetId="2">#REF!</definedName>
    <definedName name="NORTHUMBERLAND">#REF!</definedName>
    <definedName name="NOTTS" localSheetId="0">#REF!</definedName>
    <definedName name="NOTTS" localSheetId="4">#REF!</definedName>
    <definedName name="NOTTS" localSheetId="1">#REF!</definedName>
    <definedName name="NOTTS" localSheetId="2">#REF!</definedName>
    <definedName name="NOTTS">#REF!</definedName>
    <definedName name="Obese">'[4]Overview WHS &amp; QOF'!$W$7:$X$38</definedName>
    <definedName name="Obesity">'[24]Data for Interactive'!$A$2:$L$31</definedName>
    <definedName name="Option3sex">OFFSET('[4]Interactive controls'!$J$61,'[4]Interactive controls'!$F$20,'[4]Interactive controls'!$F$21,'[4]Interactive controls'!$F$22,'[4]Interactive controls'!$F$23)</definedName>
    <definedName name="Option3Year">OFFSET('[4]Interactive controls'!$J$68,'[4]Interactive controls'!$F$6,'[4]Interactive controls'!$F$7,'[4]Interactive controls'!$F$8,'[4]Interactive controls'!$F$9)</definedName>
    <definedName name="OverweightObese">'[25]Summary for LA profiles'!$A$5:$P$27</definedName>
    <definedName name="OXON" localSheetId="0">#REF!</definedName>
    <definedName name="OXON" localSheetId="4">#REF!</definedName>
    <definedName name="OXON" localSheetId="1">#REF!</definedName>
    <definedName name="OXON" localSheetId="2">#REF!</definedName>
    <definedName name="OXON">#REF!</definedName>
    <definedName name="PEMBS" localSheetId="6">#REF!</definedName>
    <definedName name="PEMBS" localSheetId="0">#REF!</definedName>
    <definedName name="PEMBS" localSheetId="4">#REF!</definedName>
    <definedName name="PEMBS" localSheetId="1">#REF!</definedName>
    <definedName name="PEMBS" localSheetId="2">#REF!</definedName>
    <definedName name="PEMBS">#REF!</definedName>
    <definedName name="Persons" localSheetId="0">#REF!</definedName>
    <definedName name="Persons" localSheetId="4">#REF!</definedName>
    <definedName name="Persons" localSheetId="1">#REF!</definedName>
    <definedName name="Persons" localSheetId="2">#REF!</definedName>
    <definedName name="Persons">#REF!</definedName>
    <definedName name="Persons2001">[13]Rate_Calc_Persons!$DQ$10:$DW$17</definedName>
    <definedName name="Persons2002">[13]Rate_Calc_Persons!$DQ$18:$DW$25</definedName>
    <definedName name="Persons2003">[13]Rate_Calc_Persons!$DQ$26:$DW$33</definedName>
    <definedName name="Persons2004">[13]Rate_Calc_Persons!$DQ$34:$DW$41</definedName>
    <definedName name="Persons2005">[13]Rate_Calc_Persons!$DQ$42:$DW$49</definedName>
    <definedName name="Persons2006">[13]Rate_Calc_Persons!$DQ$50:$DW$57</definedName>
    <definedName name="Persons2007">[13]Rate_Calc_Persons!$DQ$58:$DW$65</definedName>
    <definedName name="Persons2008">[13]Rate_Calc_Persons!$DQ$66:$DW$73</definedName>
    <definedName name="Persons2009">[13]Rate_Calc_Persons!$DQ$74:$DW$81</definedName>
    <definedName name="Persons2010">[13]Rate_Calc_Persons!$DQ$82:$DW$89</definedName>
    <definedName name="Picture">INDEX([20]Images!$B$1:$B$10,MATCH([20]Images!$G$1,[20]Images!$A$1:$A$10,0))</definedName>
    <definedName name="pop" localSheetId="0">#REF!</definedName>
    <definedName name="pop" localSheetId="4">#REF!</definedName>
    <definedName name="pop" localSheetId="1">#REF!</definedName>
    <definedName name="pop" localSheetId="2">#REF!</definedName>
    <definedName name="pop">#REF!</definedName>
    <definedName name="population">'[26]Summary for LA profiles'!$A$5:$P$27</definedName>
    <definedName name="Pos_error">OFFSET([20]Controls!$J$67,0,0,COUNTA(IF([20]Controls!$B$53&lt;7,[20]Controls!$J$67:$J$76,IF([20]Controls!$B$53&gt;6,[20]Controls!$J$67:$J$72,""))))</definedName>
    <definedName name="Poverty">'[27]Summary for LA profiles'!$A$5:$P$27</definedName>
    <definedName name="POWYS" localSheetId="6">#REF!</definedName>
    <definedName name="POWYS" localSheetId="0">#REF!</definedName>
    <definedName name="POWYS" localSheetId="4">#REF!</definedName>
    <definedName name="POWYS" localSheetId="1">#REF!</definedName>
    <definedName name="POWYS" localSheetId="2">#REF!</definedName>
    <definedName name="POWYS">#REF!</definedName>
    <definedName name="Preterm">'[28]Summary for LA profiles'!$A$5:$P$27</definedName>
    <definedName name="_xlnm.Print_Area" localSheetId="6">'Copy tables and charts'!$A$9:$T$43</definedName>
    <definedName name="_xlnm.Print_Area" localSheetId="3">'Current snapshot'!$B$8:$U$48</definedName>
    <definedName name="_xlnm.Print_Area" localSheetId="5">'Interpretation guide'!$B$8:$N$23</definedName>
    <definedName name="_xlnm.Print_Area" localSheetId="0">Introduction!$A$10:$S$36</definedName>
    <definedName name="_xlnm.Print_Area" localSheetId="4">'Technical guide'!$B$8:$C$25</definedName>
    <definedName name="_xlnm.Print_Area" localSheetId="1">'Trends '!$C$8:$X$28</definedName>
    <definedName name="_xlnm.Print_Area" localSheetId="2">'Wales trend'!$C$8:$U$28</definedName>
    <definedName name="qcmental" localSheetId="0">#REF!</definedName>
    <definedName name="qcmental" localSheetId="4">#REF!</definedName>
    <definedName name="qcmental" localSheetId="1">#REF!</definedName>
    <definedName name="qcmental" localSheetId="2">#REF!</definedName>
    <definedName name="qcmental">#REF!</definedName>
    <definedName name="qcphysical" localSheetId="0">#REF!</definedName>
    <definedName name="qcphysical" localSheetId="4">#REF!</definedName>
    <definedName name="qcphysical" localSheetId="1">#REF!</definedName>
    <definedName name="qcphysical" localSheetId="2">#REF!</definedName>
    <definedName name="qcphysical">#REF!</definedName>
    <definedName name="QOF">'[29]Proportion data for interactive'!$A$2:$L$271</definedName>
    <definedName name="QOFCHDF">'[4]Overview WHS &amp; QOF'!$AC$7:$AD$38</definedName>
    <definedName name="QOFCHDM">'[4]Overview WHS &amp; QOF'!$AA$7:$AB$38</definedName>
    <definedName name="QOFCHDP">'[4]Overview WHS &amp; QOF'!$Y$7:$Z$38</definedName>
    <definedName name="QOFHYPF">'[4]Overview WHS &amp; QOF'!$AI$7:$AJ$38</definedName>
    <definedName name="QOFHYPM">'[4]Overview WHS &amp; QOF'!$AG$7:$AH$38</definedName>
    <definedName name="QOFHYPP">'[4]Overview WHS &amp; QOF'!$AE$7:$AF$38</definedName>
    <definedName name="QOFStroF">'[4]Overview WHS &amp; QOF'!$AO$7:$AP$38</definedName>
    <definedName name="QOFStroM">'[4]Overview WHS &amp; QOF'!$AM$7:$AN$38</definedName>
    <definedName name="QOFStroP">'[4]Overview WHS &amp; QOF'!$AK$7:$AL$38</definedName>
    <definedName name="Qry_2004_by_LHB" localSheetId="0">#REF!</definedName>
    <definedName name="Qry_2004_by_LHB" localSheetId="4">#REF!</definedName>
    <definedName name="Qry_2004_by_LHB" localSheetId="1">#REF!</definedName>
    <definedName name="Qry_2004_by_LHB" localSheetId="2">#REF!</definedName>
    <definedName name="Qry_2004_by_LHB">#REF!</definedName>
    <definedName name="Qry_Count_single_handed_2004b" localSheetId="0">'[30]Single Handed GPs'!#REF!</definedName>
    <definedName name="Qry_Count_single_handed_2004b" localSheetId="4">'[30]Single Handed GPs'!#REF!</definedName>
    <definedName name="Qry_Count_single_handed_2004b" localSheetId="1">'[30]Single Handed GPs'!#REF!</definedName>
    <definedName name="Qry_Count_single_handed_2004b" localSheetId="2">'[30]Single Handed GPs'!#REF!</definedName>
    <definedName name="Qry_Count_single_handed_2004b">'[30]Single Handed GPs'!#REF!</definedName>
    <definedName name="Qry_Pracs_by_Age__sex_and_commitment" localSheetId="0">[30]Age_Sex_Commitment!#REF!</definedName>
    <definedName name="Qry_Pracs_by_Age__sex_and_commitment" localSheetId="4">[30]Age_Sex_Commitment!#REF!</definedName>
    <definedName name="Qry_Pracs_by_Age__sex_and_commitment" localSheetId="1">[30]Age_Sex_Commitment!#REF!</definedName>
    <definedName name="Qry_Pracs_by_Age__sex_and_commitment" localSheetId="2">[30]Age_Sex_Commitment!#REF!</definedName>
    <definedName name="Qry_Pracs_by_Age__sex_and_commitment">[30]Age_Sex_Commitment!#REF!</definedName>
    <definedName name="Rates_Persons" localSheetId="0">#REF!</definedName>
    <definedName name="Rates_Persons" localSheetId="4">#REF!</definedName>
    <definedName name="Rates_Persons" localSheetId="1">#REF!</definedName>
    <definedName name="Rates_Persons" localSheetId="2">#REF!</definedName>
    <definedName name="Rates_Persons">#REF!</definedName>
    <definedName name="RCT" localSheetId="6">#REF!</definedName>
    <definedName name="RCT" localSheetId="0">#REF!</definedName>
    <definedName name="RCT" localSheetId="4">#REF!</definedName>
    <definedName name="RCT" localSheetId="1">#REF!</definedName>
    <definedName name="RCT" localSheetId="2">#REF!</definedName>
    <definedName name="RCT">#REF!</definedName>
    <definedName name="Revasc">'[31]Output for interactive sheet'!$A$2:$L$91</definedName>
    <definedName name="RevasF">'[4]Overview Mortality &amp; Admissions'!$AO$7:$AP$38</definedName>
    <definedName name="RevasM">'[4]Overview Mortality &amp; Admissions'!$AM$7:$AN$38</definedName>
    <definedName name="RevasP">'[4]Overview Mortality &amp; Admissions'!$AQ$7:$AR$38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_GLAM" localSheetId="0">#REF!</definedName>
    <definedName name="S_GLAM" localSheetId="4">#REF!</definedName>
    <definedName name="S_GLAM" localSheetId="1">#REF!</definedName>
    <definedName name="S_GLAM" localSheetId="2">#REF!</definedName>
    <definedName name="S_GLAM">#REF!</definedName>
    <definedName name="S_YORKS" localSheetId="0">#REF!</definedName>
    <definedName name="S_YORKS" localSheetId="4">#REF!</definedName>
    <definedName name="S_YORKS" localSheetId="1">#REF!</definedName>
    <definedName name="S_YORKS" localSheetId="2">#REF!</definedName>
    <definedName name="S_YORKS">#REF!</definedName>
    <definedName name="SexSelection">IF('[4]Interactive controls'!$G$21=0,'[4]Interactive controls'!$H$20,'[4]Interactive controls'!$G$20)</definedName>
    <definedName name="SHROPS" localSheetId="0">#REF!</definedName>
    <definedName name="SHROPS" localSheetId="4">#REF!</definedName>
    <definedName name="SHROPS" localSheetId="1">#REF!</definedName>
    <definedName name="SHROPS" localSheetId="2">#REF!</definedName>
    <definedName name="SHROPS">#REF!</definedName>
    <definedName name="smokeHB" localSheetId="0">#REF!</definedName>
    <definedName name="smokeHB" localSheetId="4">#REF!</definedName>
    <definedName name="smokeHB" localSheetId="1">#REF!</definedName>
    <definedName name="smokeHB" localSheetId="2">#REF!</definedName>
    <definedName name="smokeHB">#REF!</definedName>
    <definedName name="smokeLA" localSheetId="0">#REF!</definedName>
    <definedName name="smokeLA" localSheetId="4">#REF!</definedName>
    <definedName name="smokeLA" localSheetId="1">#REF!</definedName>
    <definedName name="smokeLA" localSheetId="2">#REF!</definedName>
    <definedName name="smokeLA">#REF!</definedName>
    <definedName name="Smoker">'[4]Overview WHS &amp; QOF'!$U$7:$V$38</definedName>
    <definedName name="Smoking">'[32]Data for Interactive'!$A$2:$L$31</definedName>
    <definedName name="SOMERSET" localSheetId="0">#REF!</definedName>
    <definedName name="SOMERSET" localSheetId="4">#REF!</definedName>
    <definedName name="SOMERSET" localSheetId="1">#REF!</definedName>
    <definedName name="SOMERSET" localSheetId="2">#REF!</definedName>
    <definedName name="SOMERSET">#REF!</definedName>
    <definedName name="STAFFS" localSheetId="0">#REF!</definedName>
    <definedName name="STAFFS" localSheetId="4">#REF!</definedName>
    <definedName name="STAFFS" localSheetId="1">#REF!</definedName>
    <definedName name="STAFFS" localSheetId="2">#REF!</definedName>
    <definedName name="STAFFS">#REF!</definedName>
    <definedName name="StrokeAdF">'[4]Overview Mortality &amp; Admissions'!$AC$7:$AD$38</definedName>
    <definedName name="StrokeAdM">'[4]Overview Mortality &amp; Admissions'!$AA$7:$AB$38</definedName>
    <definedName name="StrokeAdP">'[4]Overview Mortality &amp; Admissions'!$AE$7:$AF$38</definedName>
    <definedName name="StrokeMort">'[33]NEW 2009-11 data interactive '!$A$2:$L$91</definedName>
    <definedName name="StrokeMortF">'[4]Overview Mortality &amp; Admissions'!$BG$7:$BH$38</definedName>
    <definedName name="StrokeMortM">'[4]Overview Mortality &amp; Admissions'!$BE$7:$BF$38</definedName>
    <definedName name="StrokeMortP">'[4]Overview Mortality &amp; Admissions'!$BI$7:$BJ$38</definedName>
    <definedName name="SUFFOLK" localSheetId="0">#REF!</definedName>
    <definedName name="SUFFOLK" localSheetId="4">#REF!</definedName>
    <definedName name="SUFFOLK" localSheetId="1">#REF!</definedName>
    <definedName name="SUFFOLK" localSheetId="2">#REF!</definedName>
    <definedName name="SUFFOLK">#REF!</definedName>
    <definedName name="SURREY" localSheetId="0">#REF!</definedName>
    <definedName name="SURREY" localSheetId="4">#REF!</definedName>
    <definedName name="SURREY" localSheetId="1">#REF!</definedName>
    <definedName name="SURREY" localSheetId="2">#REF!</definedName>
    <definedName name="SURREY">#REF!</definedName>
    <definedName name="SWANS" localSheetId="6">#REF!</definedName>
    <definedName name="SWANS" localSheetId="0">#REF!</definedName>
    <definedName name="SWANS" localSheetId="4">#REF!</definedName>
    <definedName name="SWANS" localSheetId="1">#REF!</definedName>
    <definedName name="SWANS" localSheetId="2">#REF!</definedName>
    <definedName name="SWANS">#REF!</definedName>
    <definedName name="SY04S1RD" localSheetId="6">#REF!</definedName>
    <definedName name="SY04S1RD" localSheetId="0">#REF!</definedName>
    <definedName name="SY04S1RD" localSheetId="4">#REF!</definedName>
    <definedName name="SY04S1RD" localSheetId="1">#REF!</definedName>
    <definedName name="SY04S1RD" localSheetId="2">#REF!</definedName>
    <definedName name="SY04S1RD">#REF!</definedName>
    <definedName name="SY05PCT" localSheetId="6">#REF!</definedName>
    <definedName name="SY05PCT" localSheetId="0">#REF!</definedName>
    <definedName name="SY05PCT" localSheetId="4">#REF!</definedName>
    <definedName name="SY05PCT" localSheetId="1">#REF!</definedName>
    <definedName name="SY05PCT" localSheetId="2">#REF!</definedName>
    <definedName name="SY05PCT">#REF!</definedName>
    <definedName name="thy" localSheetId="0">#REF!</definedName>
    <definedName name="thy" localSheetId="4">#REF!</definedName>
    <definedName name="thy" localSheetId="1">#REF!</definedName>
    <definedName name="thy" localSheetId="2">#REF!</definedName>
    <definedName name="thy">#REF!</definedName>
    <definedName name="TORFA" localSheetId="6">#REF!</definedName>
    <definedName name="TORFA" localSheetId="0">#REF!</definedName>
    <definedName name="TORFA" localSheetId="4">#REF!</definedName>
    <definedName name="TORFA" localSheetId="1">#REF!</definedName>
    <definedName name="TORFA" localSheetId="2">#REF!</definedName>
    <definedName name="TORFA">#REF!</definedName>
    <definedName name="TYNE_WEAR" localSheetId="0">#REF!</definedName>
    <definedName name="TYNE_WEAR" localSheetId="4">#REF!</definedName>
    <definedName name="TYNE_WEAR" localSheetId="1">#REF!</definedName>
    <definedName name="TYNE_WEAR" localSheetId="2">#REF!</definedName>
    <definedName name="TYNE_WEAR">#REF!</definedName>
    <definedName name="UANames" localSheetId="0">#REF!</definedName>
    <definedName name="UANames" localSheetId="4">#REF!</definedName>
    <definedName name="UANames" localSheetId="1">#REF!</definedName>
    <definedName name="UANames" localSheetId="2">#REF!</definedName>
    <definedName name="UANames">#REF!</definedName>
    <definedName name="Under16">'[34]Table 5'!$A$14:$G$263</definedName>
    <definedName name="Under18">'[34]Table 6'!$A$14:$C$463</definedName>
    <definedName name="VALEG" localSheetId="6">#REF!</definedName>
    <definedName name="VALEG" localSheetId="0">#REF!</definedName>
    <definedName name="VALEG" localSheetId="4">#REF!</definedName>
    <definedName name="VALEG" localSheetId="1">#REF!</definedName>
    <definedName name="VALEG" localSheetId="2">#REF!</definedName>
    <definedName name="VALEG">#REF!</definedName>
    <definedName name="W_GLAM" localSheetId="0">#REF!</definedName>
    <definedName name="W_GLAM" localSheetId="4">#REF!</definedName>
    <definedName name="W_GLAM" localSheetId="1">#REF!</definedName>
    <definedName name="W_GLAM" localSheetId="2">#REF!</definedName>
    <definedName name="W_GLAM">#REF!</definedName>
    <definedName name="W_MIDS" localSheetId="0">#REF!</definedName>
    <definedName name="W_MIDS" localSheetId="4">#REF!</definedName>
    <definedName name="W_MIDS" localSheetId="1">#REF!</definedName>
    <definedName name="W_MIDS" localSheetId="2">#REF!</definedName>
    <definedName name="W_MIDS">#REF!</definedName>
    <definedName name="W_SUSSEX" localSheetId="0">#REF!</definedName>
    <definedName name="W_SUSSEX" localSheetId="4">#REF!</definedName>
    <definedName name="W_SUSSEX" localSheetId="1">#REF!</definedName>
    <definedName name="W_SUSSEX" localSheetId="2">#REF!</definedName>
    <definedName name="W_SUSSEX">#REF!</definedName>
    <definedName name="W_YORKS" localSheetId="0">#REF!</definedName>
    <definedName name="W_YORKS" localSheetId="4">#REF!</definedName>
    <definedName name="W_YORKS" localSheetId="1">#REF!</definedName>
    <definedName name="W_YORKS" localSheetId="2">#REF!</definedName>
    <definedName name="W_YORKS">#REF!</definedName>
    <definedName name="Wales_Standardised">OFFSET([20]Controls!$M$67,0,0,COUNTA(IF([20]Controls!$B$53&lt;7,[20]Controls!$M$67:$M$76,IF([20]Controls!$B$53&gt;6,[20]Controls!$M$67:$M$72,""))))</definedName>
    <definedName name="WalesDecimal">OFFSET('[4]Interactive controls'!$X$9,0,'[4]Interactive controls'!$I$20,'[4]Interactive controls'!$I$13,1)</definedName>
    <definedName name="WalesDecimalHB">OFFSET('[4]Interactive controls'!$X$34,0,'[4]Interactive controls'!$I$20,'[4]Interactive controls'!$G$16,1)</definedName>
    <definedName name="WalesDecimalXY">OFFSET('[4]Interactive controls'!$X$9,0,0,'[4]Interactive controls'!$I$13,1)</definedName>
    <definedName name="WARDS102" localSheetId="6">#REF!</definedName>
    <definedName name="WARDS102" localSheetId="0">#REF!</definedName>
    <definedName name="WARDS102" localSheetId="4">#REF!</definedName>
    <definedName name="WARDS102" localSheetId="1">#REF!</definedName>
    <definedName name="WARDS102" localSheetId="2">#REF!</definedName>
    <definedName name="WARDS102">#REF!</definedName>
    <definedName name="WARDS112" localSheetId="6">#REF!</definedName>
    <definedName name="WARDS112" localSheetId="0">#REF!</definedName>
    <definedName name="WARDS112" localSheetId="4">#REF!</definedName>
    <definedName name="WARDS112" localSheetId="1">#REF!</definedName>
    <definedName name="WARDS112" localSheetId="2">#REF!</definedName>
    <definedName name="WARDS112">#REF!</definedName>
    <definedName name="WARWICKS" localSheetId="0">#REF!</definedName>
    <definedName name="WARWICKS" localSheetId="4">#REF!</definedName>
    <definedName name="WARWICKS" localSheetId="1">#REF!</definedName>
    <definedName name="WARWICKS" localSheetId="2">#REF!</definedName>
    <definedName name="WARWICKS">#REF!</definedName>
    <definedName name="WILTS" localSheetId="0">#REF!</definedName>
    <definedName name="WILTS" localSheetId="4">#REF!</definedName>
    <definedName name="WILTS" localSheetId="1">#REF!</definedName>
    <definedName name="WILTS" localSheetId="2">#REF!</definedName>
    <definedName name="WILTS">#REF!</definedName>
    <definedName name="WREXH" localSheetId="6">#REF!</definedName>
    <definedName name="WREXH" localSheetId="0">#REF!</definedName>
    <definedName name="WREXH" localSheetId="4">#REF!</definedName>
    <definedName name="WREXH" localSheetId="1">#REF!</definedName>
    <definedName name="WREXH" localSheetId="2">#REF!</definedName>
    <definedName name="WREXH">#REF!</definedName>
    <definedName name="Years">OFFSET([20]Controls!$H$67,0,0,COUNTA(IF([20]Controls!$B$53&lt;7,[20]Controls!$H$67:$H$76,IF([20]Controls!$B$53&gt;6,[20]Controls!$H$67:$H$72,""))))</definedName>
    <definedName name="ytu" localSheetId="0">#REF!</definedName>
    <definedName name="ytu" localSheetId="4">#REF!</definedName>
    <definedName name="ytu" localSheetId="1">#REF!</definedName>
    <definedName name="ytu" localSheetId="2">#REF!</definedName>
    <definedName name="ytu">#REF!</definedName>
  </definedNames>
  <calcPr calcId="162913"/>
</workbook>
</file>

<file path=xl/calcChain.xml><?xml version="1.0" encoding="utf-8"?>
<calcChain xmlns="http://schemas.openxmlformats.org/spreadsheetml/2006/main">
  <c r="L23" i="74" l="1"/>
  <c r="G63" i="12"/>
  <c r="L8" i="74" s="1"/>
  <c r="G62" i="12"/>
  <c r="Q12" i="19"/>
  <c r="E75" i="12" l="1"/>
  <c r="Q21" i="19" l="1"/>
  <c r="Q15" i="19"/>
  <c r="Q16" i="19"/>
  <c r="Q32" i="19"/>
  <c r="Q25" i="19"/>
  <c r="Q17" i="19"/>
  <c r="Q13" i="19"/>
  <c r="Q14" i="19"/>
  <c r="Q18" i="19"/>
  <c r="Q19" i="19"/>
  <c r="Q20" i="19"/>
  <c r="Q22" i="19"/>
  <c r="Q23" i="19"/>
  <c r="Q24" i="19"/>
  <c r="Q26" i="19"/>
  <c r="Q27" i="19"/>
  <c r="Q28" i="19"/>
  <c r="Q29" i="19"/>
  <c r="Q30" i="19"/>
  <c r="Q31" i="19"/>
  <c r="Q33" i="19"/>
  <c r="Q35" i="19"/>
  <c r="Q36" i="19"/>
  <c r="Q37" i="19"/>
  <c r="Q38" i="19"/>
  <c r="Q39" i="19"/>
  <c r="Q40" i="19"/>
  <c r="Q41" i="19"/>
  <c r="O24" i="72"/>
  <c r="G98" i="12" l="1"/>
  <c r="G99" i="12"/>
  <c r="M44" i="19" l="1"/>
  <c r="G68" i="12" l="1"/>
  <c r="G69" i="12"/>
  <c r="G70" i="12"/>
  <c r="G71" i="12"/>
  <c r="G72" i="12"/>
  <c r="G73" i="12"/>
  <c r="G74" i="12"/>
  <c r="G75" i="12"/>
  <c r="G76" i="12"/>
  <c r="G77" i="12"/>
  <c r="G78" i="12"/>
  <c r="G79" i="12"/>
  <c r="G80" i="12"/>
  <c r="G81" i="12"/>
  <c r="G82" i="12"/>
  <c r="G83" i="12"/>
  <c r="G84" i="12"/>
  <c r="G85" i="12"/>
  <c r="G86" i="12"/>
  <c r="G87" i="12"/>
  <c r="G88" i="12"/>
  <c r="G91" i="12"/>
  <c r="G92" i="12"/>
  <c r="G93" i="12"/>
  <c r="G94" i="12"/>
  <c r="G95" i="12"/>
  <c r="G96" i="12"/>
  <c r="G97" i="12"/>
  <c r="G67" i="12"/>
  <c r="F53" i="12" l="1"/>
  <c r="F54" i="12"/>
  <c r="F41" i="12"/>
  <c r="L20" i="74" s="1"/>
  <c r="F42" i="12"/>
  <c r="L21" i="74" s="1"/>
  <c r="G19" i="12"/>
  <c r="G20" i="12"/>
  <c r="G21" i="12"/>
  <c r="G22" i="12"/>
  <c r="G23" i="12"/>
  <c r="G24" i="12"/>
  <c r="G25" i="12"/>
  <c r="G26" i="12"/>
  <c r="G27" i="12"/>
  <c r="G18" i="12"/>
  <c r="O21" i="72" l="1"/>
  <c r="O22" i="72"/>
  <c r="P23" i="19" l="1"/>
  <c r="N32" i="19"/>
  <c r="P39" i="19"/>
  <c r="N38" i="19"/>
  <c r="P31" i="19"/>
  <c r="N22" i="19"/>
  <c r="N19" i="19"/>
  <c r="P29" i="19"/>
  <c r="N24" i="19"/>
  <c r="P37" i="19"/>
  <c r="N36" i="19"/>
  <c r="N14" i="19"/>
  <c r="N17" i="19"/>
  <c r="N27" i="19"/>
  <c r="N23" i="19"/>
  <c r="N16" i="19"/>
  <c r="N21" i="19"/>
  <c r="N30" i="19"/>
  <c r="N39" i="19"/>
  <c r="N28" i="19"/>
  <c r="N41" i="19"/>
  <c r="N25" i="19"/>
  <c r="N26" i="19"/>
  <c r="N42" i="19"/>
  <c r="N33" i="19"/>
  <c r="N13" i="19"/>
  <c r="N40" i="19"/>
  <c r="N31" i="19"/>
  <c r="N20" i="19"/>
  <c r="N35" i="19"/>
  <c r="N29" i="19"/>
  <c r="N37" i="19"/>
  <c r="N18" i="19"/>
  <c r="N15" i="19"/>
  <c r="N12" i="19"/>
  <c r="P35" i="19"/>
  <c r="O32" i="19"/>
  <c r="P17" i="19"/>
  <c r="O22" i="19"/>
  <c r="O13" i="19"/>
  <c r="P21" i="19"/>
  <c r="O24" i="19"/>
  <c r="O18" i="19"/>
  <c r="P14" i="19"/>
  <c r="O42" i="19"/>
  <c r="P19" i="19"/>
  <c r="O37" i="19"/>
  <c r="O21" i="19"/>
  <c r="P25" i="19"/>
  <c r="P22" i="19"/>
  <c r="P33" i="19"/>
  <c r="P13" i="19"/>
  <c r="P24" i="19"/>
  <c r="P40" i="19"/>
  <c r="P18" i="19"/>
  <c r="P12" i="19"/>
  <c r="P26" i="19"/>
  <c r="O26" i="19"/>
  <c r="O36" i="19"/>
  <c r="O12" i="19"/>
  <c r="O27" i="19"/>
  <c r="O16" i="19"/>
  <c r="O39" i="19"/>
  <c r="O31" i="19"/>
  <c r="O28" i="19"/>
  <c r="O29" i="19"/>
  <c r="O35" i="19"/>
  <c r="H99" i="12"/>
  <c r="O33" i="19"/>
  <c r="P16" i="19"/>
  <c r="O25" i="19"/>
  <c r="P20" i="19"/>
  <c r="P28" i="19"/>
  <c r="O15" i="19"/>
  <c r="P41" i="19"/>
  <c r="O38" i="19"/>
  <c r="P15" i="19"/>
  <c r="P36" i="19"/>
  <c r="P32" i="19"/>
  <c r="P38" i="19"/>
  <c r="P42" i="19"/>
  <c r="P27" i="19"/>
  <c r="O19" i="19"/>
  <c r="P30" i="19"/>
  <c r="O40" i="19"/>
  <c r="O17" i="19"/>
  <c r="O23" i="19"/>
  <c r="O30" i="19"/>
  <c r="O20" i="19"/>
  <c r="O14" i="19"/>
  <c r="O41" i="19"/>
  <c r="G49" i="12"/>
  <c r="K99" i="12"/>
  <c r="H95" i="12"/>
  <c r="K73" i="12"/>
  <c r="I96" i="12"/>
  <c r="I50" i="12"/>
  <c r="K51" i="12"/>
  <c r="I45" i="12"/>
  <c r="N12" i="74" s="1"/>
  <c r="L91" i="12"/>
  <c r="I92" i="12"/>
  <c r="G47" i="12"/>
  <c r="K50" i="12"/>
  <c r="G45" i="12"/>
  <c r="H52" i="12"/>
  <c r="K47" i="12"/>
  <c r="H46" i="12"/>
  <c r="J49" i="12"/>
  <c r="H98" i="12"/>
  <c r="J96" i="12"/>
  <c r="I51" i="12"/>
  <c r="N18" i="74" s="1"/>
  <c r="K93" i="12"/>
  <c r="L96" i="12"/>
  <c r="J99" i="12"/>
  <c r="J47" i="12"/>
  <c r="H53" i="12"/>
  <c r="G53" i="12"/>
  <c r="M20" i="74" s="1"/>
  <c r="J53" i="12"/>
  <c r="I98" i="12"/>
  <c r="J93" i="12"/>
  <c r="K96" i="12"/>
  <c r="K98" i="12"/>
  <c r="L93" i="12"/>
  <c r="L97" i="12"/>
  <c r="I99" i="12"/>
  <c r="J95" i="12"/>
  <c r="K48" i="12"/>
  <c r="H54" i="12"/>
  <c r="K54" i="12"/>
  <c r="I93" i="12"/>
  <c r="J98" i="12"/>
  <c r="G52" i="12"/>
  <c r="M19" i="74" s="1"/>
  <c r="H50" i="12"/>
  <c r="K46" i="12"/>
  <c r="I47" i="12"/>
  <c r="K91" i="12"/>
  <c r="L94" i="12"/>
  <c r="J73" i="12"/>
  <c r="J46" i="12"/>
  <c r="I53" i="12"/>
  <c r="N20" i="74" s="1"/>
  <c r="H92" i="12"/>
  <c r="I95" i="12"/>
  <c r="L73" i="12"/>
  <c r="G48" i="12"/>
  <c r="M15" i="74" s="1"/>
  <c r="J51" i="12"/>
  <c r="J45" i="12"/>
  <c r="K49" i="12"/>
  <c r="K53" i="12"/>
  <c r="G46" i="12"/>
  <c r="M13" i="74" s="1"/>
  <c r="I48" i="12"/>
  <c r="N15" i="74" s="1"/>
  <c r="H51" i="12"/>
  <c r="G54" i="12"/>
  <c r="M21" i="74" s="1"/>
  <c r="K92" i="12"/>
  <c r="L95" i="12"/>
  <c r="G51" i="12"/>
  <c r="M18" i="74" s="1"/>
  <c r="L98" i="12"/>
  <c r="H94" i="12"/>
  <c r="I97" i="12"/>
  <c r="J91" i="12"/>
  <c r="K94" i="12"/>
  <c r="L92" i="12"/>
  <c r="H96" i="12"/>
  <c r="L99" i="12"/>
  <c r="N99" i="12"/>
  <c r="I46" i="12"/>
  <c r="N13" i="74" s="1"/>
  <c r="H49" i="12"/>
  <c r="K52" i="12"/>
  <c r="J48" i="12"/>
  <c r="J52" i="12"/>
  <c r="K45" i="12"/>
  <c r="H47" i="12"/>
  <c r="G50" i="12"/>
  <c r="M17" i="74" s="1"/>
  <c r="I52" i="12"/>
  <c r="N19" i="74" s="1"/>
  <c r="H45" i="12"/>
  <c r="H91" i="12"/>
  <c r="I94" i="12"/>
  <c r="J97" i="12"/>
  <c r="J92" i="12"/>
  <c r="K95" i="12"/>
  <c r="J50" i="12"/>
  <c r="H93" i="12"/>
  <c r="H97" i="12"/>
  <c r="I73" i="12"/>
  <c r="I49" i="12"/>
  <c r="I91" i="12"/>
  <c r="J94" i="12"/>
  <c r="K97" i="12"/>
  <c r="H73" i="12"/>
  <c r="H48" i="12"/>
  <c r="M99" i="12"/>
  <c r="I54" i="12"/>
  <c r="N21" i="74" s="1"/>
  <c r="J54" i="12"/>
  <c r="G58" i="12"/>
  <c r="M14" i="74" l="1"/>
  <c r="N14" i="74"/>
  <c r="N17" i="74"/>
  <c r="N16" i="74"/>
  <c r="M12" i="74"/>
  <c r="M16" i="74"/>
  <c r="U20" i="72"/>
  <c r="U14" i="72"/>
  <c r="T14" i="72"/>
  <c r="U16" i="72"/>
  <c r="T21" i="72"/>
  <c r="U22" i="72"/>
  <c r="T19" i="72"/>
  <c r="U13" i="72"/>
  <c r="T18" i="72"/>
  <c r="T22" i="72"/>
  <c r="T16" i="72"/>
  <c r="U21" i="72"/>
  <c r="T20" i="72"/>
  <c r="U19" i="72"/>
  <c r="O91" i="12"/>
  <c r="O95" i="12"/>
  <c r="O99" i="12"/>
  <c r="O92" i="12"/>
  <c r="D73" i="12"/>
  <c r="O90" i="12"/>
  <c r="O94" i="12"/>
  <c r="O98" i="12"/>
  <c r="O89" i="12"/>
  <c r="O93" i="12"/>
  <c r="O97" i="12"/>
  <c r="O96" i="12"/>
  <c r="O73" i="12"/>
  <c r="U18" i="72"/>
  <c r="T15" i="72"/>
  <c r="U15" i="72"/>
  <c r="D92" i="12"/>
  <c r="D96" i="12"/>
  <c r="D95" i="12"/>
  <c r="D94" i="12"/>
  <c r="D93" i="12"/>
  <c r="D97" i="12"/>
  <c r="D91" i="12"/>
  <c r="U17" i="72"/>
  <c r="T13" i="72"/>
  <c r="T17" i="72"/>
  <c r="P11" i="72"/>
  <c r="N50" i="12"/>
  <c r="O17" i="74" s="1"/>
  <c r="N51" i="12"/>
  <c r="N47" i="12"/>
  <c r="M53" i="12"/>
  <c r="N48" i="12"/>
  <c r="O15" i="74" s="1"/>
  <c r="M51" i="12"/>
  <c r="N45" i="12"/>
  <c r="O12" i="74" s="1"/>
  <c r="N52" i="12"/>
  <c r="O19" i="74" s="1"/>
  <c r="N54" i="12"/>
  <c r="O43" i="19"/>
  <c r="N46" i="12"/>
  <c r="N53" i="12"/>
  <c r="N49" i="12"/>
  <c r="P43" i="19"/>
  <c r="L48" i="12"/>
  <c r="L52" i="12"/>
  <c r="L46" i="12"/>
  <c r="M46" i="12"/>
  <c r="M49" i="12"/>
  <c r="M98" i="12"/>
  <c r="N91" i="12"/>
  <c r="M73" i="12"/>
  <c r="L47" i="12"/>
  <c r="L49" i="12"/>
  <c r="M95" i="12"/>
  <c r="N96" i="12"/>
  <c r="N95" i="12"/>
  <c r="N93" i="12"/>
  <c r="N92" i="12"/>
  <c r="N98" i="12"/>
  <c r="M97" i="12"/>
  <c r="M93" i="12"/>
  <c r="M94" i="12"/>
  <c r="M92" i="12"/>
  <c r="N97" i="12"/>
  <c r="M91" i="12"/>
  <c r="L45" i="12"/>
  <c r="M45" i="12"/>
  <c r="M48" i="12"/>
  <c r="M47" i="12"/>
  <c r="L50" i="12"/>
  <c r="M50" i="12"/>
  <c r="N94" i="12"/>
  <c r="N73" i="12"/>
  <c r="M96" i="12"/>
  <c r="L53" i="12"/>
  <c r="M52" i="12"/>
  <c r="L51" i="12"/>
  <c r="L54" i="12"/>
  <c r="M54" i="12"/>
  <c r="G59" i="12"/>
  <c r="G60" i="12"/>
  <c r="O13" i="74" l="1"/>
  <c r="O14" i="74"/>
  <c r="O20" i="74"/>
  <c r="O18" i="74"/>
  <c r="O16" i="74"/>
  <c r="O21" i="74"/>
  <c r="V20" i="72"/>
  <c r="V13" i="72"/>
  <c r="V16" i="72"/>
  <c r="V18" i="72"/>
  <c r="V14" i="72"/>
  <c r="V21" i="72"/>
  <c r="V22" i="72"/>
  <c r="V19" i="72"/>
  <c r="V17" i="72"/>
  <c r="V15" i="72"/>
  <c r="O8" i="72"/>
  <c r="E68" i="12"/>
  <c r="E69" i="12"/>
  <c r="E70" i="12"/>
  <c r="E71" i="12"/>
  <c r="E72" i="12"/>
  <c r="E74" i="12"/>
  <c r="E76" i="12"/>
  <c r="E77" i="12"/>
  <c r="E78" i="12"/>
  <c r="E79" i="12"/>
  <c r="E80" i="12"/>
  <c r="E81" i="12"/>
  <c r="E82" i="12"/>
  <c r="E83" i="12"/>
  <c r="E84" i="12"/>
  <c r="E85" i="12"/>
  <c r="E86" i="12"/>
  <c r="E87" i="12"/>
  <c r="E88" i="12"/>
  <c r="E67" i="12"/>
  <c r="J80" i="12" l="1"/>
  <c r="N80" i="12"/>
  <c r="I80" i="12"/>
  <c r="M80" i="12"/>
  <c r="H80" i="12"/>
  <c r="L80" i="12"/>
  <c r="K80" i="12"/>
  <c r="J76" i="12"/>
  <c r="N76" i="12"/>
  <c r="I76" i="12"/>
  <c r="M76" i="12"/>
  <c r="H76" i="12"/>
  <c r="L76" i="12"/>
  <c r="K76" i="12"/>
  <c r="I71" i="12"/>
  <c r="M71" i="12"/>
  <c r="N71" i="12"/>
  <c r="H71" i="12"/>
  <c r="L71" i="12"/>
  <c r="K71" i="12"/>
  <c r="J71" i="12"/>
  <c r="K85" i="12"/>
  <c r="L85" i="12"/>
  <c r="J85" i="12"/>
  <c r="N85" i="12"/>
  <c r="I85" i="12"/>
  <c r="M85" i="12"/>
  <c r="H85" i="12"/>
  <c r="K81" i="12"/>
  <c r="H81" i="12"/>
  <c r="J81" i="12"/>
  <c r="N81" i="12"/>
  <c r="I81" i="12"/>
  <c r="M81" i="12"/>
  <c r="L81" i="12"/>
  <c r="K77" i="12"/>
  <c r="H77" i="12"/>
  <c r="J77" i="12"/>
  <c r="N77" i="12"/>
  <c r="I77" i="12"/>
  <c r="M77" i="12"/>
  <c r="L77" i="12"/>
  <c r="J72" i="12"/>
  <c r="N72" i="12"/>
  <c r="I72" i="12"/>
  <c r="M72" i="12"/>
  <c r="H72" i="12"/>
  <c r="L72" i="12"/>
  <c r="K72" i="12"/>
  <c r="J68" i="12"/>
  <c r="N68" i="12"/>
  <c r="K68" i="12"/>
  <c r="I68" i="12"/>
  <c r="M68" i="12"/>
  <c r="H68" i="12"/>
  <c r="L68" i="12"/>
  <c r="J88" i="12"/>
  <c r="N88" i="12"/>
  <c r="I88" i="12"/>
  <c r="M88" i="12"/>
  <c r="H88" i="12"/>
  <c r="L88" i="12"/>
  <c r="K88" i="12"/>
  <c r="H86" i="12"/>
  <c r="L86" i="12"/>
  <c r="K86" i="12"/>
  <c r="M86" i="12"/>
  <c r="J86" i="12"/>
  <c r="N86" i="12"/>
  <c r="I86" i="12"/>
  <c r="H78" i="12"/>
  <c r="L78" i="12"/>
  <c r="I78" i="12"/>
  <c r="M78" i="12"/>
  <c r="K78" i="12"/>
  <c r="J78" i="12"/>
  <c r="N78" i="12"/>
  <c r="H74" i="12"/>
  <c r="L74" i="12"/>
  <c r="M74" i="12"/>
  <c r="K74" i="12"/>
  <c r="J74" i="12"/>
  <c r="N74" i="12"/>
  <c r="I74" i="12"/>
  <c r="K69" i="12"/>
  <c r="L69" i="12"/>
  <c r="J69" i="12"/>
  <c r="N69" i="12"/>
  <c r="I69" i="12"/>
  <c r="M69" i="12"/>
  <c r="H69" i="12"/>
  <c r="J84" i="12"/>
  <c r="N84" i="12"/>
  <c r="K84" i="12"/>
  <c r="I84" i="12"/>
  <c r="M84" i="12"/>
  <c r="H84" i="12"/>
  <c r="L84" i="12"/>
  <c r="H82" i="12"/>
  <c r="L82" i="12"/>
  <c r="I82" i="12"/>
  <c r="K82" i="12"/>
  <c r="J82" i="12"/>
  <c r="N82" i="12"/>
  <c r="M82" i="12"/>
  <c r="I87" i="12"/>
  <c r="M87" i="12"/>
  <c r="J87" i="12"/>
  <c r="H87" i="12"/>
  <c r="L87" i="12"/>
  <c r="K87" i="12"/>
  <c r="N87" i="12"/>
  <c r="I83" i="12"/>
  <c r="M83" i="12"/>
  <c r="J83" i="12"/>
  <c r="H83" i="12"/>
  <c r="L83" i="12"/>
  <c r="K83" i="12"/>
  <c r="N83" i="12"/>
  <c r="I79" i="12"/>
  <c r="M79" i="12"/>
  <c r="N79" i="12"/>
  <c r="H79" i="12"/>
  <c r="L79" i="12"/>
  <c r="K79" i="12"/>
  <c r="J79" i="12"/>
  <c r="I75" i="12"/>
  <c r="M75" i="12"/>
  <c r="N75" i="12"/>
  <c r="H75" i="12"/>
  <c r="L75" i="12"/>
  <c r="K75" i="12"/>
  <c r="J75" i="12"/>
  <c r="H70" i="12"/>
  <c r="L70" i="12"/>
  <c r="M70" i="12"/>
  <c r="K70" i="12"/>
  <c r="J70" i="12"/>
  <c r="N70" i="12"/>
  <c r="I70" i="12"/>
  <c r="L67" i="12"/>
  <c r="P67" i="12" s="1"/>
  <c r="M67" i="12"/>
  <c r="I67" i="12"/>
  <c r="N67" i="12"/>
  <c r="J67" i="12"/>
  <c r="K67" i="12"/>
  <c r="H67" i="12"/>
  <c r="F49" i="12"/>
  <c r="F40" i="12"/>
  <c r="L19" i="74" s="1"/>
  <c r="F50" i="12"/>
  <c r="F51" i="12"/>
  <c r="F38" i="12"/>
  <c r="L17" i="74" s="1"/>
  <c r="F52" i="12"/>
  <c r="F39" i="12"/>
  <c r="L18" i="74" s="1"/>
  <c r="D75" i="12" l="1"/>
  <c r="O75" i="12"/>
  <c r="D70" i="12"/>
  <c r="O70" i="12"/>
  <c r="O79" i="12"/>
  <c r="D79" i="12"/>
  <c r="D69" i="12"/>
  <c r="O69" i="12"/>
  <c r="O74" i="12"/>
  <c r="D74" i="12"/>
  <c r="D72" i="12"/>
  <c r="O72" i="12"/>
  <c r="D81" i="12"/>
  <c r="O81" i="12"/>
  <c r="D67" i="12"/>
  <c r="O67" i="12"/>
  <c r="D83" i="12"/>
  <c r="O83" i="12"/>
  <c r="D82" i="12"/>
  <c r="O82" i="12"/>
  <c r="O84" i="12"/>
  <c r="D84" i="12"/>
  <c r="D86" i="12"/>
  <c r="O86" i="12"/>
  <c r="O85" i="12"/>
  <c r="D85" i="12"/>
  <c r="O76" i="12"/>
  <c r="D76" i="12"/>
  <c r="D87" i="12"/>
  <c r="O87" i="12"/>
  <c r="D78" i="12"/>
  <c r="O78" i="12"/>
  <c r="D88" i="12"/>
  <c r="O88" i="12"/>
  <c r="O80" i="12"/>
  <c r="D80" i="12"/>
  <c r="D68" i="12"/>
  <c r="O68" i="12"/>
  <c r="O77" i="12"/>
  <c r="D77" i="12"/>
  <c r="D71" i="12"/>
  <c r="O71" i="12"/>
  <c r="O20" i="72"/>
  <c r="O19" i="72"/>
  <c r="O18" i="72"/>
  <c r="F34" i="12"/>
  <c r="L13" i="74" s="1"/>
  <c r="F35" i="12"/>
  <c r="L14" i="74" s="1"/>
  <c r="F36" i="12"/>
  <c r="L15" i="74" s="1"/>
  <c r="F37" i="12"/>
  <c r="L16" i="74" s="1"/>
  <c r="F33" i="12"/>
  <c r="L12" i="74" s="1"/>
  <c r="F44" i="12"/>
  <c r="O17" i="72" l="1"/>
  <c r="O13" i="72"/>
  <c r="O16" i="72"/>
  <c r="O14" i="72"/>
  <c r="O15" i="72"/>
  <c r="F45" i="12"/>
  <c r="F46" i="12"/>
  <c r="F47" i="12"/>
  <c r="F48" i="12"/>
  <c r="D36" i="12"/>
  <c r="F5" i="12"/>
  <c r="G8" i="12" l="1"/>
  <c r="G12" i="12"/>
  <c r="G6" i="12"/>
  <c r="G7" i="12"/>
  <c r="G11" i="12"/>
  <c r="G15" i="12"/>
  <c r="G10" i="12"/>
  <c r="G14" i="12"/>
  <c r="G9" i="12"/>
  <c r="G13" i="12"/>
  <c r="F32" i="12"/>
  <c r="J36" i="12" l="1"/>
  <c r="I36" i="12"/>
  <c r="M36" i="12"/>
  <c r="H36" i="12"/>
  <c r="L36" i="12"/>
  <c r="G36" i="12"/>
  <c r="K36" i="12"/>
  <c r="H38" i="12"/>
  <c r="L38" i="12"/>
  <c r="G38" i="12"/>
  <c r="K38" i="12"/>
  <c r="J38" i="12"/>
  <c r="I38" i="12"/>
  <c r="M38" i="12"/>
  <c r="I35" i="12"/>
  <c r="M35" i="12"/>
  <c r="H35" i="12"/>
  <c r="L35" i="12"/>
  <c r="G35" i="12"/>
  <c r="K35" i="12"/>
  <c r="J35" i="12"/>
  <c r="J40" i="12"/>
  <c r="I40" i="12"/>
  <c r="M40" i="12"/>
  <c r="H40" i="12"/>
  <c r="L40" i="12"/>
  <c r="G40" i="12"/>
  <c r="K40" i="12"/>
  <c r="H42" i="12"/>
  <c r="L42" i="12"/>
  <c r="G42" i="12"/>
  <c r="K42" i="12"/>
  <c r="J42" i="12"/>
  <c r="I42" i="12"/>
  <c r="M42" i="12"/>
  <c r="I39" i="12"/>
  <c r="M39" i="12"/>
  <c r="H39" i="12"/>
  <c r="L39" i="12"/>
  <c r="G39" i="12"/>
  <c r="K39" i="12"/>
  <c r="J39" i="12"/>
  <c r="G37" i="12"/>
  <c r="K37" i="12"/>
  <c r="J37" i="12"/>
  <c r="I37" i="12"/>
  <c r="M37" i="12"/>
  <c r="H37" i="12"/>
  <c r="L37" i="12"/>
  <c r="K33" i="12"/>
  <c r="G33" i="12"/>
  <c r="L33" i="12"/>
  <c r="H33" i="12"/>
  <c r="M33" i="12"/>
  <c r="I33" i="12"/>
  <c r="J33" i="12"/>
  <c r="G41" i="12"/>
  <c r="K41" i="12"/>
  <c r="J41" i="12"/>
  <c r="I41" i="12"/>
  <c r="M41" i="12"/>
  <c r="H41" i="12"/>
  <c r="L41" i="12"/>
  <c r="H34" i="12"/>
  <c r="L34" i="12"/>
  <c r="G34" i="12"/>
  <c r="K34" i="12"/>
  <c r="J34" i="12"/>
  <c r="I34" i="12"/>
  <c r="M34" i="12"/>
  <c r="P99" i="12"/>
  <c r="Q21" i="72" l="1"/>
  <c r="P19" i="72"/>
  <c r="Q19" i="72"/>
  <c r="Q14" i="72"/>
  <c r="P21" i="72"/>
  <c r="Q18" i="72"/>
  <c r="P14" i="72"/>
  <c r="Q17" i="72"/>
  <c r="Q22" i="72"/>
  <c r="P18" i="72"/>
  <c r="P16" i="72"/>
  <c r="Q16" i="72"/>
  <c r="Q13" i="72"/>
  <c r="P13" i="72"/>
  <c r="P17" i="72"/>
  <c r="P22" i="72"/>
  <c r="P20" i="72"/>
  <c r="Q20" i="72"/>
  <c r="P15" i="72"/>
  <c r="Q15" i="72"/>
  <c r="P40" i="12"/>
  <c r="P38" i="12"/>
  <c r="P34" i="12"/>
  <c r="P39" i="12"/>
  <c r="P33" i="12"/>
  <c r="P37" i="12"/>
  <c r="P42" i="12"/>
  <c r="P35" i="12"/>
  <c r="P36" i="12"/>
  <c r="P41" i="12"/>
  <c r="N38" i="12"/>
  <c r="N42" i="12"/>
  <c r="N37" i="12"/>
  <c r="N39" i="12"/>
  <c r="N35" i="12"/>
  <c r="N36" i="12"/>
  <c r="N40" i="12"/>
  <c r="N41" i="12"/>
  <c r="N34" i="12"/>
  <c r="N33" i="12"/>
  <c r="Q76" i="12"/>
  <c r="R76" i="12" s="1"/>
  <c r="Q78" i="12"/>
  <c r="R78" i="12" s="1"/>
  <c r="Q79" i="12"/>
  <c r="R79" i="12" s="1"/>
  <c r="Q77" i="12"/>
  <c r="R77" i="12" s="1"/>
  <c r="N43" i="19"/>
  <c r="P71" i="12"/>
  <c r="P70" i="12"/>
  <c r="P69" i="12"/>
  <c r="P73" i="12"/>
  <c r="P77" i="12"/>
  <c r="P81" i="12"/>
  <c r="P85" i="12"/>
  <c r="P93" i="12"/>
  <c r="P97" i="12"/>
  <c r="P72" i="12"/>
  <c r="P76" i="12"/>
  <c r="P80" i="12"/>
  <c r="P84" i="12"/>
  <c r="P88" i="12"/>
  <c r="P92" i="12"/>
  <c r="P96" i="12"/>
  <c r="P75" i="12"/>
  <c r="P79" i="12"/>
  <c r="P83" i="12"/>
  <c r="P87" i="12"/>
  <c r="P91" i="12"/>
  <c r="P95" i="12"/>
  <c r="P74" i="12"/>
  <c r="P78" i="12"/>
  <c r="P82" i="12"/>
  <c r="P86" i="12"/>
  <c r="P94" i="12"/>
  <c r="P68" i="12"/>
  <c r="T69" i="12"/>
  <c r="U69" i="12" s="1"/>
  <c r="T74" i="12"/>
  <c r="U74" i="12" s="1"/>
  <c r="T77" i="12"/>
  <c r="U77" i="12" s="1"/>
  <c r="T82" i="12"/>
  <c r="U82" i="12" s="1"/>
  <c r="T85" i="12"/>
  <c r="U85" i="12" s="1"/>
  <c r="T90" i="12"/>
  <c r="U90" i="12" s="1"/>
  <c r="T93" i="12"/>
  <c r="U93" i="12" s="1"/>
  <c r="T98" i="12"/>
  <c r="U98" i="12" s="1"/>
  <c r="T68" i="12"/>
  <c r="U68" i="12" s="1"/>
  <c r="T71" i="12"/>
  <c r="U71" i="12" s="1"/>
  <c r="T76" i="12"/>
  <c r="U76" i="12" s="1"/>
  <c r="T79" i="12"/>
  <c r="U79" i="12" s="1"/>
  <c r="T84" i="12"/>
  <c r="U84" i="12" s="1"/>
  <c r="T87" i="12"/>
  <c r="U87" i="12" s="1"/>
  <c r="T92" i="12"/>
  <c r="U92" i="12" s="1"/>
  <c r="T95" i="12"/>
  <c r="U95" i="12" s="1"/>
  <c r="T70" i="12"/>
  <c r="U70" i="12" s="1"/>
  <c r="T73" i="12"/>
  <c r="U73" i="12" s="1"/>
  <c r="T78" i="12"/>
  <c r="U78" i="12" s="1"/>
  <c r="T81" i="12"/>
  <c r="U81" i="12" s="1"/>
  <c r="T86" i="12"/>
  <c r="U86" i="12" s="1"/>
  <c r="T89" i="12"/>
  <c r="U89" i="12" s="1"/>
  <c r="T94" i="12"/>
  <c r="U94" i="12" s="1"/>
  <c r="T97" i="12"/>
  <c r="U97" i="12" s="1"/>
  <c r="T67" i="12"/>
  <c r="U67" i="12" s="1"/>
  <c r="T72" i="12"/>
  <c r="U72" i="12" s="1"/>
  <c r="T75" i="12"/>
  <c r="U75" i="12" s="1"/>
  <c r="T80" i="12"/>
  <c r="U80" i="12" s="1"/>
  <c r="T83" i="12"/>
  <c r="U83" i="12" s="1"/>
  <c r="T88" i="12"/>
  <c r="U88" i="12" s="1"/>
  <c r="T91" i="12"/>
  <c r="U91" i="12" s="1"/>
  <c r="T96" i="12"/>
  <c r="U96" i="12" s="1"/>
  <c r="T66" i="12"/>
  <c r="U66" i="12" s="1"/>
  <c r="Q92" i="12"/>
  <c r="R92" i="12" s="1"/>
  <c r="Q94" i="12"/>
  <c r="R94" i="12" s="1"/>
  <c r="Q93" i="12"/>
  <c r="R93" i="12" s="1"/>
  <c r="Q95" i="12"/>
  <c r="R95" i="12" s="1"/>
  <c r="Q84" i="12"/>
  <c r="R84" i="12" s="1"/>
  <c r="Q68" i="12"/>
  <c r="R68" i="12" s="1"/>
  <c r="Q85" i="12"/>
  <c r="R85" i="12" s="1"/>
  <c r="Q69" i="12"/>
  <c r="R69" i="12" s="1"/>
  <c r="Q86" i="12"/>
  <c r="R86" i="12" s="1"/>
  <c r="Q70" i="12"/>
  <c r="R70" i="12" s="1"/>
  <c r="Q87" i="12"/>
  <c r="R87" i="12" s="1"/>
  <c r="Q71" i="12"/>
  <c r="R71" i="12" s="1"/>
  <c r="Q88" i="12"/>
  <c r="R88" i="12" s="1"/>
  <c r="Q72" i="12"/>
  <c r="R72" i="12" s="1"/>
  <c r="Q89" i="12"/>
  <c r="R89" i="12" s="1"/>
  <c r="Q73" i="12"/>
  <c r="R73" i="12" s="1"/>
  <c r="Q90" i="12"/>
  <c r="R90" i="12" s="1"/>
  <c r="Q74" i="12"/>
  <c r="R74" i="12" s="1"/>
  <c r="Q91" i="12"/>
  <c r="R91" i="12" s="1"/>
  <c r="Q75" i="12"/>
  <c r="R75" i="12" s="1"/>
  <c r="Q96" i="12"/>
  <c r="R96" i="12" s="1"/>
  <c r="Q80" i="12"/>
  <c r="R80" i="12" s="1"/>
  <c r="Q97" i="12"/>
  <c r="R97" i="12" s="1"/>
  <c r="Q81" i="12"/>
  <c r="R81" i="12" s="1"/>
  <c r="Q98" i="12"/>
  <c r="R98" i="12" s="1"/>
  <c r="Q82" i="12"/>
  <c r="R82" i="12" s="1"/>
  <c r="Q66" i="12"/>
  <c r="R66" i="12" s="1"/>
  <c r="Q83" i="12"/>
  <c r="R83" i="12" s="1"/>
  <c r="Q67" i="12"/>
  <c r="R67" i="12" s="1"/>
  <c r="R19" i="72" l="1"/>
  <c r="R22" i="72"/>
  <c r="R15" i="72"/>
  <c r="R13" i="72"/>
  <c r="R16" i="72"/>
  <c r="R21" i="72"/>
  <c r="R14" i="72"/>
  <c r="R20" i="72"/>
  <c r="R17" i="72"/>
  <c r="R18" i="72"/>
</calcChain>
</file>

<file path=xl/sharedStrings.xml><?xml version="1.0" encoding="utf-8"?>
<sst xmlns="http://schemas.openxmlformats.org/spreadsheetml/2006/main" count="1087" uniqueCount="464">
  <si>
    <t>Chart title:</t>
  </si>
  <si>
    <t>For vlookup</t>
  </si>
  <si>
    <t>Wales</t>
  </si>
  <si>
    <t>Betsi Cadwaladr UHB</t>
  </si>
  <si>
    <t xml:space="preserve">  Isle of Anglesey</t>
  </si>
  <si>
    <t xml:space="preserve">  Gwynedd</t>
  </si>
  <si>
    <t xml:space="preserve">  Conwy</t>
  </si>
  <si>
    <t xml:space="preserve">  Denbighshire</t>
  </si>
  <si>
    <t xml:space="preserve">  Flintshire</t>
  </si>
  <si>
    <t xml:space="preserve">  Wrexham</t>
  </si>
  <si>
    <t>Hywel Dda UHB</t>
  </si>
  <si>
    <t xml:space="preserve">  Ceredigion</t>
  </si>
  <si>
    <t xml:space="preserve">  Pembrokeshire</t>
  </si>
  <si>
    <t xml:space="preserve">  Carmarthenshire</t>
  </si>
  <si>
    <t>ABM UHB</t>
  </si>
  <si>
    <t xml:space="preserve">  Swansea</t>
  </si>
  <si>
    <t xml:space="preserve">  Neath Port Talbot</t>
  </si>
  <si>
    <t xml:space="preserve">  Bridgend</t>
  </si>
  <si>
    <t>Cardiff and Vale UHB</t>
  </si>
  <si>
    <t xml:space="preserve">  Cardiff</t>
  </si>
  <si>
    <t>Cwm Taf UHB</t>
  </si>
  <si>
    <t xml:space="preserve">  Rhondda Cynon Taf</t>
  </si>
  <si>
    <t xml:space="preserve">  Merthyr Tydfil</t>
  </si>
  <si>
    <t>Aneurin Bevan UHB</t>
  </si>
  <si>
    <t xml:space="preserve">  Caerphilly</t>
  </si>
  <si>
    <t xml:space="preserve">  Blaenau Gwent</t>
  </si>
  <si>
    <t xml:space="preserve">  Torfaen</t>
  </si>
  <si>
    <t xml:space="preserve">  Monmouthshire</t>
  </si>
  <si>
    <t xml:space="preserve">  Newport</t>
  </si>
  <si>
    <t>Cell link</t>
  </si>
  <si>
    <t>Area to look up</t>
  </si>
  <si>
    <t>Area</t>
  </si>
  <si>
    <t>Isle of Anglesey</t>
  </si>
  <si>
    <t>Gwynedd</t>
  </si>
  <si>
    <t>Conwy</t>
  </si>
  <si>
    <t>Denbighshire</t>
  </si>
  <si>
    <t>Flintshire</t>
  </si>
  <si>
    <t>Wrexham</t>
  </si>
  <si>
    <t>Ceredigion</t>
  </si>
  <si>
    <t>Pembrokeshire</t>
  </si>
  <si>
    <t>Carmarthenshire</t>
  </si>
  <si>
    <t>Swansea</t>
  </si>
  <si>
    <t>Neath Port Talbot</t>
  </si>
  <si>
    <t>Bridgend</t>
  </si>
  <si>
    <t>Cardiff</t>
  </si>
  <si>
    <t>Rhondda Cynon Taf</t>
  </si>
  <si>
    <t>Merthyr Tydfil</t>
  </si>
  <si>
    <t>Caerphilly</t>
  </si>
  <si>
    <t>Blaenau Gwent</t>
  </si>
  <si>
    <t>Torfaen</t>
  </si>
  <si>
    <t>Monmouthshire</t>
  </si>
  <si>
    <t>Newport</t>
  </si>
  <si>
    <r>
      <t xml:space="preserve">List box choices: </t>
    </r>
    <r>
      <rPr>
        <b/>
        <u/>
        <sz val="10"/>
        <color theme="1"/>
        <rFont val="Calibri"/>
        <family val="2"/>
        <scheme val="minor"/>
      </rPr>
      <t>area</t>
    </r>
  </si>
  <si>
    <t>1. Input values for list boxes and chosen options</t>
  </si>
  <si>
    <t>Area for title / legend</t>
  </si>
  <si>
    <t>Table title:</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</si>
  <si>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</si>
  <si>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</si>
  <si>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</si>
  <si>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</si>
  <si>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</si>
  <si>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</si>
  <si>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</si>
  <si>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</si>
  <si>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</si>
  <si>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On the 'Home' tab click the paste icon</t>
  </si>
  <si>
    <t xml:space="preserve">Using your mouse click on the point where you want to insert a copy of the chart e.g. in a Word </t>
  </si>
  <si>
    <t>document / presentation</t>
  </si>
  <si>
    <t>Figure 2</t>
  </si>
  <si>
    <t>lookup</t>
  </si>
  <si>
    <t>LCL</t>
  </si>
  <si>
    <t>UCL</t>
  </si>
  <si>
    <t>Cardiff &amp; Vale UHB</t>
  </si>
  <si>
    <t>error +</t>
  </si>
  <si>
    <t>error -</t>
  </si>
  <si>
    <t>Produced by statement:</t>
  </si>
  <si>
    <t>3. Use lookup keys to extract chosen data from 'All data' sheet for presentation</t>
  </si>
  <si>
    <t>-</t>
  </si>
  <si>
    <t>Powys</t>
  </si>
  <si>
    <t>Wales line</t>
  </si>
  <si>
    <t>Wales line 1dp</t>
  </si>
  <si>
    <t>XY</t>
  </si>
  <si>
    <t>Format names in output table:</t>
  </si>
  <si>
    <t>England</t>
  </si>
  <si>
    <t>England line</t>
  </si>
  <si>
    <t>England line 1dp</t>
  </si>
  <si>
    <t>Betsi Cadwaladr</t>
  </si>
  <si>
    <t>Hywel Dda</t>
  </si>
  <si>
    <t>Cwm Taf</t>
  </si>
  <si>
    <t>Aneurin Bevan</t>
  </si>
  <si>
    <t>Crude rate</t>
  </si>
  <si>
    <t>4. Create required information for chart titles / legends/ footers</t>
  </si>
  <si>
    <t>Cardiff and Vale</t>
  </si>
  <si>
    <t>year</t>
  </si>
  <si>
    <t>numerator</t>
  </si>
  <si>
    <t>denominator</t>
  </si>
  <si>
    <t>crude rate</t>
  </si>
  <si>
    <t>ABM</t>
  </si>
  <si>
    <t>Anglesey</t>
  </si>
  <si>
    <t>Rhondda Cynon Taff</t>
  </si>
  <si>
    <t>Vale of Glamorgan</t>
  </si>
  <si>
    <t>Numerator: Public Health Births (PHB), Office for National Statistics (ONS)</t>
  </si>
  <si>
    <t>Denominator: Mid-year population estimates (MYE), Office for National Statistics (ONS)</t>
  </si>
  <si>
    <t>GFR= (Number of live births/female population aged 15-44) x 1000</t>
  </si>
  <si>
    <t>Trend</t>
  </si>
  <si>
    <t>2. Use chosen options to generate lookup keys: GFR trends</t>
  </si>
  <si>
    <t>Number of live births</t>
  </si>
  <si>
    <t>Females age 15 to 44</t>
  </si>
  <si>
    <t>Dataset from which the interactive element will look up from</t>
  </si>
  <si>
    <t xml:space="preserve"> in trend chart / table: </t>
  </si>
  <si>
    <t>Produced by Public Health Wales Observatory, using PHB &amp; MYE (ONS)</t>
  </si>
  <si>
    <t>5. Use lookup keys to extract chosen data from 'All data' sheet for presentation in table</t>
  </si>
  <si>
    <t>CI=Confidence Interval</t>
  </si>
  <si>
    <t>CI</t>
  </si>
  <si>
    <t>GFR* (95% CI)</t>
  </si>
  <si>
    <t>2014 data taken from</t>
  </si>
  <si>
    <t>GFR</t>
  </si>
  <si>
    <t xml:space="preserve">error- </t>
  </si>
  <si>
    <t>Data for chart</t>
  </si>
  <si>
    <t>Click on the tabs above to access the interactive data:</t>
  </si>
  <si>
    <t>General fertility rate (GFR)*, England and Wales health boards and local authorites, 2014</t>
  </si>
  <si>
    <t>Notes</t>
  </si>
  <si>
    <t xml:space="preserve">  Vale of Glamorgan</t>
  </si>
  <si>
    <t>displayed.  For tables, left click the top left hand corner and drag the mouse to the bottom right corner.</t>
  </si>
  <si>
    <t>Click 'As picture' option and 'Copy as picture' (see figure 1 for chart selection)</t>
  </si>
  <si>
    <t>Choose 'As shown on screen' and 'picture' (see figure 2, also showing table area selection)</t>
  </si>
  <si>
    <t>On the 'Home' tab click 'paste' then 'paste special' and choose to insert as 'Picture (enhanced metafile)'</t>
  </si>
  <si>
    <t>(see figure 3)</t>
  </si>
  <si>
    <t>Figure 3</t>
  </si>
  <si>
    <t>Definition</t>
  </si>
  <si>
    <t>Demography</t>
  </si>
  <si>
    <t>Period</t>
  </si>
  <si>
    <t>Data source</t>
  </si>
  <si>
    <t xml:space="preserve">Geography </t>
  </si>
  <si>
    <t>How is it calculated?</t>
  </si>
  <si>
    <t>• The 95% confidence intervals are indications of the random variation that would be expected around a rate. These must be considered when assessing or interpreting a rate. The 95% confidence interval represents a range which has a 95% probability of including the underlying population rate. The range of the confidence interval is dependent on the size of the population from which the events came. Rates based on small populations are likely to have wider confidence intervals and rates based on large populations are likely to have narrower confidence intervals.</t>
  </si>
  <si>
    <t>References</t>
  </si>
  <si>
    <t>Indicator: General fertility rate (GFR)</t>
  </si>
  <si>
    <t>Females aged 15-44 years</t>
  </si>
  <si>
    <t>1. Altman DG, Machin D, Bryant TN, Gardner MJ (2000) Statistics with Confidence (2nd edn)  BMJ books: UK (page 67 &amp; 221)</t>
  </si>
  <si>
    <t>• Stillbirths have been excluded from this analysis.</t>
  </si>
  <si>
    <t>• GFR is a measure of fertility levels but it makes no allowance for different sized cohorts of women at childbearing ages.</t>
  </si>
  <si>
    <t>Using the counts of live births registered each year between 2005 and 2014 along with the population estimates for females aged 15 to 44 for each year the GFR was calculated as follows:</t>
  </si>
  <si>
    <t>England; Wales health boards and local authorities</t>
  </si>
  <si>
    <t>Powys THB</t>
  </si>
  <si>
    <t>Vicki key messages</t>
  </si>
  <si>
    <t>A summary of the key messages from our latest general fertility rate data file can be seen below:</t>
  </si>
  <si>
    <t>\\ryt6bsrvfil0001\observatory\Health Intelligence\Information resources\Information products\Demography 2016\Data\20151109_GeneralFertilityRate_2005to2014Data_RH_v1a.xlsx</t>
  </si>
  <si>
    <t>Trend analysis: 2005 to 2014 
Snap shot: 2014</t>
  </si>
  <si>
    <r>
      <t>95% confidence intervals were calculated using a method proposed by Altman et al.</t>
    </r>
    <r>
      <rPr>
        <vertAlign val="superscript"/>
        <sz val="9"/>
        <rFont val="Verdana"/>
        <family val="2"/>
      </rPr>
      <t>1</t>
    </r>
  </si>
  <si>
    <t xml:space="preserve">Further information on the data sources are available at: </t>
  </si>
  <si>
    <t xml:space="preserve">Public Health Births (PHB) </t>
  </si>
  <si>
    <t>Mid-year population estimates (MYE)</t>
  </si>
  <si>
    <t xml:space="preserve">compared to wales </t>
  </si>
  <si>
    <t>CI = confidence interval  '-' = not applicable</t>
  </si>
  <si>
    <t>*GFR is the number of live births per 1,000 females aged 15-44</t>
  </si>
  <si>
    <t>QC</t>
  </si>
  <si>
    <r>
      <t xml:space="preserve">This interactive data file is part of the Observatory's </t>
    </r>
    <r>
      <rPr>
        <b/>
        <sz val="10"/>
        <color theme="1" tint="0.249977111117893"/>
        <rFont val="Verdana"/>
        <family val="2"/>
      </rPr>
      <t>Demography 2016 profile</t>
    </r>
    <r>
      <rPr>
        <sz val="10"/>
        <color theme="1" tint="0.249977111117893"/>
        <rFont val="Verdana"/>
        <family val="2"/>
      </rPr>
      <t>, available at:</t>
    </r>
  </si>
  <si>
    <r>
      <t xml:space="preserve">For more information on the data sources and methods used, click on the </t>
    </r>
    <r>
      <rPr>
        <b/>
        <sz val="10"/>
        <color theme="1" tint="0.249977111117893"/>
        <rFont val="Verdana"/>
        <family val="2"/>
      </rPr>
      <t>Technical guide</t>
    </r>
    <r>
      <rPr>
        <sz val="10"/>
        <color theme="1" tint="0.249977111117893"/>
        <rFont val="Verdana"/>
        <family val="2"/>
      </rPr>
      <t xml:space="preserve"> tab above.  </t>
    </r>
  </si>
  <si>
    <r>
      <t xml:space="preserve">For guidance on how to interpret the charts shown in this file, click on the </t>
    </r>
    <r>
      <rPr>
        <b/>
        <sz val="10"/>
        <color theme="1" tint="0.249977111117893"/>
        <rFont val="Verdana"/>
        <family val="2"/>
      </rPr>
      <t>Interpretation guide</t>
    </r>
    <r>
      <rPr>
        <sz val="10"/>
        <color theme="1" tint="0.249977111117893"/>
        <rFont val="Verdana"/>
        <family val="2"/>
      </rPr>
      <t xml:space="preserve"> tab. </t>
    </r>
  </si>
  <si>
    <t xml:space="preserve">• Statistical significance is determined using the confidence intervals (CIs) of the local value. If the national average falls outside the local CI, the difference is deemed to be statistically significant. </t>
  </si>
  <si>
    <t>Wales chart title</t>
  </si>
  <si>
    <t>Wales table title:</t>
  </si>
  <si>
    <r>
      <rPr>
        <sz val="10"/>
        <color theme="1" tint="0.249977111117893"/>
        <rFont val="Verdana"/>
        <family val="2"/>
      </rPr>
      <t>•</t>
    </r>
    <r>
      <rPr>
        <b/>
        <sz val="10"/>
        <color theme="1" tint="0.249977111117893"/>
        <rFont val="Verdana"/>
        <family val="2"/>
      </rPr>
      <t xml:space="preserve"> General fertility rate trend</t>
    </r>
  </si>
  <si>
    <r>
      <rPr>
        <sz val="10"/>
        <color theme="1" tint="0.249977111117893"/>
        <rFont val="Verdana"/>
        <family val="2"/>
      </rPr>
      <t>•</t>
    </r>
    <r>
      <rPr>
        <b/>
        <sz val="10"/>
        <color theme="1" tint="0.249977111117893"/>
        <rFont val="Verdana"/>
        <family val="2"/>
      </rPr>
      <t xml:space="preserve"> General fertility rate 2014</t>
    </r>
  </si>
  <si>
    <r>
      <rPr>
        <sz val="10"/>
        <color theme="1" tint="0.249977111117893"/>
        <rFont val="Verdana"/>
        <family val="2"/>
      </rPr>
      <t>•</t>
    </r>
    <r>
      <rPr>
        <b/>
        <sz val="10"/>
        <color theme="1" tint="0.249977111117893"/>
        <rFont val="Verdana"/>
        <family val="2"/>
      </rPr>
      <t xml:space="preserve"> General fertility rate Wales</t>
    </r>
  </si>
  <si>
    <t>Compared to Wales</t>
  </si>
  <si>
    <t>2005_Wales</t>
  </si>
  <si>
    <t>2005_Betsi Cadwaladr</t>
  </si>
  <si>
    <t>2005_Powys</t>
  </si>
  <si>
    <t>2005_Hywel Dda</t>
  </si>
  <si>
    <t>2005_ABM</t>
  </si>
  <si>
    <t>2005_Cardiff and Vale</t>
  </si>
  <si>
    <t>2005_Cwm Taf</t>
  </si>
  <si>
    <t>2005_Aneurin Bevan</t>
  </si>
  <si>
    <t>2005_Anglesey</t>
  </si>
  <si>
    <t>2005_Blaenau Gwent</t>
  </si>
  <si>
    <t>2005_Bridgend</t>
  </si>
  <si>
    <t>2005_Caerphilly</t>
  </si>
  <si>
    <t>2005_Cardiff</t>
  </si>
  <si>
    <t>2005_Carmarthenshire</t>
  </si>
  <si>
    <t>2005_Ceredigion</t>
  </si>
  <si>
    <t>2005_Conwy</t>
  </si>
  <si>
    <t>2005_Denbighshire</t>
  </si>
  <si>
    <t>2005_Flintshire</t>
  </si>
  <si>
    <t>2005_Gwynedd</t>
  </si>
  <si>
    <t>2005_Merthyr Tydfil</t>
  </si>
  <si>
    <t>2005_Monmouthshire</t>
  </si>
  <si>
    <t>2005_Neath Port Talbot</t>
  </si>
  <si>
    <t>2005_Newport</t>
  </si>
  <si>
    <t>2005_Pembrokeshire</t>
  </si>
  <si>
    <t>2005_Rhondda Cynon Taff</t>
  </si>
  <si>
    <t>2005_Swansea</t>
  </si>
  <si>
    <t>2005_Torfaen</t>
  </si>
  <si>
    <t>2005_Vale of Glamorgan</t>
  </si>
  <si>
    <t>2005_Wrexham</t>
  </si>
  <si>
    <t>2006_Wales</t>
  </si>
  <si>
    <t>2006_Betsi Cadwaladr</t>
  </si>
  <si>
    <t>2006_Powys</t>
  </si>
  <si>
    <t>2006_Hywel Dda</t>
  </si>
  <si>
    <t>2006_ABM</t>
  </si>
  <si>
    <t>2006_Cardiff and Vale</t>
  </si>
  <si>
    <t>2006_Cwm Taf</t>
  </si>
  <si>
    <t>2006_Aneurin Bevan</t>
  </si>
  <si>
    <t>2006_Anglesey</t>
  </si>
  <si>
    <t>2006_Blaenau Gwent</t>
  </si>
  <si>
    <t>2006_Bridgend</t>
  </si>
  <si>
    <t>2006_Caerphilly</t>
  </si>
  <si>
    <t>2006_Cardiff</t>
  </si>
  <si>
    <t>2006_Carmarthenshire</t>
  </si>
  <si>
    <t>2006_Ceredigion</t>
  </si>
  <si>
    <t>2006_Conwy</t>
  </si>
  <si>
    <t>2006_Denbighshire</t>
  </si>
  <si>
    <t>2006_Flintshire</t>
  </si>
  <si>
    <t>2006_Gwynedd</t>
  </si>
  <si>
    <t>2006_Merthyr Tydfil</t>
  </si>
  <si>
    <t>2006_Monmouthshire</t>
  </si>
  <si>
    <t>2006_Neath Port Talbot</t>
  </si>
  <si>
    <t>2006_Newport</t>
  </si>
  <si>
    <t>2006_Pembrokeshire</t>
  </si>
  <si>
    <t>2006_Rhondda Cynon Taff</t>
  </si>
  <si>
    <t>2006_Swansea</t>
  </si>
  <si>
    <t>2006_Torfaen</t>
  </si>
  <si>
    <t>2006_Vale of Glamorgan</t>
  </si>
  <si>
    <t>2006_Wrexham</t>
  </si>
  <si>
    <t>2007_Wales</t>
  </si>
  <si>
    <t>2007_Betsi Cadwaladr</t>
  </si>
  <si>
    <t>2007_Powys</t>
  </si>
  <si>
    <t>2007_Hywel Dda</t>
  </si>
  <si>
    <t>2007_ABM</t>
  </si>
  <si>
    <t>2007_Cardiff and Vale</t>
  </si>
  <si>
    <t>2007_Cwm Taf</t>
  </si>
  <si>
    <t>2007_Aneurin Bevan</t>
  </si>
  <si>
    <t>2007_Anglesey</t>
  </si>
  <si>
    <t>2007_Blaenau Gwent</t>
  </si>
  <si>
    <t>2007_Bridgend</t>
  </si>
  <si>
    <t>2007_Caerphilly</t>
  </si>
  <si>
    <t>2007_Cardiff</t>
  </si>
  <si>
    <t>2007_Carmarthenshire</t>
  </si>
  <si>
    <t>2007_Ceredigion</t>
  </si>
  <si>
    <t>2007_Conwy</t>
  </si>
  <si>
    <t>2007_Denbighshire</t>
  </si>
  <si>
    <t>2007_Flintshire</t>
  </si>
  <si>
    <t>2007_Gwynedd</t>
  </si>
  <si>
    <t>2007_Merthyr Tydfil</t>
  </si>
  <si>
    <t>2007_Monmouthshire</t>
  </si>
  <si>
    <t>2007_Neath Port Talbot</t>
  </si>
  <si>
    <t>2007_Newport</t>
  </si>
  <si>
    <t>2007_Pembrokeshire</t>
  </si>
  <si>
    <t>2007_Rhondda Cynon Taff</t>
  </si>
  <si>
    <t>2007_Swansea</t>
  </si>
  <si>
    <t>2007_Torfaen</t>
  </si>
  <si>
    <t>2007_Vale of Glamorgan</t>
  </si>
  <si>
    <t>2007_Wrexham</t>
  </si>
  <si>
    <t>2008_Wales</t>
  </si>
  <si>
    <t>2008_Betsi Cadwaladr</t>
  </si>
  <si>
    <t>2008_Powys</t>
  </si>
  <si>
    <t>2008_Hywel Dda</t>
  </si>
  <si>
    <t>2008_ABM</t>
  </si>
  <si>
    <t>2008_Cardiff and Vale</t>
  </si>
  <si>
    <t>2008_Cwm Taf</t>
  </si>
  <si>
    <t>2008_Aneurin Bevan</t>
  </si>
  <si>
    <t>2008_Anglesey</t>
  </si>
  <si>
    <t>2008_Blaenau Gwent</t>
  </si>
  <si>
    <t>2008_Bridgend</t>
  </si>
  <si>
    <t>2008_Caerphilly</t>
  </si>
  <si>
    <t>2008_Cardiff</t>
  </si>
  <si>
    <t>2008_Carmarthenshire</t>
  </si>
  <si>
    <t>2008_Ceredigion</t>
  </si>
  <si>
    <t>2008_Conwy</t>
  </si>
  <si>
    <t>2008_Denbighshire</t>
  </si>
  <si>
    <t>2008_Flintshire</t>
  </si>
  <si>
    <t>2008_Gwynedd</t>
  </si>
  <si>
    <t>2008_Merthyr Tydfil</t>
  </si>
  <si>
    <t>2008_Monmouthshire</t>
  </si>
  <si>
    <t>2008_Neath Port Talbot</t>
  </si>
  <si>
    <t>2008_Newport</t>
  </si>
  <si>
    <t>2008_Pembrokeshire</t>
  </si>
  <si>
    <t>2008_Rhondda Cynon Taff</t>
  </si>
  <si>
    <t>2008_Swansea</t>
  </si>
  <si>
    <t>2008_Torfaen</t>
  </si>
  <si>
    <t>2008_Vale of Glamorgan</t>
  </si>
  <si>
    <t>2008_Wrexham</t>
  </si>
  <si>
    <t>2009_Wales</t>
  </si>
  <si>
    <t>2009_Betsi Cadwaladr</t>
  </si>
  <si>
    <t>2009_Powys</t>
  </si>
  <si>
    <t>2009_Hywel Dda</t>
  </si>
  <si>
    <t>2009_ABM</t>
  </si>
  <si>
    <t>2009_Cardiff and Vale</t>
  </si>
  <si>
    <t>2009_Cwm Taf</t>
  </si>
  <si>
    <t>2009_Aneurin Bevan</t>
  </si>
  <si>
    <t>2009_Anglesey</t>
  </si>
  <si>
    <t>2009_Blaenau Gwent</t>
  </si>
  <si>
    <t>2009_Bridgend</t>
  </si>
  <si>
    <t>2009_Caerphilly</t>
  </si>
  <si>
    <t>2009_Cardiff</t>
  </si>
  <si>
    <t>2009_Carmarthenshire</t>
  </si>
  <si>
    <t>2009_Ceredigion</t>
  </si>
  <si>
    <t>2009_Conwy</t>
  </si>
  <si>
    <t>2009_Denbighshire</t>
  </si>
  <si>
    <t>2009_Flintshire</t>
  </si>
  <si>
    <t>2009_Gwynedd</t>
  </si>
  <si>
    <t>2009_Merthyr Tydfil</t>
  </si>
  <si>
    <t>2009_Monmouthshire</t>
  </si>
  <si>
    <t>2009_Neath Port Talbot</t>
  </si>
  <si>
    <t>2009_Newport</t>
  </si>
  <si>
    <t>2009_Pembrokeshire</t>
  </si>
  <si>
    <t>2009_Rhondda Cynon Taff</t>
  </si>
  <si>
    <t>2009_Swansea</t>
  </si>
  <si>
    <t>2009_Torfaen</t>
  </si>
  <si>
    <t>2009_Vale of Glamorgan</t>
  </si>
  <si>
    <t>2009_Wrexham</t>
  </si>
  <si>
    <t>2010_Wales</t>
  </si>
  <si>
    <t>2010_Betsi Cadwaladr</t>
  </si>
  <si>
    <t>2010_Powys</t>
  </si>
  <si>
    <t>2010_Hywel Dda</t>
  </si>
  <si>
    <t>2010_ABM</t>
  </si>
  <si>
    <t>2010_Cardiff and Vale</t>
  </si>
  <si>
    <t>2010_Cwm Taf</t>
  </si>
  <si>
    <t>2010_Aneurin Bevan</t>
  </si>
  <si>
    <t>2010_Anglesey</t>
  </si>
  <si>
    <t>2010_Blaenau Gwent</t>
  </si>
  <si>
    <t>2010_Bridgend</t>
  </si>
  <si>
    <t>2010_Caerphilly</t>
  </si>
  <si>
    <t>2010_Cardiff</t>
  </si>
  <si>
    <t>2010_Carmarthenshire</t>
  </si>
  <si>
    <t>2010_Ceredigion</t>
  </si>
  <si>
    <t>2010_Conwy</t>
  </si>
  <si>
    <t>2010_Denbighshire</t>
  </si>
  <si>
    <t>2010_Flintshire</t>
  </si>
  <si>
    <t>2010_Gwynedd</t>
  </si>
  <si>
    <t>2010_Merthyr Tydfil</t>
  </si>
  <si>
    <t>2010_Monmouthshire</t>
  </si>
  <si>
    <t>2010_Neath Port Talbot</t>
  </si>
  <si>
    <t>2010_Newport</t>
  </si>
  <si>
    <t>2010_Pembrokeshire</t>
  </si>
  <si>
    <t>2010_Rhondda Cynon Taff</t>
  </si>
  <si>
    <t>2010_Swansea</t>
  </si>
  <si>
    <t>2010_Torfaen</t>
  </si>
  <si>
    <t>2010_Vale of Glamorgan</t>
  </si>
  <si>
    <t>2010_Wrexham</t>
  </si>
  <si>
    <t>2011_Wales</t>
  </si>
  <si>
    <t>2011_Betsi Cadwaladr</t>
  </si>
  <si>
    <t>2011_Powys</t>
  </si>
  <si>
    <t>2011_Hywel Dda</t>
  </si>
  <si>
    <t>2011_ABM</t>
  </si>
  <si>
    <t>2011_Cardiff and Vale</t>
  </si>
  <si>
    <t>2011_Cwm Taf</t>
  </si>
  <si>
    <t>2011_Aneurin Bevan</t>
  </si>
  <si>
    <t>2011_Anglesey</t>
  </si>
  <si>
    <t>2011_Blaenau Gwent</t>
  </si>
  <si>
    <t>2011_Bridgend</t>
  </si>
  <si>
    <t>2011_Caerphilly</t>
  </si>
  <si>
    <t>2011_Cardiff</t>
  </si>
  <si>
    <t>2011_Carmarthenshire</t>
  </si>
  <si>
    <t>2011_Ceredigion</t>
  </si>
  <si>
    <t>2011_Conwy</t>
  </si>
  <si>
    <t>2011_Denbighshire</t>
  </si>
  <si>
    <t>2011_Flintshire</t>
  </si>
  <si>
    <t>2011_Gwynedd</t>
  </si>
  <si>
    <t>2011_Merthyr Tydfil</t>
  </si>
  <si>
    <t>2011_Monmouthshire</t>
  </si>
  <si>
    <t>2011_Neath Port Talbot</t>
  </si>
  <si>
    <t>2011_Newport</t>
  </si>
  <si>
    <t>2011_Pembrokeshire</t>
  </si>
  <si>
    <t>2011_Rhondda Cynon Taff</t>
  </si>
  <si>
    <t>2011_Swansea</t>
  </si>
  <si>
    <t>2011_Torfaen</t>
  </si>
  <si>
    <t>2011_Vale of Glamorgan</t>
  </si>
  <si>
    <t>2011_Wrexham</t>
  </si>
  <si>
    <t>2012_Wales</t>
  </si>
  <si>
    <t>2012_Betsi Cadwaladr</t>
  </si>
  <si>
    <t>2012_Powys</t>
  </si>
  <si>
    <t>2012_Hywel Dda</t>
  </si>
  <si>
    <t>2012_ABM</t>
  </si>
  <si>
    <t>2012_Cardiff and Vale</t>
  </si>
  <si>
    <t>2012_Cwm Taf</t>
  </si>
  <si>
    <t>2012_Aneurin Bevan</t>
  </si>
  <si>
    <t>2012_Anglesey</t>
  </si>
  <si>
    <t>2012_Blaenau Gwent</t>
  </si>
  <si>
    <t>2012_Bridgend</t>
  </si>
  <si>
    <t>2012_Caerphilly</t>
  </si>
  <si>
    <t>2012_Cardiff</t>
  </si>
  <si>
    <t>2012_Carmarthenshire</t>
  </si>
  <si>
    <t>2012_Ceredigion</t>
  </si>
  <si>
    <t>2012_Conwy</t>
  </si>
  <si>
    <t>2012_Denbighshire</t>
  </si>
  <si>
    <t>2012_Flintshire</t>
  </si>
  <si>
    <t>2012_Gwynedd</t>
  </si>
  <si>
    <t>2012_Merthyr Tydfil</t>
  </si>
  <si>
    <t>2012_Monmouthshire</t>
  </si>
  <si>
    <t>2012_Neath Port Talbot</t>
  </si>
  <si>
    <t>2012_Newport</t>
  </si>
  <si>
    <t>2012_Pembrokeshire</t>
  </si>
  <si>
    <t>2012_Rhondda Cynon Taff</t>
  </si>
  <si>
    <t>2012_Swansea</t>
  </si>
  <si>
    <t>2012_Torfaen</t>
  </si>
  <si>
    <t>2012_Vale of Glamorgan</t>
  </si>
  <si>
    <t>2012_Wrexham</t>
  </si>
  <si>
    <t>2013_Wales</t>
  </si>
  <si>
    <t>2013_Betsi Cadwaladr</t>
  </si>
  <si>
    <t>2013_Powys</t>
  </si>
  <si>
    <t>2013_Hywel Dda</t>
  </si>
  <si>
    <t>2013_ABM</t>
  </si>
  <si>
    <t>2013_Cardiff and Vale</t>
  </si>
  <si>
    <t>2013_Cwm Taf</t>
  </si>
  <si>
    <t>2013_Aneurin Bevan</t>
  </si>
  <si>
    <t>2013_Anglesey</t>
  </si>
  <si>
    <t>2013_Blaenau Gwent</t>
  </si>
  <si>
    <t>2013_Bridgend</t>
  </si>
  <si>
    <t>2013_Caerphilly</t>
  </si>
  <si>
    <t>2013_Cardiff</t>
  </si>
  <si>
    <t>2013_Carmarthenshire</t>
  </si>
  <si>
    <t>2013_Ceredigion</t>
  </si>
  <si>
    <t>2013_Conwy</t>
  </si>
  <si>
    <t>2013_Denbighshire</t>
  </si>
  <si>
    <t>2013_Flintshire</t>
  </si>
  <si>
    <t>2013_Gwynedd</t>
  </si>
  <si>
    <t>2013_Merthyr Tydfil</t>
  </si>
  <si>
    <t>2013_Monmouthshire</t>
  </si>
  <si>
    <t>2013_Neath Port Talbot</t>
  </si>
  <si>
    <t>2013_Newport</t>
  </si>
  <si>
    <t>2013_Pembrokeshire</t>
  </si>
  <si>
    <t>2013_Rhondda Cynon Taff</t>
  </si>
  <si>
    <t>2013_Swansea</t>
  </si>
  <si>
    <t>2013_Torfaen</t>
  </si>
  <si>
    <t>2013_Vale of Glamorgan</t>
  </si>
  <si>
    <t>2013_Wrexham</t>
  </si>
  <si>
    <t>2014_Wales</t>
  </si>
  <si>
    <t>2014_Betsi Cadwaladr</t>
  </si>
  <si>
    <t>2014_Powys</t>
  </si>
  <si>
    <t>2014_Hywel Dda</t>
  </si>
  <si>
    <t>2014_ABM</t>
  </si>
  <si>
    <t>2014_Cardiff and Vale</t>
  </si>
  <si>
    <t>2014_Cwm Taf</t>
  </si>
  <si>
    <t>2014_Aneurin Bevan</t>
  </si>
  <si>
    <t>2014_Anglesey</t>
  </si>
  <si>
    <t>2014_Blaenau Gwent</t>
  </si>
  <si>
    <t>2014_Bridgend</t>
  </si>
  <si>
    <t>2014_Caerphilly</t>
  </si>
  <si>
    <t>2014_Cardiff</t>
  </si>
  <si>
    <t>2014_Carmarthenshire</t>
  </si>
  <si>
    <t>2014_Ceredigion</t>
  </si>
  <si>
    <t>2014_Conwy</t>
  </si>
  <si>
    <t>2014_Denbighshire</t>
  </si>
  <si>
    <t>2014_Flintshire</t>
  </si>
  <si>
    <t>2014_Gwynedd</t>
  </si>
  <si>
    <t>2014_Merthyr Tydfil</t>
  </si>
  <si>
    <t>2014_Monmouthshire</t>
  </si>
  <si>
    <t>2014_Neath Port Talbot</t>
  </si>
  <si>
    <t>2014_Newport</t>
  </si>
  <si>
    <t>2014_Pembrokeshire</t>
  </si>
  <si>
    <t>2014_Rhondda Cynon Taff</t>
  </si>
  <si>
    <t>2014_Swansea</t>
  </si>
  <si>
    <t>2014_Torfaen</t>
  </si>
  <si>
    <t>2014_Vale of Glamorgan</t>
  </si>
  <si>
    <t>2014_Wrexham</t>
  </si>
  <si>
    <t>2014_England</t>
  </si>
  <si>
    <t>Sig. high</t>
  </si>
  <si>
    <t>Comparable</t>
  </si>
  <si>
    <t>No sig. difference</t>
  </si>
  <si>
    <t>Sig. low</t>
  </si>
  <si>
    <t>The general fertility rate is the number of live births per 1,000 females aged 15-44</t>
  </si>
  <si>
    <t xml:space="preserve">http://www.publichealthwalesobservatory.wales.nhs.uk/demography-overview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</si>
</sst>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0.0"/>
    <numFmt numFmtId="165" formatCode="#,##0.0_ ;\-#,##0.0\ "/>
    <numFmt numFmtId="166" formatCode="#,##0.000"/>
    <numFmt numFmtId="167" formatCode="[&gt;0.5]#,##0;[&lt;-0.5]\-#,##0;\-"/>
    <numFmt numFmtId="168" formatCode="#,##0_);;&quot;- &quot;_);@_)\ "/>
    <numFmt numFmtId="169" formatCode="_(General"/>
    <numFmt numFmtId="170" formatCode="General_)"/>
    <numFmt numFmtId="171" formatCode="_(* #,##0.00_);_(* \(#,##0.00\);_(* &quot;-&quot;??_);_(@_)"/>
  </numFmts>
  <fonts count="111">
    <font>
      <sz val="11"/>
      <color theme="1"/>
      <name val="Calibri"/>
      <family val="2"/>
      <scheme val="minor"/>
    </font>
    <font>
      <sz val="10"/>
      <color theme="1"/>
      <name val="verdana"/>
      <family val="2"/>
    </font>
    <font>
      <sz val="9"/>
      <color theme="1"/>
      <name val="Verdana"/>
      <family val="2"/>
    </font>
    <font>
      <sz val="9"/>
      <color theme="1"/>
      <name val="Verdana"/>
      <family val="2"/>
    </font>
    <font>
      <sz val="11"/>
      <color theme="1"/>
      <name val="Calibri"/>
      <family val="2"/>
      <scheme val="minor"/>
    </font>
    <font>
      <b/>
      <sz val="11"/>
      <color theme="1"/>
      <name val="Calibri"/>
      <family val="2"/>
      <scheme val="minor"/>
    </font>
    <font>
      <sz val="10"/>
      <name val="Arial"/>
      <family val="2"/>
    </font>
    <font>
      <sz val="10"/>
      <name val="Verdana"/>
      <family val="2"/>
    </font>
    <font>
      <sz val="10"/>
      <color rgb="FF000080"/>
      <name val="Verdana"/>
      <family val="2"/>
    </font>
    <font>
      <u/>
      <sz val="10"/>
      <color indexed="12"/>
      <name val="Arial"/>
      <family val="2"/>
    </font>
    <font>
      <u/>
      <sz val="10"/>
      <color indexed="12"/>
      <name val="MS Sans Serif"/>
      <family val="2"/>
    </font>
    <font>
      <u/>
      <sz val="11"/>
      <color theme="10"/>
      <name val="Calibri"/>
      <family val="2"/>
    </font>
    <font>
      <sz val="12"/>
      <name val="Arial"/>
      <family val="2"/>
    </font>
    <font>
      <b/>
      <sz val="10"/>
      <name val="Verdana"/>
      <family val="2"/>
    </font>
    <font>
      <u/>
      <sz val="9.9"/>
      <color theme="10"/>
      <name val="Calibri"/>
      <family val="2"/>
    </font>
    <font>
      <sz val="10"/>
      <color theme="1"/>
      <name val="Calibri"/>
      <family val="2"/>
      <scheme val="minor"/>
    </font>
    <font>
      <b/>
      <sz val="10"/>
      <color theme="1"/>
      <name val="Calibri"/>
      <family val="2"/>
      <scheme val="minor"/>
    </font>
    <font>
      <sz val="8"/>
      <color theme="1"/>
      <name val="Calibri"/>
      <family val="2"/>
      <scheme val="minor"/>
    </font>
    <font>
      <i/>
      <sz val="10"/>
      <color theme="1"/>
      <name val="Calibri"/>
      <family val="2"/>
      <scheme val="minor"/>
    </font>
    <font>
      <b/>
      <u/>
      <sz val="10"/>
      <color theme="1"/>
      <name val="Calibri"/>
      <family val="2"/>
      <scheme val="minor"/>
    </font>
    <font>
      <b/>
      <sz val="12"/>
      <color theme="1"/>
      <name val="Calibri"/>
      <family val="2"/>
      <scheme val="minor"/>
    </font>
    <font>
      <sz val="9"/>
      <color theme="1"/>
      <name val="Verdana"/>
      <family val="2"/>
    </font>
    <font>
      <sz val="8"/>
      <color theme="1"/>
      <name val="Verdana"/>
      <family val="2"/>
    </font>
    <font>
      <i/>
      <sz val="9"/>
      <color theme="1"/>
      <name val="Verdana"/>
      <family val="2"/>
    </font>
    <font>
      <b/>
      <sz val="9"/>
      <name val="Verdana"/>
      <family val="2"/>
    </font>
    <font>
      <sz val="9"/>
      <color rgb="FF000080"/>
      <name val="Verdana"/>
      <family val="2"/>
    </font>
    <font>
      <sz val="11"/>
      <color rgb="FF000080"/>
      <name val="Calibri"/>
      <family val="2"/>
      <scheme val="minor"/>
    </font>
    <font>
      <b/>
      <sz val="9"/>
      <color rgb="FF000080"/>
      <name val="Verdana"/>
      <family val="2"/>
    </font>
    <font>
      <b/>
      <sz val="11"/>
      <color rgb="FF000080"/>
      <name val="Calibri"/>
      <family val="2"/>
      <scheme val="minor"/>
    </font>
    <font>
      <sz val="8"/>
      <color rgb="FF000080"/>
      <name val="Verdana"/>
      <family val="2"/>
    </font>
    <font>
      <sz val="11"/>
      <color theme="0" tint="-0.249977111117893"/>
      <name val="Calibri"/>
      <family val="2"/>
      <scheme val="minor"/>
    </font>
    <font>
      <b/>
      <sz val="9"/>
      <color theme="1"/>
      <name val="Verdana"/>
      <family val="2"/>
    </font>
    <font>
      <sz val="9"/>
      <name val="Verdana"/>
      <family val="2"/>
    </font>
    <font>
      <sz val="10"/>
      <color theme="1"/>
      <name val="Arial"/>
      <family val="2"/>
    </font>
    <font>
      <u/>
      <sz val="12"/>
      <color indexed="12"/>
      <name val="Arial"/>
      <family val="2"/>
    </font>
    <font>
      <sz val="8"/>
      <color indexed="18"/>
      <name val="Verdana"/>
      <family val="2"/>
    </font>
    <font>
      <b/>
      <sz val="10"/>
      <color theme="4" tint="-0.499984740745262"/>
      <name val="Verdana"/>
      <family val="2"/>
    </font>
    <font>
      <b/>
      <sz val="9"/>
      <color theme="4" tint="-0.499984740745262"/>
      <name val="Verdana"/>
      <family val="2"/>
    </font>
    <font>
      <u/>
      <sz val="11"/>
      <color theme="10"/>
      <name val="Calibri"/>
      <family val="2"/>
      <scheme val="minor"/>
    </font>
    <font>
      <u/>
      <sz val="10"/>
      <color theme="10"/>
      <name val="Verdana"/>
      <family val="2"/>
    </font>
    <font>
      <b/>
      <sz val="10"/>
      <name val="Arial"/>
      <family val="2"/>
    </font>
    <font>
      <sz val="11"/>
      <color indexed="8"/>
      <name val="Calibri"/>
      <family val="2"/>
      <scheme val="minor"/>
    </font>
    <font>
      <sz val="9"/>
      <color theme="1"/>
      <name val="Calibri"/>
      <family val="2"/>
      <scheme val="minor"/>
    </font>
    <font>
      <sz val="9"/>
      <color indexed="18"/>
      <name val="Verdana"/>
      <family val="2"/>
    </font>
    <font>
      <sz val="11"/>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Helvetica"/>
    </font>
    <font>
      <u/>
      <sz val="7.5"/>
      <color indexed="12"/>
      <name val="Arial"/>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1"/>
      <color rgb="FF000000"/>
      <name val="Calibri"/>
      <family val="2"/>
    </font>
    <font>
      <sz val="10"/>
      <name val="Times New Roman"/>
      <family val="1"/>
    </font>
    <font>
      <b/>
      <sz val="11"/>
      <color indexed="63"/>
      <name val="Calibri"/>
      <family val="2"/>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u/>
      <sz val="7.7"/>
      <color theme="10"/>
      <name val="Calibri"/>
      <family val="2"/>
    </font>
    <font>
      <sz val="8"/>
      <color rgb="FF000080"/>
      <name val="Calibri"/>
      <family val="2"/>
      <scheme val="minor"/>
    </font>
    <font>
      <sz val="8"/>
      <color rgb="FF000000"/>
      <name val="Verdana"/>
      <family val="2"/>
    </font>
    <font>
      <b/>
      <sz val="8"/>
      <color rgb="FF000080"/>
      <name val="Verdana"/>
      <family val="2"/>
    </font>
    <font>
      <b/>
      <sz val="8"/>
      <color theme="1"/>
      <name val="Verdana"/>
      <family val="2"/>
    </font>
    <font>
      <b/>
      <sz val="10"/>
      <color rgb="FFFF0000"/>
      <name val="Verdana"/>
      <family val="2"/>
    </font>
    <font>
      <b/>
      <sz val="12"/>
      <name val="Verdana"/>
      <family val="2"/>
    </font>
    <font>
      <sz val="9"/>
      <color theme="0" tint="-0.499984740745262"/>
      <name val="Verdana"/>
      <family val="2"/>
    </font>
    <font>
      <b/>
      <sz val="9"/>
      <color theme="0" tint="-0.499984740745262"/>
      <name val="Verdana"/>
      <family val="2"/>
    </font>
    <font>
      <sz val="11"/>
      <color rgb="FF00008A"/>
      <name val="Calibri"/>
      <family val="2"/>
      <scheme val="minor"/>
    </font>
    <font>
      <vertAlign val="superscript"/>
      <sz val="9"/>
      <name val="Verdana"/>
      <family val="2"/>
    </font>
    <font>
      <u/>
      <sz val="8.8000000000000007"/>
      <color theme="10"/>
      <name val="Calibri"/>
      <family val="2"/>
    </font>
    <font>
      <b/>
      <sz val="11"/>
      <color rgb="FFFF0000"/>
      <name val="Calibri"/>
      <family val="2"/>
      <scheme val="minor"/>
    </font>
    <font>
      <u/>
      <sz val="9"/>
      <color theme="10"/>
      <name val="Verdana"/>
      <family val="2"/>
    </font>
    <font>
      <sz val="10"/>
      <color rgb="FF000000"/>
      <name val="Verdana"/>
      <family val="2"/>
    </font>
    <font>
      <u/>
      <sz val="10"/>
      <color theme="10"/>
      <name val="Arial"/>
      <family val="2"/>
    </font>
    <font>
      <sz val="13"/>
      <name val="Times New Roman"/>
      <family val="1"/>
    </font>
    <font>
      <sz val="11"/>
      <color rgb="FFFF0000"/>
      <name val="Calibri"/>
      <family val="2"/>
      <scheme val="minor"/>
    </font>
    <font>
      <sz val="10"/>
      <color rgb="FFFF0000"/>
      <name val="Calibri"/>
      <family val="2"/>
      <scheme val="minor"/>
    </font>
    <font>
      <b/>
      <sz val="10"/>
      <name val="Calibri"/>
      <family val="2"/>
      <scheme val="minor"/>
    </font>
    <font>
      <b/>
      <sz val="11"/>
      <color theme="1"/>
      <name val="Verdana"/>
      <family val="2"/>
    </font>
    <font>
      <b/>
      <sz val="10"/>
      <color rgb="FFFF0000"/>
      <name val="Arial"/>
      <family val="2"/>
    </font>
    <font>
      <sz val="9"/>
      <color rgb="FF000000"/>
      <name val="Verdana"/>
      <family val="2"/>
    </font>
    <font>
      <sz val="10"/>
      <color theme="0" tint="-0.499984740745262"/>
      <name val="Calibri"/>
      <family val="2"/>
      <scheme val="minor"/>
    </font>
    <font>
      <sz val="10"/>
      <color theme="0" tint="-0.499984740745262"/>
      <name val="Verdana"/>
      <family val="2"/>
    </font>
    <font>
      <b/>
      <sz val="10"/>
      <color theme="0" tint="-0.499984740745262"/>
      <name val="Verdana"/>
      <family val="2"/>
    </font>
    <font>
      <sz val="9"/>
      <color theme="0" tint="-0.499984740745262"/>
      <name val="Calibri"/>
      <family val="2"/>
      <scheme val="minor"/>
    </font>
    <font>
      <sz val="10"/>
      <color theme="1" tint="0.249977111117893"/>
      <name val="Verdana"/>
      <family val="2"/>
    </font>
    <font>
      <b/>
      <sz val="10"/>
      <color theme="1" tint="0.249977111117893"/>
      <name val="Verdana"/>
      <family val="2"/>
    </font>
    <font>
      <sz val="8"/>
      <color theme="1" tint="0.249977111117893"/>
      <name val="Verdana"/>
      <family val="2"/>
    </font>
    <font>
      <sz val="10"/>
      <color rgb="FF404040"/>
      <name val="Verdana"/>
      <family val="2"/>
    </font>
    <font>
      <u/>
      <sz val="9"/>
      <color rgb="FF3B8DCC"/>
      <name val="Verdana"/>
      <family val="2"/>
    </font>
    <font>
      <u/>
      <sz val="9.9"/>
      <color theme="10"/>
      <name val="Verdana"/>
      <family val="2"/>
    </font>
  </fonts>
  <fills count="4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FC000"/>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30">
    <border>
      <left/>
      <right/>
      <top/>
      <bottom/>
      <diagonal/>
    </border>
    <border>
      <left/>
      <right/>
      <top/>
      <bottom style="thin">
        <color rgb="FF000080"/>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auto="1"/>
      </top>
      <bottom style="thin">
        <color indexed="64"/>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style="thin">
        <color rgb="FF000080"/>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488">
    <xf numFmtId="0" fontId="0" fillId="0" borderId="0"/>
    <xf numFmtId="0" fontId="6"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4" fillId="0" borderId="0" applyNumberFormat="0" applyFill="0" applyBorder="0" applyAlignment="0" applyProtection="0">
      <alignment vertical="top"/>
      <protection locked="0"/>
    </xf>
    <xf numFmtId="43" fontId="6" fillId="0" borderId="0" applyFont="0" applyFill="0" applyBorder="0" applyAlignment="0" applyProtection="0"/>
    <xf numFmtId="0" fontId="34" fillId="0" borderId="0" applyNumberFormat="0" applyFill="0" applyBorder="0" applyAlignment="0" applyProtection="0">
      <alignment vertical="top"/>
      <protection locked="0"/>
    </xf>
    <xf numFmtId="0" fontId="12" fillId="0" borderId="0"/>
    <xf numFmtId="0" fontId="2" fillId="0" borderId="0"/>
    <xf numFmtId="0" fontId="4" fillId="0" borderId="0"/>
    <xf numFmtId="0" fontId="4" fillId="0" borderId="0"/>
    <xf numFmtId="43" fontId="4" fillId="0" borderId="0" applyFont="0" applyFill="0" applyBorder="0" applyAlignment="0" applyProtection="0"/>
    <xf numFmtId="0" fontId="38" fillId="0" borderId="0" applyNumberFormat="0" applyFill="0" applyBorder="0" applyAlignment="0" applyProtection="0"/>
    <xf numFmtId="0" fontId="40" fillId="0" borderId="0"/>
    <xf numFmtId="0" fontId="6" fillId="0" borderId="0"/>
    <xf numFmtId="0" fontId="41" fillId="0" borderId="0"/>
    <xf numFmtId="0" fontId="4" fillId="0" borderId="0"/>
    <xf numFmtId="0" fontId="6" fillId="0" borderId="0"/>
    <xf numFmtId="0" fontId="4" fillId="0" borderId="0"/>
    <xf numFmtId="0" fontId="45" fillId="0" borderId="0"/>
    <xf numFmtId="0" fontId="47" fillId="12"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15" borderId="0" applyNumberFormat="0" applyBorder="0" applyAlignment="0" applyProtection="0"/>
    <xf numFmtId="0" fontId="47" fillId="18" borderId="0" applyNumberFormat="0" applyBorder="0" applyAlignment="0" applyProtection="0"/>
    <xf numFmtId="0" fontId="47" fillId="21" borderId="0" applyNumberFormat="0" applyBorder="0" applyAlignment="0" applyProtection="0"/>
    <xf numFmtId="0" fontId="48" fillId="22"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9" borderId="0" applyNumberFormat="0" applyBorder="0" applyAlignment="0" applyProtection="0"/>
    <xf numFmtId="0" fontId="49" fillId="0" borderId="0" applyNumberFormat="0" applyFill="0" applyBorder="0" applyAlignment="0" applyProtection="0"/>
    <xf numFmtId="0" fontId="50" fillId="13" borderId="0" applyNumberFormat="0" applyBorder="0" applyAlignment="0" applyProtection="0"/>
    <xf numFmtId="0" fontId="51" fillId="30" borderId="12" applyNumberFormat="0" applyAlignment="0" applyProtection="0"/>
    <xf numFmtId="0" fontId="52" fillId="31"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40" fillId="0" borderId="0"/>
    <xf numFmtId="0" fontId="53" fillId="0" borderId="0"/>
    <xf numFmtId="0" fontId="54" fillId="0" borderId="0" applyNumberFormat="0" applyFill="0" applyBorder="0" applyAlignment="0" applyProtection="0"/>
    <xf numFmtId="0" fontId="55" fillId="14" borderId="0" applyNumberFormat="0" applyBorder="0" applyAlignment="0" applyProtection="0"/>
    <xf numFmtId="167" fontId="56" fillId="0" borderId="0">
      <alignment horizontal="left" vertical="center"/>
    </xf>
    <xf numFmtId="0" fontId="57" fillId="0" borderId="14" applyNumberFormat="0" applyFill="0" applyAlignment="0" applyProtection="0"/>
    <xf numFmtId="0" fontId="58" fillId="0" borderId="15" applyNumberFormat="0" applyFill="0" applyAlignment="0" applyProtection="0"/>
    <xf numFmtId="0" fontId="59" fillId="0" borderId="16" applyNumberFormat="0" applyFill="0" applyAlignment="0" applyProtection="0"/>
    <xf numFmtId="0" fontId="59" fillId="0" borderId="0" applyNumberFormat="0" applyFill="0" applyBorder="0" applyAlignment="0" applyProtection="0"/>
    <xf numFmtId="167" fontId="56" fillId="0" borderId="0">
      <alignment horizontal="left" vertical="center"/>
    </xf>
    <xf numFmtId="0" fontId="40" fillId="0" borderId="0"/>
    <xf numFmtId="0" fontId="40" fillId="0" borderId="0"/>
    <xf numFmtId="0" fontId="40" fillId="0" borderId="0" applyNumberFormat="0" applyFont="0" applyFill="0" applyBorder="0" applyAlignment="0" applyProtection="0"/>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62" fillId="17" borderId="12" applyNumberFormat="0" applyAlignment="0" applyProtection="0"/>
    <xf numFmtId="0" fontId="63" fillId="0" borderId="0" applyAlignment="0"/>
    <xf numFmtId="0" fontId="63" fillId="0" borderId="0" applyAlignment="0"/>
    <xf numFmtId="0" fontId="64" fillId="0" borderId="17" applyNumberFormat="0" applyFill="0" applyAlignment="0" applyProtection="0"/>
    <xf numFmtId="0" fontId="65" fillId="32" borderId="0" applyNumberFormat="0" applyBorder="0" applyAlignment="0" applyProtection="0"/>
    <xf numFmtId="0" fontId="6" fillId="0" borderId="0"/>
    <xf numFmtId="0" fontId="4" fillId="0" borderId="0"/>
    <xf numFmtId="0" fontId="12" fillId="0" borderId="0"/>
    <xf numFmtId="0" fontId="7" fillId="0" borderId="0"/>
    <xf numFmtId="0" fontId="4" fillId="0" borderId="0"/>
    <xf numFmtId="0" fontId="7" fillId="0" borderId="0"/>
    <xf numFmtId="0" fontId="12" fillId="0" borderId="0"/>
    <xf numFmtId="0" fontId="7" fillId="0" borderId="0"/>
    <xf numFmtId="0" fontId="12" fillId="0" borderId="0"/>
    <xf numFmtId="0" fontId="12"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1" fillId="0" borderId="0"/>
    <xf numFmtId="0" fontId="1" fillId="0" borderId="0"/>
    <xf numFmtId="0" fontId="6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7"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7" fillId="0" borderId="0"/>
    <xf numFmtId="0" fontId="4" fillId="0" borderId="0"/>
    <xf numFmtId="0" fontId="6" fillId="0" borderId="0"/>
    <xf numFmtId="0" fontId="6" fillId="33" borderId="18" applyNumberFormat="0" applyFont="0" applyAlignment="0" applyProtection="0"/>
    <xf numFmtId="0" fontId="68" fillId="30" borderId="19" applyNumberFormat="0" applyAlignment="0" applyProtection="0"/>
    <xf numFmtId="9" fontId="6" fillId="0" borderId="0" applyFont="0" applyFill="0" applyBorder="0" applyAlignment="0" applyProtection="0"/>
    <xf numFmtId="167" fontId="67" fillId="0" borderId="0" applyFill="0" applyBorder="0" applyAlignment="0" applyProtection="0"/>
    <xf numFmtId="0" fontId="6" fillId="0" borderId="0"/>
    <xf numFmtId="0" fontId="6" fillId="0" borderId="0"/>
    <xf numFmtId="0" fontId="6" fillId="0" borderId="0">
      <alignment textRotation="90"/>
    </xf>
    <xf numFmtId="0" fontId="6" fillId="0" borderId="0"/>
    <xf numFmtId="0" fontId="6" fillId="0" borderId="0"/>
    <xf numFmtId="168" fontId="69" fillId="0" borderId="5" applyFill="0" applyBorder="0" applyProtection="0">
      <alignment horizontal="right"/>
    </xf>
    <xf numFmtId="0" fontId="70" fillId="0" borderId="0" applyNumberFormat="0" applyFill="0" applyBorder="0" applyProtection="0">
      <alignment horizontal="center" vertical="center" wrapText="1"/>
    </xf>
    <xf numFmtId="1" fontId="71" fillId="0" borderId="0" applyNumberFormat="0" applyFill="0" applyBorder="0" applyProtection="0">
      <alignment horizontal="right" vertical="top"/>
    </xf>
    <xf numFmtId="169" fontId="69" fillId="0" borderId="0" applyNumberFormat="0" applyFill="0" applyBorder="0" applyProtection="0">
      <alignment horizontal="left"/>
    </xf>
    <xf numFmtId="0" fontId="71" fillId="0" borderId="0" applyNumberFormat="0" applyFill="0" applyBorder="0" applyProtection="0">
      <alignment horizontal="left" vertical="top"/>
    </xf>
    <xf numFmtId="0" fontId="72" fillId="0" borderId="0"/>
    <xf numFmtId="0" fontId="6" fillId="0" borderId="0"/>
    <xf numFmtId="0" fontId="73" fillId="0" borderId="0"/>
    <xf numFmtId="0" fontId="74" fillId="0" borderId="20" applyNumberFormat="0" applyFill="0" applyAlignment="0" applyProtection="0"/>
    <xf numFmtId="164" fontId="75" fillId="0" borderId="0"/>
    <xf numFmtId="0" fontId="40" fillId="0" borderId="0" applyFont="0"/>
    <xf numFmtId="170" fontId="76" fillId="0" borderId="0"/>
    <xf numFmtId="0" fontId="77" fillId="0" borderId="0" applyNumberFormat="0" applyFill="0" applyBorder="0" applyAlignment="0" applyProtection="0"/>
    <xf numFmtId="0" fontId="40" fillId="0" borderId="0"/>
    <xf numFmtId="0" fontId="40" fillId="0" borderId="0"/>
    <xf numFmtId="0" fontId="40" fillId="0" borderId="0"/>
    <xf numFmtId="0" fontId="6" fillId="0" borderId="0"/>
    <xf numFmtId="0" fontId="6" fillId="0" borderId="0"/>
    <xf numFmtId="0" fontId="78" fillId="0" borderId="0" applyNumberFormat="0" applyFill="0" applyBorder="0" applyAlignment="0" applyProtection="0">
      <alignment vertical="top"/>
      <protection locked="0"/>
    </xf>
    <xf numFmtId="0" fontId="4" fillId="0" borderId="0"/>
    <xf numFmtId="9" fontId="1" fillId="0" borderId="0" applyFont="0" applyFill="0" applyBorder="0" applyAlignment="0" applyProtection="0"/>
    <xf numFmtId="0" fontId="1" fillId="0" borderId="0"/>
    <xf numFmtId="0" fontId="4" fillId="36"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2" borderId="0" applyNumberFormat="0" applyBorder="0" applyAlignment="0" applyProtection="0"/>
    <xf numFmtId="0" fontId="4" fillId="44" borderId="0" applyNumberFormat="0" applyBorder="0" applyAlignment="0" applyProtection="0"/>
    <xf numFmtId="0" fontId="4" fillId="46" borderId="0" applyNumberFormat="0" applyBorder="0" applyAlignment="0" applyProtection="0"/>
    <xf numFmtId="0" fontId="4" fillId="37"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51" fillId="30" borderId="12" applyNumberFormat="0" applyAlignment="0" applyProtection="0"/>
    <xf numFmtId="0" fontId="51" fillId="30" borderId="12" applyNumberFormat="0" applyAlignment="0" applyProtection="0"/>
    <xf numFmtId="0" fontId="51" fillId="30" borderId="12" applyNumberFormat="0" applyAlignment="0" applyProtection="0"/>
    <xf numFmtId="0" fontId="51" fillId="30" borderId="12" applyNumberFormat="0" applyAlignment="0" applyProtection="0"/>
    <xf numFmtId="0" fontId="51" fillId="30" borderId="12" applyNumberFormat="0" applyAlignment="0" applyProtection="0"/>
    <xf numFmtId="0" fontId="51" fillId="30" borderId="12"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62" fillId="17" borderId="12" applyNumberFormat="0" applyAlignment="0" applyProtection="0"/>
    <xf numFmtId="0" fontId="62" fillId="17" borderId="12" applyNumberFormat="0" applyAlignment="0" applyProtection="0"/>
    <xf numFmtId="0" fontId="62" fillId="17" borderId="12" applyNumberFormat="0" applyAlignment="0" applyProtection="0"/>
    <xf numFmtId="0" fontId="62" fillId="17" borderId="12" applyNumberFormat="0" applyAlignment="0" applyProtection="0"/>
    <xf numFmtId="0" fontId="62" fillId="17" borderId="12" applyNumberFormat="0" applyAlignment="0" applyProtection="0"/>
    <xf numFmtId="0" fontId="62" fillId="17" borderId="12"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6" fillId="0" borderId="0"/>
    <xf numFmtId="0" fontId="6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6" fillId="0" borderId="0"/>
    <xf numFmtId="0" fontId="4" fillId="0" borderId="0"/>
    <xf numFmtId="0" fontId="4" fillId="0" borderId="0"/>
    <xf numFmtId="0" fontId="6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9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94" fillId="0" borderId="0"/>
    <xf numFmtId="0" fontId="94" fillId="0" borderId="0"/>
    <xf numFmtId="0" fontId="94" fillId="0" borderId="0"/>
    <xf numFmtId="0" fontId="94" fillId="0" borderId="0"/>
    <xf numFmtId="0" fontId="6"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5" fillId="0" borderId="0"/>
    <xf numFmtId="0" fontId="15"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6" fillId="33" borderId="18" applyNumberFormat="0" applyFont="0" applyAlignment="0" applyProtection="0"/>
    <xf numFmtId="0" fontId="4" fillId="35" borderId="24" applyNumberFormat="0" applyFont="0" applyAlignment="0" applyProtection="0"/>
    <xf numFmtId="0" fontId="4" fillId="35" borderId="24" applyNumberFormat="0" applyFont="0" applyAlignment="0" applyProtection="0"/>
    <xf numFmtId="0" fontId="68" fillId="30" borderId="19" applyNumberFormat="0" applyAlignment="0" applyProtection="0"/>
    <xf numFmtId="0" fontId="68" fillId="30" borderId="19" applyNumberFormat="0" applyAlignment="0" applyProtection="0"/>
    <xf numFmtId="0" fontId="68" fillId="30" borderId="19" applyNumberFormat="0" applyAlignment="0" applyProtection="0"/>
    <xf numFmtId="0" fontId="68" fillId="30" borderId="19" applyNumberFormat="0" applyAlignment="0" applyProtection="0"/>
    <xf numFmtId="0" fontId="68" fillId="30" borderId="19" applyNumberFormat="0" applyAlignment="0" applyProtection="0"/>
    <xf numFmtId="0" fontId="68" fillId="30" borderId="1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168" fontId="69" fillId="0" borderId="23" applyFill="0" applyBorder="0" applyProtection="0">
      <alignment horizontal="right"/>
    </xf>
    <xf numFmtId="0" fontId="74" fillId="0" borderId="20" applyNumberFormat="0" applyFill="0" applyAlignment="0" applyProtection="0"/>
    <xf numFmtId="0" fontId="74" fillId="0" borderId="20" applyNumberFormat="0" applyFill="0" applyAlignment="0" applyProtection="0"/>
    <xf numFmtId="0" fontId="74" fillId="0" borderId="20" applyNumberFormat="0" applyFill="0" applyAlignment="0" applyProtection="0"/>
    <xf numFmtId="0" fontId="74" fillId="0" borderId="20" applyNumberFormat="0" applyFill="0" applyAlignment="0" applyProtection="0"/>
    <xf numFmtId="0" fontId="74" fillId="0" borderId="20" applyNumberFormat="0" applyFill="0" applyAlignment="0" applyProtection="0"/>
    <xf numFmtId="0" fontId="74" fillId="0" borderId="20" applyNumberFormat="0" applyFill="0" applyAlignment="0" applyProtection="0"/>
    <xf numFmtId="0" fontId="6" fillId="0" borderId="0"/>
    <xf numFmtId="0" fontId="74" fillId="0" borderId="29" applyNumberFormat="0" applyFill="0" applyAlignment="0" applyProtection="0"/>
    <xf numFmtId="0" fontId="6" fillId="33" borderId="27" applyNumberFormat="0" applyFont="0" applyAlignment="0" applyProtection="0"/>
    <xf numFmtId="0" fontId="6" fillId="33" borderId="27" applyNumberFormat="0" applyFont="0" applyAlignment="0" applyProtection="0"/>
    <xf numFmtId="0" fontId="51" fillId="30" borderId="26" applyNumberFormat="0" applyAlignment="0" applyProtection="0"/>
    <xf numFmtId="0" fontId="62" fillId="17" borderId="26" applyNumberFormat="0" applyAlignment="0" applyProtection="0"/>
    <xf numFmtId="0" fontId="6" fillId="33" borderId="27" applyNumberFormat="0" applyFont="0" applyAlignment="0" applyProtection="0"/>
    <xf numFmtId="0" fontId="68" fillId="30" borderId="28" applyNumberFormat="0" applyAlignment="0" applyProtection="0"/>
    <xf numFmtId="0" fontId="51" fillId="30" borderId="26" applyNumberFormat="0" applyAlignment="0" applyProtection="0"/>
    <xf numFmtId="0" fontId="51" fillId="30" borderId="26" applyNumberFormat="0" applyAlignment="0" applyProtection="0"/>
    <xf numFmtId="0" fontId="51" fillId="30" borderId="26" applyNumberFormat="0" applyAlignment="0" applyProtection="0"/>
    <xf numFmtId="0" fontId="51" fillId="30" borderId="26" applyNumberFormat="0" applyAlignment="0" applyProtection="0"/>
    <xf numFmtId="0" fontId="51" fillId="30" borderId="26" applyNumberFormat="0" applyAlignment="0" applyProtection="0"/>
    <xf numFmtId="0" fontId="51" fillId="30" borderId="26" applyNumberFormat="0" applyAlignment="0" applyProtection="0"/>
    <xf numFmtId="0" fontId="62" fillId="17" borderId="26" applyNumberFormat="0" applyAlignment="0" applyProtection="0"/>
    <xf numFmtId="0" fontId="62" fillId="17" borderId="26" applyNumberFormat="0" applyAlignment="0" applyProtection="0"/>
    <xf numFmtId="0" fontId="62" fillId="17" borderId="26" applyNumberFormat="0" applyAlignment="0" applyProtection="0"/>
    <xf numFmtId="0" fontId="62" fillId="17" borderId="26" applyNumberForma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8" fillId="30" borderId="28" applyNumberFormat="0" applyAlignment="0" applyProtection="0"/>
    <xf numFmtId="0" fontId="68" fillId="30" borderId="28" applyNumberFormat="0" applyAlignment="0" applyProtection="0"/>
    <xf numFmtId="0" fontId="68" fillId="30" borderId="28" applyNumberFormat="0" applyAlignment="0" applyProtection="0"/>
    <xf numFmtId="0" fontId="62" fillId="17" borderId="26" applyNumberFormat="0" applyAlignment="0" applyProtection="0"/>
    <xf numFmtId="0" fontId="62" fillId="17" borderId="26" applyNumberForma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 fillId="33" borderId="27" applyNumberFormat="0" applyFont="0" applyAlignment="0" applyProtection="0"/>
    <xf numFmtId="0" fontId="68" fillId="30" borderId="28" applyNumberFormat="0" applyAlignment="0" applyProtection="0"/>
    <xf numFmtId="0" fontId="68" fillId="30" borderId="28" applyNumberFormat="0" applyAlignment="0" applyProtection="0"/>
    <xf numFmtId="0" fontId="68" fillId="30" borderId="28" applyNumberFormat="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4" fillId="0" borderId="0"/>
    <xf numFmtId="43" fontId="4" fillId="0" borderId="0" applyFont="0" applyFill="0" applyBorder="0" applyAlignment="0" applyProtection="0"/>
    <xf numFmtId="0" fontId="10" fillId="0" borderId="0" applyNumberFormat="0" applyFill="0" applyBorder="0" applyAlignment="0" applyProtection="0"/>
    <xf numFmtId="0" fontId="3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12" fillId="0" borderId="0"/>
    <xf numFmtId="0" fontId="4" fillId="0" borderId="0"/>
    <xf numFmtId="0" fontId="4" fillId="0" borderId="0"/>
    <xf numFmtId="0" fontId="6" fillId="0" borderId="0"/>
    <xf numFmtId="0" fontId="12" fillId="0" borderId="0"/>
    <xf numFmtId="0" fontId="4" fillId="0" borderId="0"/>
    <xf numFmtId="0" fontId="6" fillId="0" borderId="0"/>
  </cellStyleXfs>
  <cellXfs count="313">
    <xf numFmtId="0" fontId="0" fillId="0" borderId="0" xfId="0"/>
    <xf numFmtId="0" fontId="0" fillId="0" borderId="0" xfId="0" applyBorder="1"/>
    <xf numFmtId="0" fontId="5" fillId="0" borderId="0" xfId="0" applyFont="1"/>
    <xf numFmtId="0" fontId="0" fillId="0" borderId="0" xfId="0" applyFill="1"/>
    <xf numFmtId="0" fontId="15" fillId="0" borderId="0" xfId="0" applyFont="1"/>
    <xf numFmtId="0" fontId="15" fillId="0" borderId="0" xfId="0" applyFont="1" applyBorder="1"/>
    <xf numFmtId="0" fontId="15" fillId="0" borderId="6" xfId="0" applyFont="1" applyBorder="1"/>
    <xf numFmtId="0" fontId="15" fillId="0" borderId="3" xfId="0" applyFont="1" applyBorder="1"/>
    <xf numFmtId="0" fontId="17" fillId="0" borderId="0" xfId="0" applyFont="1" applyBorder="1"/>
    <xf numFmtId="0" fontId="17" fillId="0" borderId="3" xfId="0" applyFont="1" applyBorder="1"/>
    <xf numFmtId="0" fontId="17" fillId="0" borderId="9" xfId="0" applyFont="1" applyBorder="1"/>
    <xf numFmtId="164" fontId="15" fillId="0" borderId="0" xfId="0" applyNumberFormat="1" applyFont="1" applyBorder="1" applyAlignment="1">
      <alignment horizontal="left"/>
    </xf>
    <xf numFmtId="0" fontId="18" fillId="0" borderId="6" xfId="0" applyFont="1" applyBorder="1"/>
    <xf numFmtId="0" fontId="16" fillId="0" borderId="0" xfId="0" applyFont="1" applyFill="1" applyBorder="1"/>
    <xf numFmtId="0" fontId="15" fillId="0" borderId="0" xfId="0" applyFont="1" applyFill="1" applyBorder="1"/>
    <xf numFmtId="0" fontId="15" fillId="0" borderId="0" xfId="0" applyFont="1" applyFill="1" applyBorder="1" applyAlignment="1">
      <alignment horizontal="left"/>
    </xf>
    <xf numFmtId="0" fontId="16" fillId="0" borderId="6" xfId="0" applyFont="1" applyBorder="1"/>
    <xf numFmtId="0" fontId="16" fillId="3" borderId="6" xfId="0" applyFont="1" applyFill="1" applyBorder="1"/>
    <xf numFmtId="0" fontId="16" fillId="3" borderId="3" xfId="0" applyNumberFormat="1" applyFont="1" applyFill="1" applyBorder="1"/>
    <xf numFmtId="0" fontId="15" fillId="3" borderId="6" xfId="0" applyFont="1" applyFill="1" applyBorder="1"/>
    <xf numFmtId="0" fontId="15" fillId="3" borderId="3" xfId="0" applyNumberFormat="1" applyFont="1" applyFill="1" applyBorder="1"/>
    <xf numFmtId="0" fontId="15" fillId="0" borderId="6" xfId="0" applyFont="1" applyFill="1" applyBorder="1"/>
    <xf numFmtId="0" fontId="15" fillId="0" borderId="3" xfId="0" applyFont="1" applyFill="1" applyBorder="1"/>
    <xf numFmtId="0" fontId="16" fillId="3" borderId="3" xfId="0" applyFont="1" applyFill="1" applyBorder="1"/>
    <xf numFmtId="0" fontId="15" fillId="3" borderId="6" xfId="0" applyFont="1" applyFill="1" applyBorder="1" applyAlignment="1">
      <alignment horizontal="left"/>
    </xf>
    <xf numFmtId="0" fontId="15" fillId="3" borderId="3" xfId="0" applyFont="1" applyFill="1" applyBorder="1"/>
    <xf numFmtId="0" fontId="20" fillId="5" borderId="4" xfId="0" applyFont="1" applyFill="1" applyBorder="1"/>
    <xf numFmtId="0" fontId="15" fillId="5" borderId="5" xfId="0" applyFont="1" applyFill="1" applyBorder="1"/>
    <xf numFmtId="0" fontId="15" fillId="5" borderId="2" xfId="0" applyFont="1" applyFill="1" applyBorder="1"/>
    <xf numFmtId="0" fontId="16" fillId="0" borderId="6" xfId="0" applyFont="1" applyBorder="1" applyAlignment="1">
      <alignment horizontal="left"/>
    </xf>
    <xf numFmtId="0" fontId="30" fillId="0" borderId="0" xfId="0" applyFont="1"/>
    <xf numFmtId="2" fontId="30" fillId="0" borderId="0" xfId="0" applyNumberFormat="1" applyFont="1"/>
    <xf numFmtId="0" fontId="15" fillId="0" borderId="7" xfId="0" applyFont="1" applyBorder="1"/>
    <xf numFmtId="164" fontId="15" fillId="0" borderId="8" xfId="0" applyNumberFormat="1" applyFont="1" applyBorder="1" applyAlignment="1">
      <alignment horizontal="left"/>
    </xf>
    <xf numFmtId="0" fontId="17" fillId="0" borderId="8" xfId="0" applyFont="1" applyBorder="1"/>
    <xf numFmtId="0" fontId="0" fillId="0" borderId="0" xfId="0" applyAlignment="1">
      <alignment horizontal="right"/>
    </xf>
    <xf numFmtId="0" fontId="0" fillId="6" borderId="0" xfId="0" applyFill="1"/>
    <xf numFmtId="0" fontId="18" fillId="0" borderId="0" xfId="0" applyFont="1" applyBorder="1"/>
    <xf numFmtId="0" fontId="19" fillId="0" borderId="6" xfId="0" applyFont="1" applyBorder="1"/>
    <xf numFmtId="0" fontId="33" fillId="0" borderId="0" xfId="0" applyFont="1" applyBorder="1"/>
    <xf numFmtId="0" fontId="0" fillId="0" borderId="6" xfId="0" applyBorder="1"/>
    <xf numFmtId="0" fontId="15" fillId="7" borderId="10" xfId="0" applyFont="1" applyFill="1" applyBorder="1"/>
    <xf numFmtId="164" fontId="15" fillId="0" borderId="0" xfId="0" applyNumberFormat="1" applyFont="1" applyBorder="1"/>
    <xf numFmtId="0" fontId="15" fillId="0" borderId="9" xfId="0" applyFont="1" applyBorder="1"/>
    <xf numFmtId="0" fontId="15" fillId="0" borderId="0" xfId="0" applyFont="1" applyBorder="1" applyAlignment="1">
      <alignment horizontal="right"/>
    </xf>
    <xf numFmtId="0" fontId="15" fillId="0" borderId="3" xfId="0" applyFont="1" applyBorder="1" applyAlignment="1">
      <alignment horizontal="right"/>
    </xf>
    <xf numFmtId="164" fontId="15" fillId="0" borderId="6" xfId="0" applyNumberFormat="1" applyFont="1" applyBorder="1"/>
    <xf numFmtId="0" fontId="0" fillId="0" borderId="0" xfId="0" quotePrefix="1"/>
    <xf numFmtId="0" fontId="15" fillId="0" borderId="8" xfId="0" applyFont="1" applyBorder="1"/>
    <xf numFmtId="0" fontId="15" fillId="0" borderId="6" xfId="0" applyFont="1" applyBorder="1" applyAlignment="1">
      <alignment horizontal="right"/>
    </xf>
    <xf numFmtId="0" fontId="33" fillId="0" borderId="0" xfId="0" quotePrefix="1" applyFont="1" applyBorder="1"/>
    <xf numFmtId="0" fontId="20" fillId="4" borderId="4" xfId="0" applyFont="1" applyFill="1" applyBorder="1"/>
    <xf numFmtId="0" fontId="15" fillId="4" borderId="5" xfId="0" applyFont="1" applyFill="1" applyBorder="1"/>
    <xf numFmtId="0" fontId="17" fillId="4" borderId="5" xfId="0" applyFont="1" applyFill="1" applyBorder="1"/>
    <xf numFmtId="0" fontId="17" fillId="4" borderId="2" xfId="0" applyFont="1" applyFill="1" applyBorder="1"/>
    <xf numFmtId="0" fontId="20" fillId="4" borderId="6" xfId="0" applyFont="1" applyFill="1" applyBorder="1"/>
    <xf numFmtId="0" fontId="17" fillId="4" borderId="0" xfId="0" applyFont="1" applyFill="1" applyBorder="1"/>
    <xf numFmtId="0" fontId="17" fillId="4" borderId="3" xfId="0" applyFont="1" applyFill="1" applyBorder="1"/>
    <xf numFmtId="0" fontId="20" fillId="10" borderId="4" xfId="0" applyFont="1" applyFill="1" applyBorder="1"/>
    <xf numFmtId="0" fontId="15" fillId="10" borderId="5" xfId="0" applyFont="1" applyFill="1" applyBorder="1"/>
    <xf numFmtId="0" fontId="0" fillId="10" borderId="5" xfId="0" applyFill="1" applyBorder="1"/>
    <xf numFmtId="0" fontId="20" fillId="11" borderId="4" xfId="0" applyFont="1" applyFill="1" applyBorder="1"/>
    <xf numFmtId="0" fontId="0" fillId="11" borderId="5" xfId="0" applyFill="1" applyBorder="1"/>
    <xf numFmtId="0" fontId="15" fillId="11" borderId="5" xfId="0" applyFont="1" applyFill="1" applyBorder="1"/>
    <xf numFmtId="0" fontId="20" fillId="11" borderId="6" xfId="0" applyFont="1" applyFill="1" applyBorder="1"/>
    <xf numFmtId="0" fontId="0" fillId="11" borderId="0" xfId="0" applyFill="1" applyBorder="1"/>
    <xf numFmtId="0" fontId="15" fillId="11" borderId="0" xfId="0" applyFont="1" applyFill="1" applyBorder="1"/>
    <xf numFmtId="0" fontId="33" fillId="0" borderId="9" xfId="0" applyFont="1" applyBorder="1"/>
    <xf numFmtId="165" fontId="15" fillId="0" borderId="0" xfId="24" applyNumberFormat="1" applyFont="1" applyBorder="1"/>
    <xf numFmtId="3" fontId="15" fillId="0" borderId="6" xfId="0" applyNumberFormat="1" applyFont="1" applyBorder="1"/>
    <xf numFmtId="2" fontId="0" fillId="0" borderId="0" xfId="0" applyNumberFormat="1"/>
    <xf numFmtId="1" fontId="0" fillId="0" borderId="0" xfId="0" quotePrefix="1" applyNumberFormat="1"/>
    <xf numFmtId="2" fontId="0" fillId="0" borderId="0" xfId="0" quotePrefix="1" applyNumberFormat="1"/>
    <xf numFmtId="0" fontId="43" fillId="0" borderId="0" xfId="0" applyFont="1"/>
    <xf numFmtId="0" fontId="44" fillId="0" borderId="0" xfId="0" applyFont="1"/>
    <xf numFmtId="3" fontId="44" fillId="0" borderId="0" xfId="0" applyNumberFormat="1" applyFont="1"/>
    <xf numFmtId="2" fontId="44" fillId="0" borderId="0" xfId="0" applyNumberFormat="1" applyFont="1"/>
    <xf numFmtId="0" fontId="16" fillId="7" borderId="11" xfId="0" applyFont="1" applyFill="1" applyBorder="1"/>
    <xf numFmtId="0" fontId="44" fillId="5" borderId="0" xfId="0" applyFont="1" applyFill="1" applyAlignment="1">
      <alignment horizontal="center"/>
    </xf>
    <xf numFmtId="0" fontId="0" fillId="5" borderId="0" xfId="0" applyFill="1"/>
    <xf numFmtId="43" fontId="15" fillId="0" borderId="0" xfId="24" applyFont="1" applyBorder="1" applyAlignment="1">
      <alignment horizontal="left"/>
    </xf>
    <xf numFmtId="43" fontId="15" fillId="0" borderId="0" xfId="24" applyFont="1" applyBorder="1"/>
    <xf numFmtId="43" fontId="18" fillId="0" borderId="0" xfId="24" applyFont="1" applyBorder="1"/>
    <xf numFmtId="43" fontId="15" fillId="0" borderId="0" xfId="24" applyFont="1"/>
    <xf numFmtId="4" fontId="15" fillId="0" borderId="0" xfId="24" applyNumberFormat="1" applyFont="1" applyBorder="1" applyAlignment="1">
      <alignment horizontal="left"/>
    </xf>
    <xf numFmtId="4" fontId="15" fillId="0" borderId="0" xfId="0" applyNumberFormat="1" applyFont="1" applyBorder="1" applyAlignment="1">
      <alignment horizontal="left"/>
    </xf>
    <xf numFmtId="0" fontId="46" fillId="0" borderId="0" xfId="0" applyFont="1"/>
    <xf numFmtId="0" fontId="15" fillId="0" borderId="6" xfId="0" applyFont="1" applyBorder="1" applyAlignment="1">
      <alignment horizontal="left"/>
    </xf>
    <xf numFmtId="0" fontId="15" fillId="0" borderId="7" xfId="0" applyFont="1" applyBorder="1" applyAlignment="1">
      <alignment horizontal="left"/>
    </xf>
    <xf numFmtId="0" fontId="15" fillId="0" borderId="5" xfId="0" applyFont="1" applyBorder="1"/>
    <xf numFmtId="0" fontId="15" fillId="0" borderId="3" xfId="0" applyFont="1" applyBorder="1" applyAlignment="1">
      <alignment horizontal="left"/>
    </xf>
    <xf numFmtId="0" fontId="15" fillId="0" borderId="9" xfId="0" applyFont="1" applyBorder="1" applyAlignment="1">
      <alignment horizontal="left"/>
    </xf>
    <xf numFmtId="0" fontId="5" fillId="34" borderId="0" xfId="0" applyFont="1" applyFill="1"/>
    <xf numFmtId="0" fontId="0" fillId="34" borderId="0" xfId="0" applyFill="1"/>
    <xf numFmtId="0" fontId="43" fillId="34" borderId="0" xfId="0" applyFont="1" applyFill="1"/>
    <xf numFmtId="0" fontId="27" fillId="34" borderId="0" xfId="0" applyFont="1" applyFill="1" applyBorder="1"/>
    <xf numFmtId="0" fontId="46" fillId="0" borderId="0" xfId="0" applyFont="1" applyAlignment="1">
      <alignment horizontal="center"/>
    </xf>
    <xf numFmtId="0" fontId="46" fillId="0" borderId="0" xfId="0" applyFont="1" applyFill="1"/>
    <xf numFmtId="0" fontId="85" fillId="0" borderId="0" xfId="0" applyFont="1" applyFill="1"/>
    <xf numFmtId="0" fontId="86" fillId="0" borderId="0" xfId="0" applyFont="1" applyFill="1" applyBorder="1"/>
    <xf numFmtId="0" fontId="0" fillId="0" borderId="0" xfId="0" applyFill="1" applyProtection="1">
      <protection hidden="1"/>
    </xf>
    <xf numFmtId="4" fontId="96" fillId="0" borderId="0" xfId="24" applyNumberFormat="1" applyFont="1" applyBorder="1" applyAlignment="1">
      <alignment horizontal="left"/>
    </xf>
    <xf numFmtId="164" fontId="96" fillId="0" borderId="0" xfId="0" applyNumberFormat="1" applyFont="1" applyBorder="1" applyAlignment="1">
      <alignment horizontal="left"/>
    </xf>
    <xf numFmtId="0" fontId="16" fillId="0" borderId="0" xfId="0" applyFont="1" applyBorder="1"/>
    <xf numFmtId="0" fontId="97" fillId="0" borderId="0" xfId="0" applyFont="1" applyBorder="1"/>
    <xf numFmtId="0" fontId="0" fillId="0" borderId="0" xfId="0"/>
    <xf numFmtId="0" fontId="6" fillId="0" borderId="0" xfId="1" applyProtection="1">
      <protection hidden="1"/>
    </xf>
    <xf numFmtId="0" fontId="98" fillId="0" borderId="0" xfId="1" applyFont="1" applyAlignment="1" applyProtection="1">
      <alignment horizontal="right"/>
      <protection hidden="1"/>
    </xf>
    <xf numFmtId="0" fontId="101" fillId="0" borderId="0" xfId="0" applyFont="1" applyFill="1" applyBorder="1" applyAlignment="1">
      <alignment horizontal="left"/>
    </xf>
    <xf numFmtId="0" fontId="101" fillId="0" borderId="0" xfId="0" applyFont="1"/>
    <xf numFmtId="164" fontId="96" fillId="0" borderId="21" xfId="0" applyNumberFormat="1" applyFont="1" applyBorder="1" applyAlignment="1">
      <alignment horizontal="left"/>
    </xf>
    <xf numFmtId="0" fontId="7" fillId="0" borderId="0" xfId="1" applyFont="1" applyProtection="1">
      <protection hidden="1"/>
    </xf>
    <xf numFmtId="0" fontId="105" fillId="0" borderId="0" xfId="1" applyFont="1" applyProtection="1">
      <protection hidden="1"/>
    </xf>
    <xf numFmtId="0" fontId="1" fillId="0" borderId="0" xfId="2467" applyFont="1" applyProtection="1">
      <protection hidden="1"/>
    </xf>
    <xf numFmtId="0" fontId="0" fillId="0" borderId="0" xfId="0" applyProtection="1">
      <protection hidden="1"/>
    </xf>
    <xf numFmtId="0" fontId="4" fillId="0" borderId="0" xfId="2467" applyProtection="1">
      <protection hidden="1"/>
    </xf>
    <xf numFmtId="0" fontId="106" fillId="0" borderId="0" xfId="1" applyFont="1" applyProtection="1">
      <protection hidden="1"/>
    </xf>
    <xf numFmtId="0" fontId="107" fillId="0" borderId="0" xfId="1" applyFont="1" applyProtection="1">
      <protection hidden="1"/>
    </xf>
    <xf numFmtId="0" fontId="92" fillId="0" borderId="0" xfId="2467" applyFont="1" applyProtection="1">
      <protection hidden="1"/>
    </xf>
    <xf numFmtId="0" fontId="105" fillId="0" borderId="0" xfId="0" applyFont="1" applyProtection="1">
      <protection hidden="1"/>
    </xf>
    <xf numFmtId="0" fontId="108" fillId="0" borderId="0" xfId="0" applyFont="1" applyAlignment="1" applyProtection="1">
      <protection hidden="1"/>
    </xf>
    <xf numFmtId="0" fontId="108" fillId="0" borderId="0" xfId="0" applyFont="1" applyAlignment="1" applyProtection="1">
      <alignment vertical="center" wrapText="1"/>
      <protection hidden="1"/>
    </xf>
    <xf numFmtId="0" fontId="37" fillId="2" borderId="0" xfId="0" applyFont="1" applyFill="1" applyAlignment="1" applyProtection="1">
      <alignment vertical="center"/>
      <protection hidden="1"/>
    </xf>
    <xf numFmtId="0" fontId="0" fillId="2" borderId="0" xfId="0" applyFill="1" applyProtection="1">
      <protection hidden="1"/>
    </xf>
    <xf numFmtId="0" fontId="13" fillId="0" borderId="0" xfId="0" applyFont="1" applyAlignment="1" applyProtection="1">
      <alignment wrapText="1"/>
      <protection hidden="1"/>
    </xf>
    <xf numFmtId="0" fontId="0" fillId="0" borderId="1" xfId="0" applyBorder="1" applyProtection="1">
      <protection hidden="1"/>
    </xf>
    <xf numFmtId="0" fontId="0" fillId="0" borderId="0" xfId="0" applyBorder="1" applyProtection="1">
      <protection hidden="1"/>
    </xf>
    <xf numFmtId="0" fontId="25" fillId="0" borderId="0" xfId="0" applyFont="1" applyProtection="1">
      <protection hidden="1"/>
    </xf>
    <xf numFmtId="0" fontId="27" fillId="0" borderId="25" xfId="0" applyFont="1" applyBorder="1" applyAlignment="1" applyProtection="1">
      <alignment vertical="center" wrapText="1"/>
      <protection hidden="1"/>
    </xf>
    <xf numFmtId="0" fontId="27" fillId="0" borderId="0" xfId="0" applyFont="1" applyBorder="1" applyAlignment="1" applyProtection="1">
      <alignment vertical="center"/>
      <protection hidden="1"/>
    </xf>
    <xf numFmtId="0" fontId="27" fillId="0" borderId="25" xfId="0" applyFont="1" applyBorder="1" applyAlignment="1" applyProtection="1">
      <alignment vertical="center"/>
      <protection hidden="1"/>
    </xf>
    <xf numFmtId="0" fontId="27" fillId="0" borderId="0" xfId="0" applyFont="1" applyBorder="1" applyAlignment="1" applyProtection="1">
      <alignment vertical="center" wrapText="1"/>
      <protection hidden="1"/>
    </xf>
    <xf numFmtId="0" fontId="27" fillId="0" borderId="0" xfId="0" applyFont="1" applyAlignment="1" applyProtection="1">
      <alignment horizontal="center" vertical="center"/>
      <protection hidden="1"/>
    </xf>
    <xf numFmtId="0" fontId="29" fillId="0" borderId="0" xfId="0" applyFont="1" applyAlignment="1" applyProtection="1">
      <alignment horizontal="center" vertical="center" wrapText="1"/>
      <protection hidden="1"/>
    </xf>
    <xf numFmtId="0" fontId="79" fillId="0" borderId="0" xfId="0" applyFont="1" applyProtection="1">
      <protection hidden="1"/>
    </xf>
    <xf numFmtId="0" fontId="25" fillId="0" borderId="25" xfId="0" applyFont="1" applyBorder="1" applyProtection="1">
      <protection hidden="1"/>
    </xf>
    <xf numFmtId="0" fontId="0" fillId="0" borderId="0" xfId="0" applyAlignment="1" applyProtection="1">
      <alignment horizontal="right"/>
      <protection hidden="1"/>
    </xf>
    <xf numFmtId="0" fontId="25" fillId="0" borderId="0" xfId="0" applyFont="1" applyAlignment="1" applyProtection="1">
      <alignment horizontal="right" indent="1"/>
      <protection hidden="1"/>
    </xf>
    <xf numFmtId="0" fontId="3" fillId="0" borderId="0" xfId="0" applyFont="1" applyAlignment="1" applyProtection="1">
      <alignment horizontal="center"/>
      <protection hidden="1"/>
    </xf>
    <xf numFmtId="0" fontId="3" fillId="0" borderId="0" xfId="0" applyFont="1" applyAlignment="1" applyProtection="1">
      <alignment horizontal="right"/>
      <protection hidden="1"/>
    </xf>
    <xf numFmtId="0" fontId="22" fillId="0" borderId="0" xfId="0" applyFont="1" applyAlignment="1" applyProtection="1">
      <alignment horizontal="left"/>
      <protection hidden="1"/>
    </xf>
    <xf numFmtId="1" fontId="21" fillId="0" borderId="0" xfId="0" applyNumberFormat="1" applyFont="1" applyAlignment="1" applyProtection="1">
      <alignment horizontal="right"/>
      <protection hidden="1"/>
    </xf>
    <xf numFmtId="3" fontId="23" fillId="0" borderId="0" xfId="0" applyNumberFormat="1" applyFont="1" applyAlignment="1" applyProtection="1">
      <alignment horizontal="right" indent="1"/>
      <protection hidden="1"/>
    </xf>
    <xf numFmtId="0" fontId="29" fillId="2" borderId="0" xfId="0" applyFont="1" applyFill="1" applyBorder="1" applyAlignment="1" applyProtection="1">
      <alignment vertical="top" wrapText="1"/>
      <protection hidden="1"/>
    </xf>
    <xf numFmtId="0" fontId="29" fillId="0" borderId="0" xfId="0" applyFont="1" applyAlignment="1" applyProtection="1">
      <alignment horizontal="left" vertical="top"/>
      <protection hidden="1"/>
    </xf>
    <xf numFmtId="0" fontId="29" fillId="0" borderId="0" xfId="0" applyFont="1" applyAlignment="1" applyProtection="1">
      <alignment horizontal="left" vertical="top" wrapText="1"/>
      <protection hidden="1"/>
    </xf>
    <xf numFmtId="0" fontId="0" fillId="2" borderId="0" xfId="0" applyFill="1" applyAlignment="1" applyProtection="1">
      <protection hidden="1"/>
    </xf>
    <xf numFmtId="0" fontId="13" fillId="0" borderId="0" xfId="0" applyFont="1" applyBorder="1" applyAlignment="1" applyProtection="1">
      <alignment wrapText="1"/>
      <protection hidden="1"/>
    </xf>
    <xf numFmtId="0" fontId="13" fillId="0" borderId="0" xfId="0" applyFont="1" applyAlignment="1" applyProtection="1">
      <protection hidden="1"/>
    </xf>
    <xf numFmtId="0" fontId="0" fillId="0" borderId="0" xfId="0" applyAlignment="1" applyProtection="1">
      <protection hidden="1"/>
    </xf>
    <xf numFmtId="0" fontId="25" fillId="0" borderId="0" xfId="0" applyFont="1" applyBorder="1" applyProtection="1">
      <protection hidden="1"/>
    </xf>
    <xf numFmtId="0" fontId="27"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wrapText="1"/>
      <protection hidden="1"/>
    </xf>
    <xf numFmtId="0" fontId="79" fillId="0" borderId="0" xfId="0" applyFont="1" applyBorder="1" applyProtection="1">
      <protection hidden="1"/>
    </xf>
    <xf numFmtId="0" fontId="0" fillId="0" borderId="0" xfId="0" applyBorder="1" applyAlignment="1" applyProtection="1">
      <alignment horizontal="right"/>
      <protection hidden="1"/>
    </xf>
    <xf numFmtId="0" fontId="25" fillId="0" borderId="0" xfId="0" applyFont="1" applyBorder="1" applyAlignment="1" applyProtection="1">
      <alignment horizontal="right" indent="1"/>
      <protection hidden="1"/>
    </xf>
    <xf numFmtId="0" fontId="3" fillId="0" borderId="0" xfId="0" applyFont="1" applyBorder="1" applyAlignment="1" applyProtection="1">
      <alignment horizontal="center"/>
      <protection hidden="1"/>
    </xf>
    <xf numFmtId="0" fontId="3" fillId="0" borderId="0" xfId="0" applyFont="1" applyBorder="1" applyAlignment="1" applyProtection="1">
      <alignment horizontal="right"/>
      <protection hidden="1"/>
    </xf>
    <xf numFmtId="0" fontId="22" fillId="0" borderId="0" xfId="0" applyFont="1" applyBorder="1" applyAlignment="1" applyProtection="1">
      <alignment horizontal="left"/>
      <protection hidden="1"/>
    </xf>
    <xf numFmtId="1" fontId="21" fillId="0" borderId="0" xfId="0" applyNumberFormat="1" applyFont="1" applyBorder="1" applyAlignment="1" applyProtection="1">
      <alignment horizontal="right"/>
      <protection hidden="1"/>
    </xf>
    <xf numFmtId="3" fontId="23" fillId="0" borderId="0" xfId="0" applyNumberFormat="1" applyFont="1" applyBorder="1" applyAlignment="1" applyProtection="1">
      <alignment horizontal="right" indent="1"/>
      <protection hidden="1"/>
    </xf>
    <xf numFmtId="4" fontId="0" fillId="0" borderId="0" xfId="0" applyNumberFormat="1" applyProtection="1">
      <protection hidden="1"/>
    </xf>
    <xf numFmtId="0" fontId="95" fillId="0" borderId="0" xfId="0" applyFont="1" applyProtection="1">
      <protection hidden="1"/>
    </xf>
    <xf numFmtId="0" fontId="44" fillId="0" borderId="0" xfId="0" applyFont="1" applyProtection="1">
      <protection hidden="1"/>
    </xf>
    <xf numFmtId="0" fontId="29" fillId="0" borderId="0" xfId="0" applyFont="1" applyBorder="1" applyAlignment="1" applyProtection="1">
      <alignment horizontal="left" vertical="top"/>
      <protection hidden="1"/>
    </xf>
    <xf numFmtId="0" fontId="29" fillId="0" borderId="0" xfId="0" applyFont="1" applyBorder="1" applyAlignment="1" applyProtection="1">
      <alignment horizontal="left" vertical="top" wrapText="1"/>
      <protection hidden="1"/>
    </xf>
    <xf numFmtId="0" fontId="80" fillId="0" borderId="0" xfId="0" applyFont="1" applyBorder="1" applyProtection="1">
      <protection hidden="1"/>
    </xf>
    <xf numFmtId="0" fontId="0" fillId="0" borderId="0" xfId="0" applyFill="1" applyBorder="1" applyProtection="1">
      <protection hidden="1"/>
    </xf>
    <xf numFmtId="0" fontId="31" fillId="2" borderId="0" xfId="0" applyFont="1" applyFill="1" applyBorder="1" applyAlignment="1" applyProtection="1">
      <alignment horizontal="left" indent="2"/>
      <protection hidden="1"/>
    </xf>
    <xf numFmtId="0" fontId="0" fillId="2" borderId="0" xfId="0" applyFill="1" applyBorder="1" applyAlignment="1" applyProtection="1">
      <alignment horizontal="right"/>
      <protection hidden="1"/>
    </xf>
    <xf numFmtId="164" fontId="0" fillId="0" borderId="0" xfId="0" applyNumberFormat="1" applyBorder="1" applyProtection="1">
      <protection hidden="1"/>
    </xf>
    <xf numFmtId="0" fontId="22" fillId="2" borderId="0" xfId="0" applyFont="1" applyFill="1" applyBorder="1" applyAlignment="1" applyProtection="1">
      <alignment horizontal="right"/>
      <protection hidden="1"/>
    </xf>
    <xf numFmtId="0" fontId="22" fillId="0" borderId="0" xfId="0" applyFont="1" applyBorder="1" applyAlignment="1" applyProtection="1">
      <alignment horizontal="right"/>
      <protection hidden="1"/>
    </xf>
    <xf numFmtId="164" fontId="0" fillId="0" borderId="0" xfId="0" applyNumberFormat="1" applyBorder="1" applyAlignment="1" applyProtection="1">
      <alignment horizontal="right"/>
      <protection hidden="1"/>
    </xf>
    <xf numFmtId="0" fontId="0" fillId="0" borderId="25" xfId="0" applyBorder="1" applyProtection="1">
      <protection hidden="1"/>
    </xf>
    <xf numFmtId="0" fontId="27" fillId="0" borderId="0" xfId="0" applyFont="1" applyAlignment="1" applyProtection="1">
      <alignment horizontal="center" vertical="center" wrapText="1"/>
      <protection hidden="1"/>
    </xf>
    <xf numFmtId="0" fontId="29" fillId="2" borderId="0" xfId="0" applyFont="1" applyFill="1" applyBorder="1" applyAlignment="1" applyProtection="1">
      <alignment vertical="top"/>
      <protection hidden="1"/>
    </xf>
    <xf numFmtId="0" fontId="29" fillId="0" borderId="0" xfId="0" applyFont="1" applyAlignment="1" applyProtection="1">
      <alignment vertical="top" wrapText="1"/>
      <protection hidden="1"/>
    </xf>
    <xf numFmtId="0" fontId="0" fillId="0" borderId="0" xfId="0" applyAlignment="1" applyProtection="1">
      <alignment horizontal="center"/>
      <protection hidden="1"/>
    </xf>
    <xf numFmtId="0" fontId="102" fillId="0" borderId="0" xfId="0" applyFont="1" applyBorder="1" applyAlignment="1" applyProtection="1">
      <alignment wrapText="1"/>
      <protection hidden="1"/>
    </xf>
    <xf numFmtId="0" fontId="13" fillId="0" borderId="1" xfId="0" applyFont="1" applyBorder="1" applyAlignment="1" applyProtection="1">
      <alignment wrapText="1"/>
      <protection hidden="1"/>
    </xf>
    <xf numFmtId="0" fontId="103" fillId="0" borderId="0" xfId="0" applyFont="1" applyBorder="1" applyAlignment="1" applyProtection="1">
      <alignment wrapText="1"/>
      <protection hidden="1"/>
    </xf>
    <xf numFmtId="0" fontId="24" fillId="0" borderId="0" xfId="0" applyFont="1" applyBorder="1" applyAlignment="1" applyProtection="1">
      <alignment vertical="top"/>
      <protection hidden="1"/>
    </xf>
    <xf numFmtId="0" fontId="32" fillId="0" borderId="0" xfId="0" applyFont="1" applyBorder="1" applyAlignment="1" applyProtection="1">
      <alignment vertical="top"/>
      <protection hidden="1"/>
    </xf>
    <xf numFmtId="0" fontId="32" fillId="0" borderId="0" xfId="0" applyFont="1" applyBorder="1" applyAlignment="1" applyProtection="1">
      <alignment horizontal="center"/>
      <protection hidden="1"/>
    </xf>
    <xf numFmtId="0" fontId="32" fillId="0" borderId="0" xfId="0" applyFont="1" applyBorder="1" applyAlignment="1" applyProtection="1">
      <alignment horizontal="right" vertical="top"/>
      <protection hidden="1"/>
    </xf>
    <xf numFmtId="0" fontId="32" fillId="0" borderId="0" xfId="0" applyFont="1" applyBorder="1" applyAlignment="1" applyProtection="1">
      <alignment horizontal="left" vertical="top"/>
      <protection hidden="1"/>
    </xf>
    <xf numFmtId="0" fontId="104" fillId="0" borderId="0" xfId="0" applyFont="1" applyBorder="1" applyProtection="1">
      <protection hidden="1"/>
    </xf>
    <xf numFmtId="0" fontId="42" fillId="0" borderId="0" xfId="0" applyFont="1" applyProtection="1">
      <protection hidden="1"/>
    </xf>
    <xf numFmtId="1" fontId="43" fillId="0" borderId="0" xfId="0" applyNumberFormat="1" applyFont="1" applyAlignment="1" applyProtection="1">
      <alignment horizontal="left"/>
      <protection hidden="1"/>
    </xf>
    <xf numFmtId="0" fontId="27" fillId="0" borderId="0" xfId="0" applyFont="1" applyAlignment="1" applyProtection="1">
      <alignment horizontal="right" vertical="center" wrapText="1" indent="1"/>
      <protection hidden="1"/>
    </xf>
    <xf numFmtId="0" fontId="27" fillId="0" borderId="0" xfId="0" applyFont="1" applyBorder="1" applyAlignment="1" applyProtection="1">
      <alignment horizontal="center" vertical="center" wrapText="1"/>
      <protection hidden="1"/>
    </xf>
    <xf numFmtId="0" fontId="85" fillId="0" borderId="0" xfId="0" applyFont="1" applyFill="1" applyBorder="1" applyAlignment="1" applyProtection="1">
      <alignment horizontal="center" vertical="center" wrapText="1" shrinkToFit="1"/>
      <protection hidden="1"/>
    </xf>
    <xf numFmtId="0" fontId="2" fillId="0" borderId="0" xfId="0" applyFont="1" applyProtection="1">
      <protection hidden="1"/>
    </xf>
    <xf numFmtId="0" fontId="82" fillId="0" borderId="0" xfId="0" applyFont="1" applyAlignment="1" applyProtection="1">
      <alignment horizontal="left"/>
      <protection hidden="1"/>
    </xf>
    <xf numFmtId="0" fontId="43" fillId="0" borderId="0" xfId="0" applyFont="1" applyProtection="1">
      <protection hidden="1"/>
    </xf>
    <xf numFmtId="3" fontId="32" fillId="0" borderId="0" xfId="0" applyNumberFormat="1" applyFont="1" applyAlignment="1" applyProtection="1">
      <alignment horizontal="right" indent="2"/>
      <protection hidden="1"/>
    </xf>
    <xf numFmtId="166" fontId="32" fillId="0" borderId="0" xfId="0" applyNumberFormat="1" applyFont="1" applyAlignment="1" applyProtection="1">
      <alignment horizontal="right"/>
      <protection hidden="1"/>
    </xf>
    <xf numFmtId="0" fontId="2" fillId="0" borderId="0" xfId="0" applyFont="1" applyAlignment="1" applyProtection="1">
      <alignment horizontal="center"/>
      <protection hidden="1"/>
    </xf>
    <xf numFmtId="0" fontId="46" fillId="0" borderId="0" xfId="0" applyFont="1" applyFill="1" applyProtection="1">
      <protection hidden="1"/>
    </xf>
    <xf numFmtId="0" fontId="85" fillId="0" borderId="0" xfId="0" applyFont="1" applyProtection="1">
      <protection hidden="1"/>
    </xf>
    <xf numFmtId="166" fontId="85" fillId="0" borderId="0" xfId="0" applyNumberFormat="1" applyFont="1" applyProtection="1">
      <protection hidden="1"/>
    </xf>
    <xf numFmtId="1" fontId="2" fillId="0" borderId="0" xfId="0" applyNumberFormat="1" applyFont="1" applyAlignment="1" applyProtection="1">
      <alignment horizontal="center"/>
      <protection hidden="1"/>
    </xf>
    <xf numFmtId="0" fontId="43" fillId="0" borderId="0" xfId="0" applyFont="1" applyBorder="1" applyProtection="1">
      <protection hidden="1"/>
    </xf>
    <xf numFmtId="0" fontId="0" fillId="2" borderId="0" xfId="0" applyFill="1" applyBorder="1" applyProtection="1">
      <protection hidden="1"/>
    </xf>
    <xf numFmtId="0" fontId="0" fillId="0" borderId="0" xfId="0" applyFill="1" applyBorder="1" applyAlignment="1" applyProtection="1">
      <protection hidden="1"/>
    </xf>
    <xf numFmtId="0" fontId="28" fillId="0" borderId="0" xfId="0" applyFont="1" applyBorder="1" applyAlignment="1" applyProtection="1">
      <alignment horizontal="center" vertical="center"/>
      <protection hidden="1"/>
    </xf>
    <xf numFmtId="1" fontId="0" fillId="0" borderId="0" xfId="0" applyNumberFormat="1" applyAlignment="1" applyProtection="1">
      <alignment horizontal="center"/>
      <protection hidden="1"/>
    </xf>
    <xf numFmtId="0" fontId="25" fillId="0" borderId="0" xfId="0" applyFont="1" applyBorder="1" applyAlignment="1" applyProtection="1">
      <alignment horizontal="center" vertical="center" wrapText="1"/>
      <protection hidden="1"/>
    </xf>
    <xf numFmtId="0" fontId="25" fillId="0" borderId="0" xfId="0" applyFont="1" applyBorder="1" applyAlignment="1" applyProtection="1">
      <alignment horizontal="center" wrapText="1"/>
      <protection hidden="1"/>
    </xf>
    <xf numFmtId="0" fontId="26" fillId="0" borderId="0" xfId="0" applyFont="1" applyBorder="1" applyProtection="1">
      <protection hidden="1"/>
    </xf>
    <xf numFmtId="1" fontId="21" fillId="0" borderId="0" xfId="0" applyNumberFormat="1" applyFont="1" applyBorder="1" applyAlignment="1" applyProtection="1">
      <protection hidden="1"/>
    </xf>
    <xf numFmtId="0" fontId="27" fillId="0" borderId="0" xfId="0" applyFont="1" applyBorder="1" applyProtection="1">
      <protection hidden="1"/>
    </xf>
    <xf numFmtId="3" fontId="24" fillId="0" borderId="0" xfId="0" applyNumberFormat="1" applyFont="1" applyAlignment="1" applyProtection="1">
      <alignment horizontal="right" indent="2"/>
      <protection hidden="1"/>
    </xf>
    <xf numFmtId="166" fontId="24" fillId="0" borderId="0" xfId="0" applyNumberFormat="1" applyFont="1" applyAlignment="1" applyProtection="1">
      <alignment horizontal="right"/>
      <protection hidden="1"/>
    </xf>
    <xf numFmtId="1" fontId="24" fillId="0" borderId="0" xfId="0" applyNumberFormat="1" applyFont="1" applyBorder="1" applyAlignment="1" applyProtection="1">
      <alignment horizontal="center"/>
      <protection hidden="1"/>
    </xf>
    <xf numFmtId="0" fontId="27" fillId="0" borderId="1" xfId="0" applyFont="1" applyBorder="1" applyAlignment="1" applyProtection="1">
      <alignment vertical="center"/>
      <protection hidden="1"/>
    </xf>
    <xf numFmtId="3" fontId="24" fillId="0" borderId="1" xfId="0" applyNumberFormat="1" applyFont="1" applyBorder="1" applyAlignment="1" applyProtection="1">
      <alignment horizontal="right" vertical="center" indent="2"/>
      <protection hidden="1"/>
    </xf>
    <xf numFmtId="3" fontId="24" fillId="0" borderId="1" xfId="0" applyNumberFormat="1" applyFont="1" applyBorder="1" applyAlignment="1" applyProtection="1">
      <alignment horizontal="right" vertical="center"/>
      <protection hidden="1"/>
    </xf>
    <xf numFmtId="0" fontId="82" fillId="0" borderId="1" xfId="0" applyFont="1" applyBorder="1" applyAlignment="1" applyProtection="1">
      <alignment horizontal="left" vertical="center"/>
      <protection hidden="1"/>
    </xf>
    <xf numFmtId="1" fontId="24" fillId="0" borderId="1" xfId="0" applyNumberFormat="1" applyFont="1" applyBorder="1" applyAlignment="1" applyProtection="1">
      <alignment horizontal="center" vertical="center"/>
      <protection hidden="1"/>
    </xf>
    <xf numFmtId="0" fontId="29" fillId="0" borderId="0" xfId="0" applyFont="1" applyBorder="1" applyProtection="1">
      <protection hidden="1"/>
    </xf>
    <xf numFmtId="0" fontId="17" fillId="0" borderId="0" xfId="0" applyFont="1" applyFill="1" applyBorder="1" applyAlignment="1" applyProtection="1">
      <alignment horizontal="right" vertical="top"/>
      <protection hidden="1"/>
    </xf>
    <xf numFmtId="0" fontId="17" fillId="0" borderId="0" xfId="0" applyFont="1" applyFill="1" applyBorder="1" applyAlignment="1" applyProtection="1">
      <alignment horizontal="center"/>
      <protection hidden="1"/>
    </xf>
    <xf numFmtId="0" fontId="17" fillId="0" borderId="0" xfId="0" applyFont="1" applyFill="1" applyAlignment="1" applyProtection="1">
      <alignment horizontal="left" vertical="top"/>
      <protection hidden="1"/>
    </xf>
    <xf numFmtId="0" fontId="35" fillId="0" borderId="0" xfId="0" applyFont="1" applyFill="1" applyAlignment="1" applyProtection="1">
      <alignment horizontal="right" vertical="top"/>
      <protection hidden="1"/>
    </xf>
    <xf numFmtId="0" fontId="35" fillId="0" borderId="0" xfId="0" applyFont="1" applyFill="1" applyAlignment="1" applyProtection="1">
      <alignment vertical="top"/>
      <protection hidden="1"/>
    </xf>
    <xf numFmtId="0" fontId="0" fillId="0" borderId="0" xfId="0" applyAlignment="1" applyProtection="1">
      <alignment vertical="center"/>
      <protection hidden="1"/>
    </xf>
    <xf numFmtId="0" fontId="29" fillId="0" borderId="0" xfId="0" applyFont="1" applyFill="1" applyBorder="1" applyAlignment="1" applyProtection="1">
      <alignment horizontal="left" wrapText="1"/>
      <protection hidden="1"/>
    </xf>
    <xf numFmtId="0" fontId="0" fillId="0" borderId="0" xfId="0" applyBorder="1" applyAlignment="1" applyProtection="1">
      <alignment horizontal="center"/>
      <protection hidden="1"/>
    </xf>
    <xf numFmtId="164" fontId="0" fillId="0" borderId="0" xfId="0" applyNumberFormat="1" applyBorder="1" applyAlignment="1" applyProtection="1">
      <alignment horizontal="center"/>
      <protection hidden="1"/>
    </xf>
    <xf numFmtId="0" fontId="22" fillId="0" borderId="0" xfId="0" applyFont="1" applyBorder="1" applyAlignment="1" applyProtection="1">
      <alignment horizontal="center"/>
      <protection hidden="1"/>
    </xf>
    <xf numFmtId="0" fontId="29" fillId="0" borderId="0" xfId="0" applyFont="1" applyFill="1" applyAlignment="1" applyProtection="1">
      <alignment horizontal="left" wrapText="1"/>
      <protection hidden="1"/>
    </xf>
    <xf numFmtId="0" fontId="6" fillId="0" borderId="0" xfId="1" applyFill="1" applyProtection="1">
      <protection hidden="1"/>
    </xf>
    <xf numFmtId="0" fontId="32" fillId="0" borderId="21" xfId="104" applyFont="1" applyFill="1" applyBorder="1" applyAlignment="1" applyProtection="1">
      <alignment vertical="top"/>
      <protection hidden="1"/>
    </xf>
    <xf numFmtId="0" fontId="32" fillId="0" borderId="21" xfId="104" applyFont="1" applyFill="1" applyBorder="1" applyAlignment="1" applyProtection="1">
      <alignment vertical="top" wrapText="1"/>
      <protection hidden="1"/>
    </xf>
    <xf numFmtId="0" fontId="32" fillId="0" borderId="22" xfId="104" applyFont="1" applyFill="1" applyBorder="1" applyAlignment="1" applyProtection="1">
      <alignment vertical="top" wrapText="1"/>
      <protection hidden="1"/>
    </xf>
    <xf numFmtId="0" fontId="32" fillId="0" borderId="23" xfId="104" applyFont="1" applyFill="1" applyBorder="1" applyAlignment="1" applyProtection="1">
      <alignment vertical="top" wrapText="1"/>
      <protection hidden="1"/>
    </xf>
    <xf numFmtId="0" fontId="99" fillId="0" borderId="0" xfId="1" applyFont="1" applyFill="1" applyAlignment="1" applyProtection="1">
      <alignment vertical="center"/>
      <protection hidden="1"/>
    </xf>
    <xf numFmtId="49" fontId="8" fillId="0" borderId="0" xfId="104" applyNumberFormat="1" applyFont="1" applyAlignment="1" applyProtection="1">
      <alignment vertical="center"/>
      <protection hidden="1"/>
    </xf>
    <xf numFmtId="0" fontId="32" fillId="0" borderId="21" xfId="104" applyFont="1" applyFill="1" applyBorder="1" applyAlignment="1" applyProtection="1">
      <alignment wrapText="1"/>
      <protection hidden="1"/>
    </xf>
    <xf numFmtId="0" fontId="8" fillId="0" borderId="0" xfId="1" applyFont="1" applyFill="1" applyBorder="1" applyAlignment="1" applyProtection="1">
      <alignment vertical="top"/>
      <protection hidden="1"/>
    </xf>
    <xf numFmtId="0" fontId="100" fillId="0" borderId="0" xfId="523" applyFont="1" applyAlignment="1" applyProtection="1">
      <alignment vertical="top" wrapText="1"/>
      <protection hidden="1"/>
    </xf>
    <xf numFmtId="0" fontId="8" fillId="0" borderId="0" xfId="104" applyFont="1" applyAlignment="1" applyProtection="1">
      <alignment horizontal="left" vertical="top" wrapText="1"/>
      <protection hidden="1"/>
    </xf>
    <xf numFmtId="0" fontId="32" fillId="0" borderId="0" xfId="104" applyFont="1" applyFill="1" applyBorder="1" applyAlignment="1" applyProtection="1">
      <alignment vertical="top" wrapText="1"/>
      <protection hidden="1"/>
    </xf>
    <xf numFmtId="0" fontId="8" fillId="0" borderId="0" xfId="1" applyFont="1" applyFill="1" applyBorder="1" applyAlignment="1" applyProtection="1">
      <alignment vertical="top" wrapText="1"/>
      <protection hidden="1"/>
    </xf>
    <xf numFmtId="0" fontId="32" fillId="0" borderId="0" xfId="104" applyFont="1" applyFill="1" applyBorder="1" applyAlignment="1" applyProtection="1">
      <alignment horizontal="left" vertical="center" wrapText="1" indent="1"/>
      <protection hidden="1"/>
    </xf>
    <xf numFmtId="0" fontId="32" fillId="0" borderId="23" xfId="104" applyFont="1" applyFill="1" applyBorder="1" applyAlignment="1" applyProtection="1">
      <alignment horizontal="left" vertical="top" wrapText="1"/>
      <protection hidden="1"/>
    </xf>
    <xf numFmtId="0" fontId="8" fillId="0" borderId="0" xfId="1" applyFont="1" applyFill="1" applyBorder="1" applyAlignment="1" applyProtection="1">
      <alignment horizontal="left" vertical="top"/>
      <protection hidden="1"/>
    </xf>
    <xf numFmtId="0" fontId="32" fillId="0" borderId="0" xfId="104" applyFont="1" applyProtection="1">
      <protection hidden="1"/>
    </xf>
    <xf numFmtId="0" fontId="8" fillId="0" borderId="0" xfId="1" quotePrefix="1" applyFont="1" applyFill="1" applyBorder="1" applyAlignment="1" applyProtection="1">
      <alignment vertical="top"/>
      <protection hidden="1"/>
    </xf>
    <xf numFmtId="0" fontId="32" fillId="0" borderId="0" xfId="104" applyFont="1" applyFill="1" applyBorder="1" applyAlignment="1" applyProtection="1">
      <alignment wrapText="1"/>
      <protection hidden="1"/>
    </xf>
    <xf numFmtId="0" fontId="39" fillId="0" borderId="0" xfId="224" applyFont="1" applyFill="1" applyBorder="1" applyAlignment="1" applyProtection="1">
      <alignment vertical="top"/>
      <protection hidden="1"/>
    </xf>
    <xf numFmtId="0" fontId="32" fillId="0" borderId="22" xfId="104" applyFont="1" applyFill="1" applyBorder="1" applyAlignment="1" applyProtection="1">
      <alignment vertical="top"/>
      <protection hidden="1"/>
    </xf>
    <xf numFmtId="0" fontId="90" fillId="0" borderId="0" xfId="104" applyFont="1" applyFill="1" applyProtection="1">
      <protection hidden="1"/>
    </xf>
    <xf numFmtId="0" fontId="7" fillId="0" borderId="0" xfId="10" applyFont="1" applyProtection="1">
      <protection hidden="1"/>
    </xf>
    <xf numFmtId="49" fontId="8" fillId="0" borderId="0" xfId="104" applyNumberFormat="1" applyFont="1" applyAlignment="1" applyProtection="1">
      <alignment horizontal="left" vertical="top" wrapText="1"/>
      <protection hidden="1"/>
    </xf>
    <xf numFmtId="0" fontId="7" fillId="0" borderId="0" xfId="10" applyFont="1" applyFill="1" applyProtection="1">
      <protection hidden="1"/>
    </xf>
    <xf numFmtId="0" fontId="83" fillId="0" borderId="0" xfId="10" applyFont="1" applyProtection="1">
      <protection hidden="1"/>
    </xf>
    <xf numFmtId="0" fontId="13" fillId="0" borderId="0" xfId="10" applyFont="1" applyProtection="1">
      <protection hidden="1"/>
    </xf>
    <xf numFmtId="0" fontId="87" fillId="0" borderId="0" xfId="0" applyFont="1" applyFill="1" applyProtection="1">
      <protection hidden="1"/>
    </xf>
    <xf numFmtId="0" fontId="32" fillId="0" borderId="0" xfId="0" applyFont="1" applyFill="1" applyBorder="1" applyAlignment="1" applyProtection="1">
      <alignment vertical="top" wrapText="1"/>
      <protection hidden="1"/>
    </xf>
    <xf numFmtId="0" fontId="80" fillId="0" borderId="0" xfId="0" applyFont="1" applyAlignment="1" applyProtection="1">
      <alignment horizontal="center"/>
      <protection hidden="1"/>
    </xf>
    <xf numFmtId="0" fontId="89" fillId="0" borderId="0" xfId="17" applyFont="1" applyFill="1" applyAlignment="1" applyProtection="1">
      <protection hidden="1"/>
    </xf>
    <xf numFmtId="0" fontId="7" fillId="0" borderId="0" xfId="10" applyFont="1" applyBorder="1" applyProtection="1">
      <protection hidden="1"/>
    </xf>
    <xf numFmtId="0" fontId="7" fillId="0" borderId="0" xfId="10" quotePrefix="1" applyFont="1" applyAlignment="1" applyProtection="1">
      <alignment horizontal="center"/>
      <protection hidden="1"/>
    </xf>
    <xf numFmtId="0" fontId="36" fillId="0" borderId="0" xfId="10" applyFont="1" applyProtection="1">
      <protection hidden="1"/>
    </xf>
    <xf numFmtId="0" fontId="7" fillId="0" borderId="0" xfId="10" applyFont="1" applyAlignment="1" applyProtection="1">
      <alignment horizontal="center"/>
      <protection hidden="1"/>
    </xf>
    <xf numFmtId="0" fontId="13" fillId="0" borderId="0" xfId="225" applyFont="1" applyProtection="1">
      <protection hidden="1"/>
    </xf>
    <xf numFmtId="0" fontId="13" fillId="0" borderId="0" xfId="107" applyFont="1" applyProtection="1">
      <protection hidden="1"/>
    </xf>
    <xf numFmtId="0" fontId="13" fillId="0" borderId="0" xfId="225" applyFont="1" applyAlignment="1" applyProtection="1">
      <alignment horizontal="left"/>
      <protection hidden="1"/>
    </xf>
    <xf numFmtId="0" fontId="1" fillId="0" borderId="0" xfId="227" applyProtection="1">
      <protection hidden="1"/>
    </xf>
    <xf numFmtId="0" fontId="7" fillId="0" borderId="0" xfId="225" applyFont="1" applyProtection="1">
      <protection hidden="1"/>
    </xf>
    <xf numFmtId="0" fontId="7" fillId="0" borderId="0" xfId="107" applyFont="1" applyProtection="1">
      <protection hidden="1"/>
    </xf>
    <xf numFmtId="0" fontId="7" fillId="0" borderId="0" xfId="225" quotePrefix="1" applyFont="1" applyAlignment="1" applyProtection="1">
      <alignment horizontal="center"/>
      <protection hidden="1"/>
    </xf>
    <xf numFmtId="0" fontId="7" fillId="0" borderId="0" xfId="225" applyFont="1" applyAlignment="1" applyProtection="1">
      <alignment horizontal="center"/>
      <protection hidden="1"/>
    </xf>
    <xf numFmtId="0" fontId="13" fillId="0" borderId="0" xfId="107" applyFont="1" applyAlignment="1" applyProtection="1">
      <alignment horizontal="left"/>
      <protection hidden="1"/>
    </xf>
    <xf numFmtId="0" fontId="7" fillId="0" borderId="0" xfId="107" quotePrefix="1" applyFont="1" applyAlignment="1" applyProtection="1">
      <alignment horizontal="center"/>
      <protection hidden="1"/>
    </xf>
    <xf numFmtId="0" fontId="7" fillId="0" borderId="0" xfId="107" applyFont="1" applyAlignment="1" applyProtection="1">
      <alignment horizontal="center"/>
      <protection hidden="1"/>
    </xf>
    <xf numFmtId="0" fontId="109" fillId="0" borderId="23" xfId="17" applyFont="1" applyFill="1" applyBorder="1" applyAlignment="1" applyProtection="1">
      <alignment vertical="top" wrapText="1"/>
      <protection hidden="1"/>
    </xf>
    <xf numFmtId="0" fontId="109" fillId="0" borderId="21" xfId="17" applyFont="1" applyFill="1" applyBorder="1" applyAlignment="1" applyProtection="1">
      <alignment vertical="top" wrapText="1"/>
      <protection hidden="1"/>
    </xf>
    <xf numFmtId="0" fontId="109" fillId="0" borderId="0" xfId="17" applyFont="1" applyFill="1" applyBorder="1" applyAlignment="1" applyProtection="1">
      <alignment vertical="top" wrapText="1"/>
      <protection hidden="1"/>
    </xf>
    <xf numFmtId="0" fontId="108" fillId="0" borderId="0" xfId="0" applyFont="1" applyAlignment="1" applyProtection="1">
      <alignment horizontal="left" vertical="center" wrapText="1"/>
      <protection hidden="1"/>
    </xf>
    <xf numFmtId="0" fontId="110" fillId="0" borderId="0" xfId="17" applyFont="1" applyAlignment="1" applyProtection="1"/>
    <xf numFmtId="0" fontId="29" fillId="2" borderId="25" xfId="0" applyFont="1" applyFill="1" applyBorder="1" applyAlignment="1" applyProtection="1">
      <alignment horizontal="left" vertical="top"/>
      <protection hidden="1"/>
    </xf>
    <xf numFmtId="0" fontId="29" fillId="2" borderId="0" xfId="0" applyFont="1" applyFill="1" applyBorder="1" applyAlignment="1" applyProtection="1">
      <alignment horizontal="left" vertical="top" wrapText="1"/>
      <protection hidden="1"/>
    </xf>
    <xf numFmtId="0" fontId="29" fillId="0" borderId="0" xfId="0" applyFont="1" applyBorder="1" applyAlignment="1" applyProtection="1">
      <alignment horizontal="left" vertical="top" wrapText="1"/>
      <protection hidden="1"/>
    </xf>
    <xf numFmtId="0" fontId="13" fillId="0" borderId="0" xfId="0" applyFont="1" applyAlignment="1" applyProtection="1">
      <alignment horizontal="left" wrapText="1"/>
      <protection hidden="1"/>
    </xf>
    <xf numFmtId="0" fontId="27" fillId="0" borderId="0" xfId="0" applyFont="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0" borderId="1"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wrapText="1"/>
      <protection hidden="1"/>
    </xf>
    <xf numFmtId="0" fontId="29" fillId="0" borderId="0" xfId="0" applyFont="1" applyAlignment="1" applyProtection="1">
      <alignment horizontal="left" vertical="top" wrapText="1"/>
      <protection hidden="1"/>
    </xf>
    <xf numFmtId="0" fontId="13" fillId="0" borderId="0" xfId="0" applyFont="1" applyBorder="1" applyAlignment="1" applyProtection="1">
      <alignment horizontal="left" wrapText="1"/>
      <protection hidden="1"/>
    </xf>
    <xf numFmtId="0" fontId="27" fillId="0" borderId="0"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protection hidden="1"/>
    </xf>
    <xf numFmtId="0" fontId="13" fillId="0" borderId="1" xfId="0" applyFont="1" applyBorder="1" applyAlignment="1" applyProtection="1">
      <alignment horizontal="left" wrapText="1"/>
      <protection hidden="1"/>
    </xf>
    <xf numFmtId="0" fontId="81" fillId="0" borderId="0" xfId="0" applyFont="1" applyAlignment="1" applyProtection="1">
      <alignment horizontal="center" vertical="center" wrapText="1"/>
      <protection hidden="1"/>
    </xf>
    <xf numFmtId="0" fontId="29" fillId="0" borderId="0" xfId="0" applyFont="1" applyFill="1" applyBorder="1" applyAlignment="1" applyProtection="1">
      <alignment horizontal="left" wrapText="1"/>
      <protection hidden="1"/>
    </xf>
    <xf numFmtId="0" fontId="25" fillId="0" borderId="0" xfId="0" applyFont="1" applyBorder="1" applyAlignment="1" applyProtection="1">
      <alignment horizontal="center" vertical="center" wrapText="1"/>
      <protection hidden="1"/>
    </xf>
    <xf numFmtId="0" fontId="84" fillId="0" borderId="0" xfId="104" applyFont="1" applyFill="1" applyAlignment="1" applyProtection="1">
      <alignment horizontal="left" vertical="center"/>
      <protection hidden="1"/>
    </xf>
    <xf numFmtId="0" fontId="15" fillId="8" borderId="4" xfId="0" applyFont="1" applyFill="1" applyBorder="1" applyAlignment="1">
      <alignment horizontal="center"/>
    </xf>
    <xf numFmtId="0" fontId="15" fillId="8" borderId="5" xfId="0" applyFont="1" applyFill="1" applyBorder="1" applyAlignment="1">
      <alignment horizontal="center"/>
    </xf>
    <xf numFmtId="0" fontId="15" fillId="8" borderId="2" xfId="0" applyFont="1" applyFill="1" applyBorder="1" applyAlignment="1">
      <alignment horizontal="center"/>
    </xf>
    <xf numFmtId="0" fontId="15" fillId="9" borderId="5" xfId="0" applyFont="1" applyFill="1" applyBorder="1" applyAlignment="1">
      <alignment horizontal="center"/>
    </xf>
    <xf numFmtId="0" fontId="15" fillId="9" borderId="2" xfId="0" applyFont="1" applyFill="1" applyBorder="1" applyAlignment="1">
      <alignment horizontal="center"/>
    </xf>
    <xf numFmtId="0" fontId="20" fillId="4" borderId="4" xfId="0" applyFont="1" applyFill="1" applyBorder="1" applyAlignment="1">
      <alignment horizontal="left" wrapText="1"/>
    </xf>
    <xf numFmtId="0" fontId="20" fillId="4" borderId="5" xfId="0" applyFont="1" applyFill="1" applyBorder="1" applyAlignment="1">
      <alignment horizontal="left" wrapText="1"/>
    </xf>
    <xf numFmtId="0" fontId="20" fillId="4" borderId="2" xfId="0" applyFont="1" applyFill="1" applyBorder="1" applyAlignment="1">
      <alignment horizontal="left" wrapText="1"/>
    </xf>
    <xf numFmtId="0" fontId="20" fillId="4" borderId="6" xfId="0" applyFont="1" applyFill="1" applyBorder="1" applyAlignment="1">
      <alignment horizontal="left" wrapText="1"/>
    </xf>
    <xf numFmtId="0" fontId="20" fillId="4" borderId="0" xfId="0" applyFont="1" applyFill="1" applyBorder="1" applyAlignment="1">
      <alignment horizontal="left" wrapText="1"/>
    </xf>
    <xf numFmtId="0" fontId="20" fillId="4" borderId="3" xfId="0" applyFont="1" applyFill="1" applyBorder="1" applyAlignment="1">
      <alignment horizontal="left" wrapText="1"/>
    </xf>
  </cellXfs>
  <cellStyles count="2488">
    <cellStyle name="20% - Accent1 2" xfId="33"/>
    <cellStyle name="20% - Accent1 3" xfId="228"/>
    <cellStyle name="20% - Accent2 2" xfId="34"/>
    <cellStyle name="20% - Accent2 3" xfId="229"/>
    <cellStyle name="20% - Accent3 2" xfId="35"/>
    <cellStyle name="20% - Accent3 3" xfId="230"/>
    <cellStyle name="20% - Accent4 2" xfId="36"/>
    <cellStyle name="20% - Accent4 3" xfId="231"/>
    <cellStyle name="20% - Accent5 2" xfId="37"/>
    <cellStyle name="20% - Accent5 3" xfId="232"/>
    <cellStyle name="20% - Accent6 2" xfId="38"/>
    <cellStyle name="20% - Accent6 3" xfId="233"/>
    <cellStyle name="40% - Accent1 2" xfId="39"/>
    <cellStyle name="40% - Accent1 3" xfId="234"/>
    <cellStyle name="40% - Accent2 2" xfId="40"/>
    <cellStyle name="40% - Accent2 3" xfId="235"/>
    <cellStyle name="40% - Accent3 2" xfId="41"/>
    <cellStyle name="40% - Accent3 3" xfId="236"/>
    <cellStyle name="40% - Accent4 2" xfId="42"/>
    <cellStyle name="40% - Accent4 3" xfId="237"/>
    <cellStyle name="40% - Accent5 2" xfId="43"/>
    <cellStyle name="40% - Accent5 3" xfId="238"/>
    <cellStyle name="40% - Accent6 2" xfId="44"/>
    <cellStyle name="40% - Accent6 3" xfId="239"/>
    <cellStyle name="60% - Accent1 2" xfId="45"/>
    <cellStyle name="60% - Accent2 2" xfId="46"/>
    <cellStyle name="60% - Accent3 2" xfId="47"/>
    <cellStyle name="60% - Accent4 2" xfId="48"/>
    <cellStyle name="60% - Accent5 2" xfId="49"/>
    <cellStyle name="60% - Accent6 2" xfId="50"/>
    <cellStyle name="Accent1 2" xfId="51"/>
    <cellStyle name="Accent2 2" xfId="52"/>
    <cellStyle name="Accent3 2" xfId="53"/>
    <cellStyle name="Accent4 2" xfId="54"/>
    <cellStyle name="Accent5 2" xfId="55"/>
    <cellStyle name="Accent6 2" xfId="56"/>
    <cellStyle name="ANCLAS,REZONES Y SUS PARTES,DE FUNDICION,DE HIERRO O DE ACERO" xfId="57"/>
    <cellStyle name="Bad 2" xfId="58"/>
    <cellStyle name="Calculation 2" xfId="59"/>
    <cellStyle name="Calculation 2 2" xfId="240"/>
    <cellStyle name="Calculation 2 2 2" xfId="2425"/>
    <cellStyle name="Calculation 2 3" xfId="241"/>
    <cellStyle name="Calculation 2 3 2" xfId="2426"/>
    <cellStyle name="Calculation 2 4" xfId="242"/>
    <cellStyle name="Calculation 2 4 2" xfId="2427"/>
    <cellStyle name="Calculation 2 5" xfId="243"/>
    <cellStyle name="Calculation 2 5 2" xfId="2428"/>
    <cellStyle name="Calculation 2 6" xfId="244"/>
    <cellStyle name="Calculation 2 6 2" xfId="2429"/>
    <cellStyle name="Calculation 2 7" xfId="245"/>
    <cellStyle name="Calculation 2 7 2" xfId="2430"/>
    <cellStyle name="Calculation 2 8" xfId="2421"/>
    <cellStyle name="Check Cell 2" xfId="60"/>
    <cellStyle name="Comma" xfId="24" builtinId="3"/>
    <cellStyle name="Comma 2" xfId="18"/>
    <cellStyle name="Comma 2 10" xfId="246"/>
    <cellStyle name="Comma 2 11" xfId="247"/>
    <cellStyle name="Comma 2 12" xfId="248"/>
    <cellStyle name="Comma 2 13" xfId="249"/>
    <cellStyle name="Comma 2 14" xfId="250"/>
    <cellStyle name="Comma 2 15" xfId="251"/>
    <cellStyle name="Comma 2 16" xfId="252"/>
    <cellStyle name="Comma 2 17" xfId="253"/>
    <cellStyle name="Comma 2 18" xfId="254"/>
    <cellStyle name="Comma 2 19" xfId="255"/>
    <cellStyle name="Comma 2 2" xfId="61"/>
    <cellStyle name="Comma 2 2 2" xfId="256"/>
    <cellStyle name="Comma 2 20" xfId="257"/>
    <cellStyle name="Comma 2 21" xfId="258"/>
    <cellStyle name="Comma 2 3" xfId="259"/>
    <cellStyle name="Comma 2 4" xfId="260"/>
    <cellStyle name="Comma 2 5" xfId="261"/>
    <cellStyle name="Comma 2 6" xfId="262"/>
    <cellStyle name="Comma 2 7" xfId="263"/>
    <cellStyle name="Comma 2 8" xfId="264"/>
    <cellStyle name="Comma 2 9" xfId="265"/>
    <cellStyle name="Comma 3" xfId="62"/>
    <cellStyle name="Comma 3 10" xfId="266"/>
    <cellStyle name="Comma 3 11" xfId="267"/>
    <cellStyle name="Comma 3 12" xfId="268"/>
    <cellStyle name="Comma 3 13" xfId="269"/>
    <cellStyle name="Comma 3 14" xfId="270"/>
    <cellStyle name="Comma 3 15" xfId="271"/>
    <cellStyle name="Comma 3 16" xfId="272"/>
    <cellStyle name="Comma 3 17" xfId="273"/>
    <cellStyle name="Comma 3 18" xfId="274"/>
    <cellStyle name="Comma 3 19" xfId="275"/>
    <cellStyle name="Comma 3 2" xfId="276"/>
    <cellStyle name="Comma 3 20" xfId="277"/>
    <cellStyle name="Comma 3 3" xfId="278"/>
    <cellStyle name="Comma 3 4" xfId="279"/>
    <cellStyle name="Comma 3 5" xfId="280"/>
    <cellStyle name="Comma 3 6" xfId="281"/>
    <cellStyle name="Comma 3 7" xfId="282"/>
    <cellStyle name="Comma 3 8" xfId="283"/>
    <cellStyle name="Comma 3 9" xfId="284"/>
    <cellStyle name="Comma 4" xfId="63"/>
    <cellStyle name="Comma 4 10" xfId="285"/>
    <cellStyle name="Comma 4 11" xfId="286"/>
    <cellStyle name="Comma 4 12" xfId="287"/>
    <cellStyle name="Comma 4 13" xfId="288"/>
    <cellStyle name="Comma 4 14" xfId="289"/>
    <cellStyle name="Comma 4 15" xfId="290"/>
    <cellStyle name="Comma 4 16" xfId="291"/>
    <cellStyle name="Comma 4 17" xfId="292"/>
    <cellStyle name="Comma 4 18" xfId="293"/>
    <cellStyle name="Comma 4 19" xfId="294"/>
    <cellStyle name="Comma 4 2" xfId="295"/>
    <cellStyle name="Comma 4 20" xfId="296"/>
    <cellStyle name="Comma 4 3" xfId="297"/>
    <cellStyle name="Comma 4 4" xfId="298"/>
    <cellStyle name="Comma 4 5" xfId="299"/>
    <cellStyle name="Comma 4 6" xfId="300"/>
    <cellStyle name="Comma 4 7" xfId="301"/>
    <cellStyle name="Comma 4 8" xfId="302"/>
    <cellStyle name="Comma 4 9" xfId="303"/>
    <cellStyle name="Comma 5" xfId="304"/>
    <cellStyle name="Comma 6" xfId="305"/>
    <cellStyle name="Comma 7" xfId="2468"/>
    <cellStyle name="Currency 2" xfId="64"/>
    <cellStyle name="Data_Total" xfId="65"/>
    <cellStyle name="dave1" xfId="66"/>
    <cellStyle name="Explanatory Text 2" xfId="67"/>
    <cellStyle name="Good 2" xfId="68"/>
    <cellStyle name="Heading" xfId="69"/>
    <cellStyle name="Heading 1 2" xfId="70"/>
    <cellStyle name="Heading 2 2" xfId="71"/>
    <cellStyle name="Heading 3 2" xfId="72"/>
    <cellStyle name="Heading 4 2" xfId="73"/>
    <cellStyle name="Heading 5" xfId="74"/>
    <cellStyle name="Headings" xfId="26"/>
    <cellStyle name="Headings 2" xfId="75"/>
    <cellStyle name="Headings 3" xfId="76"/>
    <cellStyle name="Headings_total and female claimant count sept 08" xfId="77"/>
    <cellStyle name="Hyperlink" xfId="17" builtinId="8"/>
    <cellStyle name="Hyperlink 2" xfId="3"/>
    <cellStyle name="Hyperlink 2 10" xfId="306"/>
    <cellStyle name="Hyperlink 2 100" xfId="307"/>
    <cellStyle name="Hyperlink 2 101" xfId="308"/>
    <cellStyle name="Hyperlink 2 102" xfId="309"/>
    <cellStyle name="Hyperlink 2 103" xfId="310"/>
    <cellStyle name="Hyperlink 2 104" xfId="311"/>
    <cellStyle name="Hyperlink 2 105" xfId="312"/>
    <cellStyle name="Hyperlink 2 106" xfId="313"/>
    <cellStyle name="Hyperlink 2 107" xfId="314"/>
    <cellStyle name="Hyperlink 2 108" xfId="315"/>
    <cellStyle name="Hyperlink 2 109" xfId="316"/>
    <cellStyle name="Hyperlink 2 11" xfId="317"/>
    <cellStyle name="Hyperlink 2 110" xfId="318"/>
    <cellStyle name="Hyperlink 2 111" xfId="319"/>
    <cellStyle name="Hyperlink 2 112" xfId="320"/>
    <cellStyle name="Hyperlink 2 113" xfId="321"/>
    <cellStyle name="Hyperlink 2 114" xfId="322"/>
    <cellStyle name="Hyperlink 2 115" xfId="323"/>
    <cellStyle name="Hyperlink 2 116" xfId="324"/>
    <cellStyle name="Hyperlink 2 117" xfId="325"/>
    <cellStyle name="Hyperlink 2 118" xfId="326"/>
    <cellStyle name="Hyperlink 2 119" xfId="327"/>
    <cellStyle name="Hyperlink 2 12" xfId="328"/>
    <cellStyle name="Hyperlink 2 120" xfId="329"/>
    <cellStyle name="Hyperlink 2 121" xfId="330"/>
    <cellStyle name="Hyperlink 2 122" xfId="331"/>
    <cellStyle name="Hyperlink 2 123" xfId="332"/>
    <cellStyle name="Hyperlink 2 124" xfId="333"/>
    <cellStyle name="Hyperlink 2 125" xfId="334"/>
    <cellStyle name="Hyperlink 2 126" xfId="335"/>
    <cellStyle name="Hyperlink 2 127" xfId="336"/>
    <cellStyle name="Hyperlink 2 128" xfId="337"/>
    <cellStyle name="Hyperlink 2 129" xfId="338"/>
    <cellStyle name="Hyperlink 2 13" xfId="339"/>
    <cellStyle name="Hyperlink 2 130" xfId="340"/>
    <cellStyle name="Hyperlink 2 131" xfId="341"/>
    <cellStyle name="Hyperlink 2 132" xfId="342"/>
    <cellStyle name="Hyperlink 2 133" xfId="343"/>
    <cellStyle name="Hyperlink 2 134" xfId="344"/>
    <cellStyle name="Hyperlink 2 135" xfId="345"/>
    <cellStyle name="Hyperlink 2 136" xfId="346"/>
    <cellStyle name="Hyperlink 2 137" xfId="347"/>
    <cellStyle name="Hyperlink 2 138" xfId="348"/>
    <cellStyle name="Hyperlink 2 139" xfId="349"/>
    <cellStyle name="Hyperlink 2 14" xfId="350"/>
    <cellStyle name="Hyperlink 2 140" xfId="351"/>
    <cellStyle name="Hyperlink 2 141" xfId="352"/>
    <cellStyle name="Hyperlink 2 142" xfId="353"/>
    <cellStyle name="Hyperlink 2 143" xfId="354"/>
    <cellStyle name="Hyperlink 2 144" xfId="355"/>
    <cellStyle name="Hyperlink 2 145" xfId="356"/>
    <cellStyle name="Hyperlink 2 146" xfId="357"/>
    <cellStyle name="Hyperlink 2 147" xfId="358"/>
    <cellStyle name="Hyperlink 2 148" xfId="359"/>
    <cellStyle name="Hyperlink 2 149" xfId="360"/>
    <cellStyle name="Hyperlink 2 149 2" xfId="361"/>
    <cellStyle name="Hyperlink 2 15" xfId="362"/>
    <cellStyle name="Hyperlink 2 150" xfId="363"/>
    <cellStyle name="Hyperlink 2 16" xfId="364"/>
    <cellStyle name="Hyperlink 2 17" xfId="365"/>
    <cellStyle name="Hyperlink 2 18" xfId="366"/>
    <cellStyle name="Hyperlink 2 19" xfId="367"/>
    <cellStyle name="Hyperlink 2 2" xfId="2"/>
    <cellStyle name="Hyperlink 2 2 2" xfId="368"/>
    <cellStyle name="Hyperlink 2 2 3" xfId="369"/>
    <cellStyle name="Hyperlink 2 20" xfId="370"/>
    <cellStyle name="Hyperlink 2 21" xfId="371"/>
    <cellStyle name="Hyperlink 2 22" xfId="372"/>
    <cellStyle name="Hyperlink 2 23" xfId="373"/>
    <cellStyle name="Hyperlink 2 24" xfId="374"/>
    <cellStyle name="Hyperlink 2 25" xfId="375"/>
    <cellStyle name="Hyperlink 2 26" xfId="376"/>
    <cellStyle name="Hyperlink 2 27" xfId="377"/>
    <cellStyle name="Hyperlink 2 28" xfId="378"/>
    <cellStyle name="Hyperlink 2 29" xfId="379"/>
    <cellStyle name="Hyperlink 2 3" xfId="78"/>
    <cellStyle name="Hyperlink 2 30" xfId="380"/>
    <cellStyle name="Hyperlink 2 31" xfId="381"/>
    <cellStyle name="Hyperlink 2 32" xfId="382"/>
    <cellStyle name="Hyperlink 2 33" xfId="383"/>
    <cellStyle name="Hyperlink 2 34" xfId="384"/>
    <cellStyle name="Hyperlink 2 35" xfId="385"/>
    <cellStyle name="Hyperlink 2 36" xfId="386"/>
    <cellStyle name="Hyperlink 2 37" xfId="387"/>
    <cellStyle name="Hyperlink 2 38" xfId="388"/>
    <cellStyle name="Hyperlink 2 39" xfId="389"/>
    <cellStyle name="Hyperlink 2 4" xfId="79"/>
    <cellStyle name="Hyperlink 2 40" xfId="390"/>
    <cellStyle name="Hyperlink 2 41" xfId="391"/>
    <cellStyle name="Hyperlink 2 42" xfId="392"/>
    <cellStyle name="Hyperlink 2 43" xfId="393"/>
    <cellStyle name="Hyperlink 2 44" xfId="394"/>
    <cellStyle name="Hyperlink 2 45" xfId="395"/>
    <cellStyle name="Hyperlink 2 46" xfId="396"/>
    <cellStyle name="Hyperlink 2 47" xfId="397"/>
    <cellStyle name="Hyperlink 2 48" xfId="398"/>
    <cellStyle name="Hyperlink 2 49" xfId="399"/>
    <cellStyle name="Hyperlink 2 5" xfId="400"/>
    <cellStyle name="Hyperlink 2 50" xfId="401"/>
    <cellStyle name="Hyperlink 2 51" xfId="402"/>
    <cellStyle name="Hyperlink 2 52" xfId="403"/>
    <cellStyle name="Hyperlink 2 53" xfId="404"/>
    <cellStyle name="Hyperlink 2 54" xfId="405"/>
    <cellStyle name="Hyperlink 2 55" xfId="406"/>
    <cellStyle name="Hyperlink 2 56" xfId="407"/>
    <cellStyle name="Hyperlink 2 57" xfId="408"/>
    <cellStyle name="Hyperlink 2 58" xfId="409"/>
    <cellStyle name="Hyperlink 2 59" xfId="410"/>
    <cellStyle name="Hyperlink 2 6" xfId="411"/>
    <cellStyle name="Hyperlink 2 60" xfId="412"/>
    <cellStyle name="Hyperlink 2 61" xfId="413"/>
    <cellStyle name="Hyperlink 2 62" xfId="414"/>
    <cellStyle name="Hyperlink 2 63" xfId="415"/>
    <cellStyle name="Hyperlink 2 64" xfId="416"/>
    <cellStyle name="Hyperlink 2 65" xfId="417"/>
    <cellStyle name="Hyperlink 2 66" xfId="418"/>
    <cellStyle name="Hyperlink 2 67" xfId="419"/>
    <cellStyle name="Hyperlink 2 68" xfId="420"/>
    <cellStyle name="Hyperlink 2 69" xfId="421"/>
    <cellStyle name="Hyperlink 2 7" xfId="422"/>
    <cellStyle name="Hyperlink 2 70" xfId="423"/>
    <cellStyle name="Hyperlink 2 71" xfId="424"/>
    <cellStyle name="Hyperlink 2 72" xfId="425"/>
    <cellStyle name="Hyperlink 2 73" xfId="426"/>
    <cellStyle name="Hyperlink 2 74" xfId="427"/>
    <cellStyle name="Hyperlink 2 75" xfId="428"/>
    <cellStyle name="Hyperlink 2 76" xfId="429"/>
    <cellStyle name="Hyperlink 2 77" xfId="430"/>
    <cellStyle name="Hyperlink 2 78" xfId="431"/>
    <cellStyle name="Hyperlink 2 79" xfId="432"/>
    <cellStyle name="Hyperlink 2 8" xfId="433"/>
    <cellStyle name="Hyperlink 2 80" xfId="434"/>
    <cellStyle name="Hyperlink 2 81" xfId="435"/>
    <cellStyle name="Hyperlink 2 82" xfId="436"/>
    <cellStyle name="Hyperlink 2 83" xfId="437"/>
    <cellStyle name="Hyperlink 2 84" xfId="438"/>
    <cellStyle name="Hyperlink 2 85" xfId="439"/>
    <cellStyle name="Hyperlink 2 86" xfId="440"/>
    <cellStyle name="Hyperlink 2 87" xfId="441"/>
    <cellStyle name="Hyperlink 2 88" xfId="442"/>
    <cellStyle name="Hyperlink 2 89" xfId="443"/>
    <cellStyle name="Hyperlink 2 9" xfId="444"/>
    <cellStyle name="Hyperlink 2 90" xfId="445"/>
    <cellStyle name="Hyperlink 2 91" xfId="446"/>
    <cellStyle name="Hyperlink 2 92" xfId="447"/>
    <cellStyle name="Hyperlink 2 93" xfId="448"/>
    <cellStyle name="Hyperlink 2 94" xfId="449"/>
    <cellStyle name="Hyperlink 2 95" xfId="450"/>
    <cellStyle name="Hyperlink 2 96" xfId="451"/>
    <cellStyle name="Hyperlink 2 97" xfId="452"/>
    <cellStyle name="Hyperlink 2 98" xfId="453"/>
    <cellStyle name="Hyperlink 2 99" xfId="454"/>
    <cellStyle name="Hyperlink 3" xfId="4"/>
    <cellStyle name="Hyperlink 3 10" xfId="455"/>
    <cellStyle name="Hyperlink 3 11" xfId="456"/>
    <cellStyle name="Hyperlink 3 12" xfId="457"/>
    <cellStyle name="Hyperlink 3 13" xfId="458"/>
    <cellStyle name="Hyperlink 3 14" xfId="459"/>
    <cellStyle name="Hyperlink 3 15" xfId="460"/>
    <cellStyle name="Hyperlink 3 16" xfId="461"/>
    <cellStyle name="Hyperlink 3 17" xfId="462"/>
    <cellStyle name="Hyperlink 3 18" xfId="463"/>
    <cellStyle name="Hyperlink 3 19" xfId="464"/>
    <cellStyle name="Hyperlink 3 2" xfId="5"/>
    <cellStyle name="Hyperlink 3 2 2" xfId="80"/>
    <cellStyle name="Hyperlink 3 20" xfId="465"/>
    <cellStyle name="Hyperlink 3 21" xfId="466"/>
    <cellStyle name="Hyperlink 3 22" xfId="467"/>
    <cellStyle name="Hyperlink 3 23" xfId="468"/>
    <cellStyle name="Hyperlink 3 24" xfId="469"/>
    <cellStyle name="Hyperlink 3 25" xfId="470"/>
    <cellStyle name="Hyperlink 3 26" xfId="471"/>
    <cellStyle name="Hyperlink 3 27" xfId="472"/>
    <cellStyle name="Hyperlink 3 28" xfId="473"/>
    <cellStyle name="Hyperlink 3 29" xfId="474"/>
    <cellStyle name="Hyperlink 3 3" xfId="6"/>
    <cellStyle name="Hyperlink 3 3 2" xfId="81"/>
    <cellStyle name="Hyperlink 3 30" xfId="475"/>
    <cellStyle name="Hyperlink 3 31" xfId="476"/>
    <cellStyle name="Hyperlink 3 32" xfId="477"/>
    <cellStyle name="Hyperlink 3 33" xfId="478"/>
    <cellStyle name="Hyperlink 3 34" xfId="479"/>
    <cellStyle name="Hyperlink 3 35" xfId="480"/>
    <cellStyle name="Hyperlink 3 36" xfId="481"/>
    <cellStyle name="Hyperlink 3 37" xfId="482"/>
    <cellStyle name="Hyperlink 3 38" xfId="483"/>
    <cellStyle name="Hyperlink 3 39" xfId="484"/>
    <cellStyle name="Hyperlink 3 4" xfId="82"/>
    <cellStyle name="Hyperlink 3 40" xfId="485"/>
    <cellStyle name="Hyperlink 3 41" xfId="486"/>
    <cellStyle name="Hyperlink 3 42" xfId="487"/>
    <cellStyle name="Hyperlink 3 43" xfId="488"/>
    <cellStyle name="Hyperlink 3 44" xfId="489"/>
    <cellStyle name="Hyperlink 3 45" xfId="490"/>
    <cellStyle name="Hyperlink 3 46" xfId="491"/>
    <cellStyle name="Hyperlink 3 47" xfId="492"/>
    <cellStyle name="Hyperlink 3 48" xfId="493"/>
    <cellStyle name="Hyperlink 3 49" xfId="494"/>
    <cellStyle name="Hyperlink 3 5" xfId="83"/>
    <cellStyle name="Hyperlink 3 50" xfId="495"/>
    <cellStyle name="Hyperlink 3 51" xfId="496"/>
    <cellStyle name="Hyperlink 3 52" xfId="497"/>
    <cellStyle name="Hyperlink 3 53" xfId="498"/>
    <cellStyle name="Hyperlink 3 54" xfId="499"/>
    <cellStyle name="Hyperlink 3 55" xfId="500"/>
    <cellStyle name="Hyperlink 3 56" xfId="501"/>
    <cellStyle name="Hyperlink 3 57" xfId="502"/>
    <cellStyle name="Hyperlink 3 58" xfId="503"/>
    <cellStyle name="Hyperlink 3 59" xfId="504"/>
    <cellStyle name="Hyperlink 3 6" xfId="84"/>
    <cellStyle name="Hyperlink 3 60" xfId="505"/>
    <cellStyle name="Hyperlink 3 61" xfId="506"/>
    <cellStyle name="Hyperlink 3 62" xfId="507"/>
    <cellStyle name="Hyperlink 3 63" xfId="2469"/>
    <cellStyle name="Hyperlink 3 7" xfId="508"/>
    <cellStyle name="Hyperlink 3 8" xfId="509"/>
    <cellStyle name="Hyperlink 3 9" xfId="510"/>
    <cellStyle name="Hyperlink 31" xfId="511"/>
    <cellStyle name="Hyperlink 4" xfId="7"/>
    <cellStyle name="Hyperlink 4 2" xfId="85"/>
    <cellStyle name="Hyperlink 4 2 2" xfId="512"/>
    <cellStyle name="Hyperlink 4 3" xfId="86"/>
    <cellStyle name="Hyperlink 5" xfId="19"/>
    <cellStyle name="Hyperlink 5 2" xfId="513"/>
    <cellStyle name="Hyperlink 5 3" xfId="2470"/>
    <cellStyle name="Hyperlink 6" xfId="25"/>
    <cellStyle name="Hyperlink 6 2" xfId="87"/>
    <cellStyle name="Hyperlink 7" xfId="224"/>
    <cellStyle name="Hyperlink 7 2" xfId="514"/>
    <cellStyle name="Hyperlink 7 3" xfId="515"/>
    <cellStyle name="Hyperlink 8" xfId="516"/>
    <cellStyle name="Hyperlink 9" xfId="2471"/>
    <cellStyle name="Input 2" xfId="88"/>
    <cellStyle name="Input 2 2" xfId="517"/>
    <cellStyle name="Input 2 2 2" xfId="2431"/>
    <cellStyle name="Input 2 3" xfId="518"/>
    <cellStyle name="Input 2 3 2" xfId="2432"/>
    <cellStyle name="Input 2 4" xfId="519"/>
    <cellStyle name="Input 2 4 2" xfId="2433"/>
    <cellStyle name="Input 2 5" xfId="520"/>
    <cellStyle name="Input 2 5 2" xfId="2442"/>
    <cellStyle name="Input 2 6" xfId="521"/>
    <cellStyle name="Input 2 6 2" xfId="2443"/>
    <cellStyle name="Input 2 7" xfId="522"/>
    <cellStyle name="Input 2 7 2" xfId="2434"/>
    <cellStyle name="Input 2 8" xfId="2422"/>
    <cellStyle name="Inscode" xfId="89"/>
    <cellStyle name="Inscode 2" xfId="90"/>
    <cellStyle name="Linked Cell 2" xfId="91"/>
    <cellStyle name="Neutral 2" xfId="92"/>
    <cellStyle name="Normal" xfId="0" builtinId="0"/>
    <cellStyle name="Normal 10" xfId="93"/>
    <cellStyle name="Normal 10 10" xfId="523"/>
    <cellStyle name="Normal 10 10 2" xfId="524"/>
    <cellStyle name="Normal 10 10 3" xfId="525"/>
    <cellStyle name="Normal 10 11" xfId="526"/>
    <cellStyle name="Normal 10 11 2" xfId="527"/>
    <cellStyle name="Normal 10 11 3" xfId="528"/>
    <cellStyle name="Normal 10 12" xfId="529"/>
    <cellStyle name="Normal 10 12 2" xfId="530"/>
    <cellStyle name="Normal 10 12 3" xfId="531"/>
    <cellStyle name="Normal 10 13" xfId="532"/>
    <cellStyle name="Normal 10 13 2" xfId="533"/>
    <cellStyle name="Normal 10 13 3" xfId="534"/>
    <cellStyle name="Normal 10 14" xfId="535"/>
    <cellStyle name="Normal 10 14 2" xfId="536"/>
    <cellStyle name="Normal 10 14 3" xfId="537"/>
    <cellStyle name="Normal 10 15" xfId="538"/>
    <cellStyle name="Normal 10 15 2" xfId="539"/>
    <cellStyle name="Normal 10 15 3" xfId="540"/>
    <cellStyle name="Normal 10 16" xfId="541"/>
    <cellStyle name="Normal 10 16 2" xfId="542"/>
    <cellStyle name="Normal 10 16 3" xfId="543"/>
    <cellStyle name="Normal 10 17" xfId="544"/>
    <cellStyle name="Normal 10 18" xfId="545"/>
    <cellStyle name="Normal 10 19" xfId="546"/>
    <cellStyle name="Normal 10 2" xfId="94"/>
    <cellStyle name="Normal 10 2 2" xfId="547"/>
    <cellStyle name="Normal 10 2 3" xfId="548"/>
    <cellStyle name="Normal 10 3" xfId="549"/>
    <cellStyle name="Normal 10 3 2" xfId="550"/>
    <cellStyle name="Normal 10 3 3" xfId="551"/>
    <cellStyle name="Normal 10 4" xfId="552"/>
    <cellStyle name="Normal 10 4 2" xfId="553"/>
    <cellStyle name="Normal 10 4 3" xfId="554"/>
    <cellStyle name="Normal 10 5" xfId="555"/>
    <cellStyle name="Normal 10 5 2" xfId="556"/>
    <cellStyle name="Normal 10 5 3" xfId="557"/>
    <cellStyle name="Normal 10 6" xfId="558"/>
    <cellStyle name="Normal 10 6 2" xfId="559"/>
    <cellStyle name="Normal 10 6 3" xfId="560"/>
    <cellStyle name="Normal 10 7" xfId="561"/>
    <cellStyle name="Normal 10 7 2" xfId="562"/>
    <cellStyle name="Normal 10 7 3" xfId="563"/>
    <cellStyle name="Normal 10 8" xfId="564"/>
    <cellStyle name="Normal 10 8 2" xfId="565"/>
    <cellStyle name="Normal 10 8 3" xfId="566"/>
    <cellStyle name="Normal 10 9" xfId="567"/>
    <cellStyle name="Normal 10 9 2" xfId="568"/>
    <cellStyle name="Normal 10 9 3" xfId="569"/>
    <cellStyle name="Normal 11" xfId="95"/>
    <cellStyle name="Normal 11 2" xfId="96"/>
    <cellStyle name="Normal 11 3" xfId="97"/>
    <cellStyle name="Normal 11 4" xfId="570"/>
    <cellStyle name="Normal 12" xfId="21"/>
    <cellStyle name="Normal 12 10" xfId="571"/>
    <cellStyle name="Normal 12 10 2" xfId="572"/>
    <cellStyle name="Normal 12 10 3" xfId="573"/>
    <cellStyle name="Normal 12 11" xfId="574"/>
    <cellStyle name="Normal 12 11 2" xfId="575"/>
    <cellStyle name="Normal 12 11 3" xfId="576"/>
    <cellStyle name="Normal 12 12" xfId="577"/>
    <cellStyle name="Normal 12 12 2" xfId="578"/>
    <cellStyle name="Normal 12 12 3" xfId="579"/>
    <cellStyle name="Normal 12 13" xfId="580"/>
    <cellStyle name="Normal 12 13 2" xfId="581"/>
    <cellStyle name="Normal 12 13 3" xfId="582"/>
    <cellStyle name="Normal 12 14" xfId="583"/>
    <cellStyle name="Normal 12 14 2" xfId="584"/>
    <cellStyle name="Normal 12 14 3" xfId="585"/>
    <cellStyle name="Normal 12 15" xfId="586"/>
    <cellStyle name="Normal 12 15 2" xfId="587"/>
    <cellStyle name="Normal 12 15 3" xfId="588"/>
    <cellStyle name="Normal 12 16" xfId="589"/>
    <cellStyle name="Normal 12 16 2" xfId="590"/>
    <cellStyle name="Normal 12 16 3" xfId="591"/>
    <cellStyle name="Normal 12 17" xfId="592"/>
    <cellStyle name="Normal 12 18" xfId="593"/>
    <cellStyle name="Normal 12 19" xfId="594"/>
    <cellStyle name="Normal 12 2" xfId="595"/>
    <cellStyle name="Normal 12 2 2" xfId="596"/>
    <cellStyle name="Normal 12 2 3" xfId="597"/>
    <cellStyle name="Normal 12 20" xfId="227"/>
    <cellStyle name="Normal 12 3" xfId="598"/>
    <cellStyle name="Normal 12 3 2" xfId="599"/>
    <cellStyle name="Normal 12 3 3" xfId="600"/>
    <cellStyle name="Normal 12 4" xfId="601"/>
    <cellStyle name="Normal 12 4 2" xfId="602"/>
    <cellStyle name="Normal 12 4 3" xfId="603"/>
    <cellStyle name="Normal 12 5" xfId="604"/>
    <cellStyle name="Normal 12 5 2" xfId="605"/>
    <cellStyle name="Normal 12 5 3" xfId="606"/>
    <cellStyle name="Normal 12 6" xfId="607"/>
    <cellStyle name="Normal 12 6 2" xfId="608"/>
    <cellStyle name="Normal 12 6 3" xfId="609"/>
    <cellStyle name="Normal 12 7" xfId="610"/>
    <cellStyle name="Normal 12 7 2" xfId="611"/>
    <cellStyle name="Normal 12 7 3" xfId="612"/>
    <cellStyle name="Normal 12 8" xfId="613"/>
    <cellStyle name="Normal 12 8 2" xfId="614"/>
    <cellStyle name="Normal 12 8 3" xfId="615"/>
    <cellStyle name="Normal 12 9" xfId="616"/>
    <cellStyle name="Normal 12 9 2" xfId="617"/>
    <cellStyle name="Normal 12 9 3" xfId="618"/>
    <cellStyle name="Normal 13" xfId="98"/>
    <cellStyle name="Normal 13 2" xfId="619"/>
    <cellStyle name="Normal 14" xfId="99"/>
    <cellStyle name="Normal 14 10" xfId="620"/>
    <cellStyle name="Normal 14 10 2" xfId="621"/>
    <cellStyle name="Normal 14 10 3" xfId="622"/>
    <cellStyle name="Normal 14 11" xfId="623"/>
    <cellStyle name="Normal 14 11 2" xfId="624"/>
    <cellStyle name="Normal 14 11 3" xfId="625"/>
    <cellStyle name="Normal 14 12" xfId="626"/>
    <cellStyle name="Normal 14 12 2" xfId="627"/>
    <cellStyle name="Normal 14 12 3" xfId="628"/>
    <cellStyle name="Normal 14 13" xfId="629"/>
    <cellStyle name="Normal 14 13 2" xfId="630"/>
    <cellStyle name="Normal 14 13 3" xfId="631"/>
    <cellStyle name="Normal 14 14" xfId="632"/>
    <cellStyle name="Normal 14 14 2" xfId="633"/>
    <cellStyle name="Normal 14 14 3" xfId="634"/>
    <cellStyle name="Normal 14 15" xfId="635"/>
    <cellStyle name="Normal 14 15 2" xfId="636"/>
    <cellStyle name="Normal 14 15 3" xfId="637"/>
    <cellStyle name="Normal 14 16" xfId="638"/>
    <cellStyle name="Normal 14 16 2" xfId="639"/>
    <cellStyle name="Normal 14 16 3" xfId="640"/>
    <cellStyle name="Normal 14 17" xfId="641"/>
    <cellStyle name="Normal 14 18" xfId="642"/>
    <cellStyle name="Normal 14 19" xfId="643"/>
    <cellStyle name="Normal 14 2" xfId="644"/>
    <cellStyle name="Normal 14 2 2" xfId="645"/>
    <cellStyle name="Normal 14 2 3" xfId="646"/>
    <cellStyle name="Normal 14 3" xfId="647"/>
    <cellStyle name="Normal 14 3 2" xfId="648"/>
    <cellStyle name="Normal 14 3 3" xfId="649"/>
    <cellStyle name="Normal 14 4" xfId="650"/>
    <cellStyle name="Normal 14 4 2" xfId="651"/>
    <cellStyle name="Normal 14 4 3" xfId="652"/>
    <cellStyle name="Normal 14 5" xfId="653"/>
    <cellStyle name="Normal 14 5 2" xfId="654"/>
    <cellStyle name="Normal 14 5 3" xfId="655"/>
    <cellStyle name="Normal 14 6" xfId="656"/>
    <cellStyle name="Normal 14 6 2" xfId="657"/>
    <cellStyle name="Normal 14 6 3" xfId="658"/>
    <cellStyle name="Normal 14 7" xfId="659"/>
    <cellStyle name="Normal 14 7 2" xfId="660"/>
    <cellStyle name="Normal 14 7 3" xfId="661"/>
    <cellStyle name="Normal 14 8" xfId="662"/>
    <cellStyle name="Normal 14 8 2" xfId="663"/>
    <cellStyle name="Normal 14 8 3" xfId="664"/>
    <cellStyle name="Normal 14 9" xfId="665"/>
    <cellStyle name="Normal 14 9 2" xfId="666"/>
    <cellStyle name="Normal 14 9 3" xfId="667"/>
    <cellStyle name="Normal 15" xfId="100"/>
    <cellStyle name="Normal 15 2" xfId="668"/>
    <cellStyle name="Normal 15 3" xfId="669"/>
    <cellStyle name="Normal 15 4" xfId="670"/>
    <cellStyle name="Normal 16" xfId="101"/>
    <cellStyle name="Normal 16 10" xfId="671"/>
    <cellStyle name="Normal 16 10 2" xfId="672"/>
    <cellStyle name="Normal 16 10 3" xfId="673"/>
    <cellStyle name="Normal 16 11" xfId="674"/>
    <cellStyle name="Normal 16 11 2" xfId="675"/>
    <cellStyle name="Normal 16 11 3" xfId="676"/>
    <cellStyle name="Normal 16 12" xfId="677"/>
    <cellStyle name="Normal 16 12 2" xfId="678"/>
    <cellStyle name="Normal 16 12 3" xfId="679"/>
    <cellStyle name="Normal 16 13" xfId="680"/>
    <cellStyle name="Normal 16 13 2" xfId="681"/>
    <cellStyle name="Normal 16 13 3" xfId="682"/>
    <cellStyle name="Normal 16 14" xfId="683"/>
    <cellStyle name="Normal 16 14 2" xfId="684"/>
    <cellStyle name="Normal 16 14 3" xfId="685"/>
    <cellStyle name="Normal 16 15" xfId="686"/>
    <cellStyle name="Normal 16 15 2" xfId="687"/>
    <cellStyle name="Normal 16 15 3" xfId="688"/>
    <cellStyle name="Normal 16 16" xfId="689"/>
    <cellStyle name="Normal 16 16 2" xfId="690"/>
    <cellStyle name="Normal 16 16 3" xfId="691"/>
    <cellStyle name="Normal 16 17" xfId="692"/>
    <cellStyle name="Normal 16 18" xfId="693"/>
    <cellStyle name="Normal 16 19" xfId="694"/>
    <cellStyle name="Normal 16 2" xfId="102"/>
    <cellStyle name="Normal 16 2 2" xfId="695"/>
    <cellStyle name="Normal 16 2 3" xfId="696"/>
    <cellStyle name="Normal 16 3" xfId="697"/>
    <cellStyle name="Normal 16 3 2" xfId="698"/>
    <cellStyle name="Normal 16 3 3" xfId="699"/>
    <cellStyle name="Normal 16 4" xfId="700"/>
    <cellStyle name="Normal 16 4 2" xfId="701"/>
    <cellStyle name="Normal 16 4 3" xfId="702"/>
    <cellStyle name="Normal 16 5" xfId="703"/>
    <cellStyle name="Normal 16 5 2" xfId="704"/>
    <cellStyle name="Normal 16 5 3" xfId="705"/>
    <cellStyle name="Normal 16 6" xfId="706"/>
    <cellStyle name="Normal 16 6 2" xfId="707"/>
    <cellStyle name="Normal 16 6 3" xfId="708"/>
    <cellStyle name="Normal 16 7" xfId="709"/>
    <cellStyle name="Normal 16 7 2" xfId="710"/>
    <cellStyle name="Normal 16 7 3" xfId="711"/>
    <cellStyle name="Normal 16 8" xfId="712"/>
    <cellStyle name="Normal 16 8 2" xfId="713"/>
    <cellStyle name="Normal 16 8 3" xfId="714"/>
    <cellStyle name="Normal 16 9" xfId="715"/>
    <cellStyle name="Normal 16 9 2" xfId="716"/>
    <cellStyle name="Normal 16 9 3" xfId="717"/>
    <cellStyle name="Normal 17" xfId="103"/>
    <cellStyle name="Normal 18" xfId="22"/>
    <cellStyle name="Normal 18 10" xfId="718"/>
    <cellStyle name="Normal 18 10 2" xfId="719"/>
    <cellStyle name="Normal 18 10 3" xfId="720"/>
    <cellStyle name="Normal 18 11" xfId="721"/>
    <cellStyle name="Normal 18 11 2" xfId="722"/>
    <cellStyle name="Normal 18 11 3" xfId="723"/>
    <cellStyle name="Normal 18 12" xfId="724"/>
    <cellStyle name="Normal 18 12 2" xfId="725"/>
    <cellStyle name="Normal 18 12 3" xfId="726"/>
    <cellStyle name="Normal 18 13" xfId="727"/>
    <cellStyle name="Normal 18 13 2" xfId="728"/>
    <cellStyle name="Normal 18 13 3" xfId="729"/>
    <cellStyle name="Normal 18 14" xfId="730"/>
    <cellStyle name="Normal 18 14 2" xfId="731"/>
    <cellStyle name="Normal 18 14 3" xfId="732"/>
    <cellStyle name="Normal 18 15" xfId="733"/>
    <cellStyle name="Normal 18 15 2" xfId="734"/>
    <cellStyle name="Normal 18 15 3" xfId="735"/>
    <cellStyle name="Normal 18 16" xfId="736"/>
    <cellStyle name="Normal 18 16 2" xfId="737"/>
    <cellStyle name="Normal 18 16 3" xfId="738"/>
    <cellStyle name="Normal 18 17" xfId="739"/>
    <cellStyle name="Normal 18 18" xfId="740"/>
    <cellStyle name="Normal 18 19" xfId="741"/>
    <cellStyle name="Normal 18 2" xfId="742"/>
    <cellStyle name="Normal 18 2 2" xfId="743"/>
    <cellStyle name="Normal 18 2 3" xfId="744"/>
    <cellStyle name="Normal 18 20" xfId="2472"/>
    <cellStyle name="Normal 18 3" xfId="745"/>
    <cellStyle name="Normal 18 3 2" xfId="746"/>
    <cellStyle name="Normal 18 3 3" xfId="747"/>
    <cellStyle name="Normal 18 4" xfId="748"/>
    <cellStyle name="Normal 18 4 2" xfId="749"/>
    <cellStyle name="Normal 18 4 3" xfId="750"/>
    <cellStyle name="Normal 18 5" xfId="751"/>
    <cellStyle name="Normal 18 5 2" xfId="752"/>
    <cellStyle name="Normal 18 5 3" xfId="753"/>
    <cellStyle name="Normal 18 6" xfId="754"/>
    <cellStyle name="Normal 18 6 2" xfId="755"/>
    <cellStyle name="Normal 18 6 3" xfId="756"/>
    <cellStyle name="Normal 18 7" xfId="757"/>
    <cellStyle name="Normal 18 7 2" xfId="758"/>
    <cellStyle name="Normal 18 7 3" xfId="759"/>
    <cellStyle name="Normal 18 8" xfId="760"/>
    <cellStyle name="Normal 18 8 2" xfId="761"/>
    <cellStyle name="Normal 18 8 3" xfId="762"/>
    <cellStyle name="Normal 18 9" xfId="763"/>
    <cellStyle name="Normal 18 9 2" xfId="764"/>
    <cellStyle name="Normal 18 9 3" xfId="765"/>
    <cellStyle name="Normal 19" xfId="23"/>
    <cellStyle name="Normal 19 2" xfId="2473"/>
    <cellStyle name="Normal 2" xfId="8"/>
    <cellStyle name="Normal 2 10" xfId="766"/>
    <cellStyle name="Normal 2 10 2" xfId="767"/>
    <cellStyle name="Normal 2 10 3" xfId="768"/>
    <cellStyle name="Normal 2 11" xfId="769"/>
    <cellStyle name="Normal 2 11 2" xfId="770"/>
    <cellStyle name="Normal 2 11 3" xfId="771"/>
    <cellStyle name="Normal 2 12" xfId="772"/>
    <cellStyle name="Normal 2 12 2" xfId="773"/>
    <cellStyle name="Normal 2 12 3" xfId="774"/>
    <cellStyle name="Normal 2 13" xfId="775"/>
    <cellStyle name="Normal 2 13 2" xfId="776"/>
    <cellStyle name="Normal 2 13 3" xfId="777"/>
    <cellStyle name="Normal 2 14" xfId="778"/>
    <cellStyle name="Normal 2 14 2" xfId="779"/>
    <cellStyle name="Normal 2 14 3" xfId="780"/>
    <cellStyle name="Normal 2 15" xfId="781"/>
    <cellStyle name="Normal 2 15 2" xfId="782"/>
    <cellStyle name="Normal 2 15 3" xfId="783"/>
    <cellStyle name="Normal 2 16" xfId="784"/>
    <cellStyle name="Normal 2 16 2" xfId="785"/>
    <cellStyle name="Normal 2 16 3" xfId="786"/>
    <cellStyle name="Normal 2 17" xfId="787"/>
    <cellStyle name="Normal 2 17 2" xfId="788"/>
    <cellStyle name="Normal 2 17 3" xfId="789"/>
    <cellStyle name="Normal 2 18" xfId="790"/>
    <cellStyle name="Normal 2 18 2" xfId="791"/>
    <cellStyle name="Normal 2 18 3" xfId="792"/>
    <cellStyle name="Normal 2 19" xfId="793"/>
    <cellStyle name="Normal 2 19 2" xfId="794"/>
    <cellStyle name="Normal 2 19 3" xfId="795"/>
    <cellStyle name="Normal 2 2" xfId="1"/>
    <cellStyle name="Normal 2 2 10" xfId="796"/>
    <cellStyle name="Normal 2 2 11" xfId="797"/>
    <cellStyle name="Normal 2 2 2" xfId="9"/>
    <cellStyle name="Normal 2 2 2 10" xfId="798"/>
    <cellStyle name="Normal 2 2 2 11" xfId="799"/>
    <cellStyle name="Normal 2 2 2 12" xfId="800"/>
    <cellStyle name="Normal 2 2 2 13" xfId="801"/>
    <cellStyle name="Normal 2 2 2 14" xfId="802"/>
    <cellStyle name="Normal 2 2 2 15" xfId="803"/>
    <cellStyle name="Normal 2 2 2 16" xfId="804"/>
    <cellStyle name="Normal 2 2 2 17" xfId="805"/>
    <cellStyle name="Normal 2 2 2 18" xfId="806"/>
    <cellStyle name="Normal 2 2 2 19" xfId="807"/>
    <cellStyle name="Normal 2 2 2 2" xfId="808"/>
    <cellStyle name="Normal 2 2 2 2 2" xfId="809"/>
    <cellStyle name="Normal 2 2 2 20" xfId="810"/>
    <cellStyle name="Normal 2 2 2 21" xfId="811"/>
    <cellStyle name="Normal 2 2 2 22" xfId="812"/>
    <cellStyle name="Normal 2 2 2 23" xfId="813"/>
    <cellStyle name="Normal 2 2 2 3" xfId="814"/>
    <cellStyle name="Normal 2 2 2 4" xfId="815"/>
    <cellStyle name="Normal 2 2 2 5" xfId="816"/>
    <cellStyle name="Normal 2 2 2 6" xfId="817"/>
    <cellStyle name="Normal 2 2 2 7" xfId="818"/>
    <cellStyle name="Normal 2 2 2 8" xfId="819"/>
    <cellStyle name="Normal 2 2 2 9" xfId="820"/>
    <cellStyle name="Normal 2 2 3" xfId="104"/>
    <cellStyle name="Normal 2 2 3 10" xfId="821"/>
    <cellStyle name="Normal 2 2 3 11" xfId="822"/>
    <cellStyle name="Normal 2 2 3 12" xfId="823"/>
    <cellStyle name="Normal 2 2 3 13" xfId="824"/>
    <cellStyle name="Normal 2 2 3 14" xfId="825"/>
    <cellStyle name="Normal 2 2 3 15" xfId="826"/>
    <cellStyle name="Normal 2 2 3 16" xfId="827"/>
    <cellStyle name="Normal 2 2 3 17" xfId="828"/>
    <cellStyle name="Normal 2 2 3 17 2" xfId="829"/>
    <cellStyle name="Normal 2 2 3 17 3" xfId="830"/>
    <cellStyle name="Normal 2 2 3 18" xfId="831"/>
    <cellStyle name="Normal 2 2 3 18 2" xfId="832"/>
    <cellStyle name="Normal 2 2 3 18 3" xfId="833"/>
    <cellStyle name="Normal 2 2 3 19" xfId="834"/>
    <cellStyle name="Normal 2 2 3 2" xfId="835"/>
    <cellStyle name="Normal 2 2 3 2 2" xfId="836"/>
    <cellStyle name="Normal 2 2 3 20" xfId="837"/>
    <cellStyle name="Normal 2 2 3 21" xfId="838"/>
    <cellStyle name="Normal 2 2 3 22" xfId="839"/>
    <cellStyle name="Normal 2 2 3 23" xfId="2474"/>
    <cellStyle name="Normal 2 2 3 3" xfId="840"/>
    <cellStyle name="Normal 2 2 3 3 2" xfId="841"/>
    <cellStyle name="Normal 2 2 3 4" xfId="842"/>
    <cellStyle name="Normal 2 2 3 4 2" xfId="843"/>
    <cellStyle name="Normal 2 2 3 5" xfId="844"/>
    <cellStyle name="Normal 2 2 3 5 2" xfId="845"/>
    <cellStyle name="Normal 2 2 3 6" xfId="846"/>
    <cellStyle name="Normal 2 2 3 6 2" xfId="847"/>
    <cellStyle name="Normal 2 2 3 7" xfId="848"/>
    <cellStyle name="Normal 2 2 3 7 2" xfId="849"/>
    <cellStyle name="Normal 2 2 3 8" xfId="850"/>
    <cellStyle name="Normal 2 2 3 9" xfId="851"/>
    <cellStyle name="Normal 2 2 4" xfId="105"/>
    <cellStyle name="Normal 2 2 4 10" xfId="852"/>
    <cellStyle name="Normal 2 2 4 11" xfId="853"/>
    <cellStyle name="Normal 2 2 4 12" xfId="854"/>
    <cellStyle name="Normal 2 2 4 13" xfId="855"/>
    <cellStyle name="Normal 2 2 4 14" xfId="856"/>
    <cellStyle name="Normal 2 2 4 15" xfId="857"/>
    <cellStyle name="Normal 2 2 4 16" xfId="858"/>
    <cellStyle name="Normal 2 2 4 17" xfId="859"/>
    <cellStyle name="Normal 2 2 4 18" xfId="860"/>
    <cellStyle name="Normal 2 2 4 19" xfId="861"/>
    <cellStyle name="Normal 2 2 4 2" xfId="862"/>
    <cellStyle name="Normal 2 2 4 2 2" xfId="863"/>
    <cellStyle name="Normal 2 2 4 20" xfId="864"/>
    <cellStyle name="Normal 2 2 4 3" xfId="865"/>
    <cellStyle name="Normal 2 2 4 3 2" xfId="866"/>
    <cellStyle name="Normal 2 2 4 4" xfId="867"/>
    <cellStyle name="Normal 2 2 4 4 2" xfId="868"/>
    <cellStyle name="Normal 2 2 4 5" xfId="869"/>
    <cellStyle name="Normal 2 2 4 6" xfId="870"/>
    <cellStyle name="Normal 2 2 4 7" xfId="871"/>
    <cellStyle name="Normal 2 2 4 8" xfId="872"/>
    <cellStyle name="Normal 2 2 4 9" xfId="873"/>
    <cellStyle name="Normal 2 2 5" xfId="106"/>
    <cellStyle name="Normal 2 2 5 2" xfId="874"/>
    <cellStyle name="Normal 2 2 6" xfId="875"/>
    <cellStyle name="Normal 2 2 6 2" xfId="876"/>
    <cellStyle name="Normal 2 2 7" xfId="877"/>
    <cellStyle name="Normal 2 2 7 2" xfId="878"/>
    <cellStyle name="Normal 2 2 8" xfId="879"/>
    <cellStyle name="Normal 2 2 8 2" xfId="880"/>
    <cellStyle name="Normal 2 2 9" xfId="881"/>
    <cellStyle name="Normal 2 20" xfId="882"/>
    <cellStyle name="Normal 2 20 2" xfId="883"/>
    <cellStyle name="Normal 2 20 3" xfId="884"/>
    <cellStyle name="Normal 2 21" xfId="885"/>
    <cellStyle name="Normal 2 21 2" xfId="886"/>
    <cellStyle name="Normal 2 21 3" xfId="887"/>
    <cellStyle name="Normal 2 22" xfId="888"/>
    <cellStyle name="Normal 2 22 2" xfId="889"/>
    <cellStyle name="Normal 2 22 3" xfId="890"/>
    <cellStyle name="Normal 2 23" xfId="891"/>
    <cellStyle name="Normal 2 23 2" xfId="892"/>
    <cellStyle name="Normal 2 23 3" xfId="893"/>
    <cellStyle name="Normal 2 24" xfId="894"/>
    <cellStyle name="Normal 2 24 2" xfId="895"/>
    <cellStyle name="Normal 2 24 3" xfId="896"/>
    <cellStyle name="Normal 2 25" xfId="897"/>
    <cellStyle name="Normal 2 25 2" xfId="898"/>
    <cellStyle name="Normal 2 25 3" xfId="899"/>
    <cellStyle name="Normal 2 26" xfId="900"/>
    <cellStyle name="Normal 2 26 2" xfId="901"/>
    <cellStyle name="Normal 2 26 3" xfId="902"/>
    <cellStyle name="Normal 2 27" xfId="903"/>
    <cellStyle name="Normal 2 27 2" xfId="904"/>
    <cellStyle name="Normal 2 27 3" xfId="905"/>
    <cellStyle name="Normal 2 28" xfId="906"/>
    <cellStyle name="Normal 2 28 2" xfId="907"/>
    <cellStyle name="Normal 2 28 3" xfId="908"/>
    <cellStyle name="Normal 2 29" xfId="909"/>
    <cellStyle name="Normal 2 29 2" xfId="910"/>
    <cellStyle name="Normal 2 29 3" xfId="911"/>
    <cellStyle name="Normal 2 3" xfId="10"/>
    <cellStyle name="Normal 2 3 2" xfId="27"/>
    <cellStyle name="Normal 2 3 2 2" xfId="107"/>
    <cellStyle name="Normal 2 3 2 2 2" xfId="2475"/>
    <cellStyle name="Normal 2 3 2 2 3" xfId="2476"/>
    <cellStyle name="Normal 2 3 2 2 4" xfId="2467"/>
    <cellStyle name="Normal 2 3 2 3" xfId="225"/>
    <cellStyle name="Normal 2 3 2 3 2" xfId="2477"/>
    <cellStyle name="Normal 2 3 2 4" xfId="912"/>
    <cellStyle name="Normal 2 3 2 5" xfId="2478"/>
    <cellStyle name="Normal 2 3 3" xfId="108"/>
    <cellStyle name="Normal 2 3 3 2" xfId="913"/>
    <cellStyle name="Normal 2 3 3 3" xfId="914"/>
    <cellStyle name="Normal 2 3 4" xfId="109"/>
    <cellStyle name="Normal 2 3 4 2" xfId="915"/>
    <cellStyle name="Normal 2 3 4 3" xfId="916"/>
    <cellStyle name="Normal 2 3 5" xfId="110"/>
    <cellStyle name="Normal 2 3 5 2" xfId="917"/>
    <cellStyle name="Normal 2 3 6" xfId="111"/>
    <cellStyle name="Normal 2 3 7" xfId="918"/>
    <cellStyle name="Normal 2 3 8" xfId="919"/>
    <cellStyle name="Normal 2 3 9" xfId="2479"/>
    <cellStyle name="Normal 2 30" xfId="920"/>
    <cellStyle name="Normal 2 30 2" xfId="921"/>
    <cellStyle name="Normal 2 30 3" xfId="922"/>
    <cellStyle name="Normal 2 31" xfId="923"/>
    <cellStyle name="Normal 2 31 2" xfId="924"/>
    <cellStyle name="Normal 2 31 3" xfId="925"/>
    <cellStyle name="Normal 2 32" xfId="926"/>
    <cellStyle name="Normal 2 32 10" xfId="927"/>
    <cellStyle name="Normal 2 32 11" xfId="928"/>
    <cellStyle name="Normal 2 32 12" xfId="929"/>
    <cellStyle name="Normal 2 32 13" xfId="930"/>
    <cellStyle name="Normal 2 32 14" xfId="931"/>
    <cellStyle name="Normal 2 32 15" xfId="932"/>
    <cellStyle name="Normal 2 32 16" xfId="933"/>
    <cellStyle name="Normal 2 32 2" xfId="934"/>
    <cellStyle name="Normal 2 32 3" xfId="935"/>
    <cellStyle name="Normal 2 32 4" xfId="936"/>
    <cellStyle name="Normal 2 32 5" xfId="937"/>
    <cellStyle name="Normal 2 32 6" xfId="938"/>
    <cellStyle name="Normal 2 32 7" xfId="939"/>
    <cellStyle name="Normal 2 32 8" xfId="940"/>
    <cellStyle name="Normal 2 32 9" xfId="941"/>
    <cellStyle name="Normal 2 33" xfId="942"/>
    <cellStyle name="Normal 2 33 10" xfId="943"/>
    <cellStyle name="Normal 2 33 11" xfId="944"/>
    <cellStyle name="Normal 2 33 12" xfId="945"/>
    <cellStyle name="Normal 2 33 13" xfId="946"/>
    <cellStyle name="Normal 2 33 14" xfId="947"/>
    <cellStyle name="Normal 2 33 15" xfId="948"/>
    <cellStyle name="Normal 2 33 16" xfId="949"/>
    <cellStyle name="Normal 2 33 2" xfId="950"/>
    <cellStyle name="Normal 2 33 3" xfId="951"/>
    <cellStyle name="Normal 2 33 4" xfId="952"/>
    <cellStyle name="Normal 2 33 5" xfId="953"/>
    <cellStyle name="Normal 2 33 6" xfId="954"/>
    <cellStyle name="Normal 2 33 7" xfId="955"/>
    <cellStyle name="Normal 2 33 8" xfId="956"/>
    <cellStyle name="Normal 2 33 9" xfId="957"/>
    <cellStyle name="Normal 2 34" xfId="958"/>
    <cellStyle name="Normal 2 34 10" xfId="959"/>
    <cellStyle name="Normal 2 34 11" xfId="960"/>
    <cellStyle name="Normal 2 34 12" xfId="961"/>
    <cellStyle name="Normal 2 34 13" xfId="962"/>
    <cellStyle name="Normal 2 34 14" xfId="963"/>
    <cellStyle name="Normal 2 34 15" xfId="964"/>
    <cellStyle name="Normal 2 34 16" xfId="965"/>
    <cellStyle name="Normal 2 34 2" xfId="966"/>
    <cellStyle name="Normal 2 34 3" xfId="967"/>
    <cellStyle name="Normal 2 34 4" xfId="968"/>
    <cellStyle name="Normal 2 34 5" xfId="969"/>
    <cellStyle name="Normal 2 34 6" xfId="970"/>
    <cellStyle name="Normal 2 34 7" xfId="971"/>
    <cellStyle name="Normal 2 34 8" xfId="972"/>
    <cellStyle name="Normal 2 34 9" xfId="973"/>
    <cellStyle name="Normal 2 35" xfId="974"/>
    <cellStyle name="Normal 2 35 10" xfId="975"/>
    <cellStyle name="Normal 2 35 11" xfId="976"/>
    <cellStyle name="Normal 2 35 12" xfId="977"/>
    <cellStyle name="Normal 2 35 13" xfId="978"/>
    <cellStyle name="Normal 2 35 14" xfId="979"/>
    <cellStyle name="Normal 2 35 15" xfId="980"/>
    <cellStyle name="Normal 2 35 16" xfId="981"/>
    <cellStyle name="Normal 2 35 2" xfId="982"/>
    <cellStyle name="Normal 2 35 3" xfId="983"/>
    <cellStyle name="Normal 2 35 4" xfId="984"/>
    <cellStyle name="Normal 2 35 5" xfId="985"/>
    <cellStyle name="Normal 2 35 6" xfId="986"/>
    <cellStyle name="Normal 2 35 7" xfId="987"/>
    <cellStyle name="Normal 2 35 8" xfId="988"/>
    <cellStyle name="Normal 2 35 9" xfId="989"/>
    <cellStyle name="Normal 2 36" xfId="990"/>
    <cellStyle name="Normal 2 36 10" xfId="991"/>
    <cellStyle name="Normal 2 36 11" xfId="992"/>
    <cellStyle name="Normal 2 36 12" xfId="993"/>
    <cellStyle name="Normal 2 36 13" xfId="994"/>
    <cellStyle name="Normal 2 36 14" xfId="995"/>
    <cellStyle name="Normal 2 36 15" xfId="996"/>
    <cellStyle name="Normal 2 36 16" xfId="997"/>
    <cellStyle name="Normal 2 36 2" xfId="998"/>
    <cellStyle name="Normal 2 36 3" xfId="999"/>
    <cellStyle name="Normal 2 36 4" xfId="1000"/>
    <cellStyle name="Normal 2 36 5" xfId="1001"/>
    <cellStyle name="Normal 2 36 6" xfId="1002"/>
    <cellStyle name="Normal 2 36 7" xfId="1003"/>
    <cellStyle name="Normal 2 36 8" xfId="1004"/>
    <cellStyle name="Normal 2 36 9" xfId="1005"/>
    <cellStyle name="Normal 2 37" xfId="1006"/>
    <cellStyle name="Normal 2 37 10" xfId="1007"/>
    <cellStyle name="Normal 2 37 11" xfId="1008"/>
    <cellStyle name="Normal 2 37 12" xfId="1009"/>
    <cellStyle name="Normal 2 37 13" xfId="1010"/>
    <cellStyle name="Normal 2 37 14" xfId="1011"/>
    <cellStyle name="Normal 2 37 15" xfId="1012"/>
    <cellStyle name="Normal 2 37 16" xfId="1013"/>
    <cellStyle name="Normal 2 37 2" xfId="1014"/>
    <cellStyle name="Normal 2 37 3" xfId="1015"/>
    <cellStyle name="Normal 2 37 4" xfId="1016"/>
    <cellStyle name="Normal 2 37 5" xfId="1017"/>
    <cellStyle name="Normal 2 37 6" xfId="1018"/>
    <cellStyle name="Normal 2 37 7" xfId="1019"/>
    <cellStyle name="Normal 2 37 8" xfId="1020"/>
    <cellStyle name="Normal 2 37 9" xfId="1021"/>
    <cellStyle name="Normal 2 38" xfId="1022"/>
    <cellStyle name="Normal 2 38 10" xfId="1023"/>
    <cellStyle name="Normal 2 38 11" xfId="1024"/>
    <cellStyle name="Normal 2 38 12" xfId="1025"/>
    <cellStyle name="Normal 2 38 13" xfId="1026"/>
    <cellStyle name="Normal 2 38 14" xfId="1027"/>
    <cellStyle name="Normal 2 38 15" xfId="1028"/>
    <cellStyle name="Normal 2 38 16" xfId="1029"/>
    <cellStyle name="Normal 2 38 2" xfId="1030"/>
    <cellStyle name="Normal 2 38 3" xfId="1031"/>
    <cellStyle name="Normal 2 38 4" xfId="1032"/>
    <cellStyle name="Normal 2 38 5" xfId="1033"/>
    <cellStyle name="Normal 2 38 6" xfId="1034"/>
    <cellStyle name="Normal 2 38 7" xfId="1035"/>
    <cellStyle name="Normal 2 38 8" xfId="1036"/>
    <cellStyle name="Normal 2 38 9" xfId="1037"/>
    <cellStyle name="Normal 2 39" xfId="1038"/>
    <cellStyle name="Normal 2 39 10" xfId="1039"/>
    <cellStyle name="Normal 2 39 11" xfId="1040"/>
    <cellStyle name="Normal 2 39 12" xfId="1041"/>
    <cellStyle name="Normal 2 39 13" xfId="1042"/>
    <cellStyle name="Normal 2 39 14" xfId="1043"/>
    <cellStyle name="Normal 2 39 15" xfId="1044"/>
    <cellStyle name="Normal 2 39 16" xfId="1045"/>
    <cellStyle name="Normal 2 39 2" xfId="1046"/>
    <cellStyle name="Normal 2 39 3" xfId="1047"/>
    <cellStyle name="Normal 2 39 4" xfId="1048"/>
    <cellStyle name="Normal 2 39 5" xfId="1049"/>
    <cellStyle name="Normal 2 39 6" xfId="1050"/>
    <cellStyle name="Normal 2 39 7" xfId="1051"/>
    <cellStyle name="Normal 2 39 8" xfId="1052"/>
    <cellStyle name="Normal 2 39 9" xfId="1053"/>
    <cellStyle name="Normal 2 4" xfId="11"/>
    <cellStyle name="Normal 2 4 2" xfId="112"/>
    <cellStyle name="Normal 2 4 3" xfId="1054"/>
    <cellStyle name="Normal 2 4 4" xfId="1055"/>
    <cellStyle name="Normal 2 4 5" xfId="2480"/>
    <cellStyle name="Normal 2 40" xfId="1056"/>
    <cellStyle name="Normal 2 40 10" xfId="1057"/>
    <cellStyle name="Normal 2 40 11" xfId="1058"/>
    <cellStyle name="Normal 2 40 12" xfId="1059"/>
    <cellStyle name="Normal 2 40 13" xfId="1060"/>
    <cellStyle name="Normal 2 40 14" xfId="1061"/>
    <cellStyle name="Normal 2 40 15" xfId="1062"/>
    <cellStyle name="Normal 2 40 16" xfId="1063"/>
    <cellStyle name="Normal 2 40 2" xfId="1064"/>
    <cellStyle name="Normal 2 40 3" xfId="1065"/>
    <cellStyle name="Normal 2 40 4" xfId="1066"/>
    <cellStyle name="Normal 2 40 5" xfId="1067"/>
    <cellStyle name="Normal 2 40 6" xfId="1068"/>
    <cellStyle name="Normal 2 40 7" xfId="1069"/>
    <cellStyle name="Normal 2 40 8" xfId="1070"/>
    <cellStyle name="Normal 2 40 9" xfId="1071"/>
    <cellStyle name="Normal 2 41" xfId="1072"/>
    <cellStyle name="Normal 2 41 10" xfId="1073"/>
    <cellStyle name="Normal 2 41 11" xfId="1074"/>
    <cellStyle name="Normal 2 41 12" xfId="1075"/>
    <cellStyle name="Normal 2 41 13" xfId="1076"/>
    <cellStyle name="Normal 2 41 14" xfId="1077"/>
    <cellStyle name="Normal 2 41 15" xfId="1078"/>
    <cellStyle name="Normal 2 41 16" xfId="1079"/>
    <cellStyle name="Normal 2 41 2" xfId="1080"/>
    <cellStyle name="Normal 2 41 3" xfId="1081"/>
    <cellStyle name="Normal 2 41 4" xfId="1082"/>
    <cellStyle name="Normal 2 41 5" xfId="1083"/>
    <cellStyle name="Normal 2 41 6" xfId="1084"/>
    <cellStyle name="Normal 2 41 7" xfId="1085"/>
    <cellStyle name="Normal 2 41 8" xfId="1086"/>
    <cellStyle name="Normal 2 41 9" xfId="1087"/>
    <cellStyle name="Normal 2 42" xfId="1088"/>
    <cellStyle name="Normal 2 42 10" xfId="1089"/>
    <cellStyle name="Normal 2 42 11" xfId="1090"/>
    <cellStyle name="Normal 2 42 12" xfId="1091"/>
    <cellStyle name="Normal 2 42 13" xfId="1092"/>
    <cellStyle name="Normal 2 42 14" xfId="1093"/>
    <cellStyle name="Normal 2 42 15" xfId="1094"/>
    <cellStyle name="Normal 2 42 16" xfId="1095"/>
    <cellStyle name="Normal 2 42 2" xfId="1096"/>
    <cellStyle name="Normal 2 42 3" xfId="1097"/>
    <cellStyle name="Normal 2 42 4" xfId="1098"/>
    <cellStyle name="Normal 2 42 5" xfId="1099"/>
    <cellStyle name="Normal 2 42 6" xfId="1100"/>
    <cellStyle name="Normal 2 42 7" xfId="1101"/>
    <cellStyle name="Normal 2 42 8" xfId="1102"/>
    <cellStyle name="Normal 2 42 9" xfId="1103"/>
    <cellStyle name="Normal 2 43" xfId="1104"/>
    <cellStyle name="Normal 2 43 10" xfId="1105"/>
    <cellStyle name="Normal 2 43 11" xfId="1106"/>
    <cellStyle name="Normal 2 43 12" xfId="1107"/>
    <cellStyle name="Normal 2 43 13" xfId="1108"/>
    <cellStyle name="Normal 2 43 14" xfId="1109"/>
    <cellStyle name="Normal 2 43 15" xfId="1110"/>
    <cellStyle name="Normal 2 43 16" xfId="1111"/>
    <cellStyle name="Normal 2 43 2" xfId="1112"/>
    <cellStyle name="Normal 2 43 3" xfId="1113"/>
    <cellStyle name="Normal 2 43 4" xfId="1114"/>
    <cellStyle name="Normal 2 43 5" xfId="1115"/>
    <cellStyle name="Normal 2 43 6" xfId="1116"/>
    <cellStyle name="Normal 2 43 7" xfId="1117"/>
    <cellStyle name="Normal 2 43 8" xfId="1118"/>
    <cellStyle name="Normal 2 43 9" xfId="1119"/>
    <cellStyle name="Normal 2 44" xfId="1120"/>
    <cellStyle name="Normal 2 44 10" xfId="1121"/>
    <cellStyle name="Normal 2 44 11" xfId="1122"/>
    <cellStyle name="Normal 2 44 12" xfId="1123"/>
    <cellStyle name="Normal 2 44 13" xfId="1124"/>
    <cellStyle name="Normal 2 44 14" xfId="1125"/>
    <cellStyle name="Normal 2 44 15" xfId="1126"/>
    <cellStyle name="Normal 2 44 16" xfId="1127"/>
    <cellStyle name="Normal 2 44 2" xfId="1128"/>
    <cellStyle name="Normal 2 44 3" xfId="1129"/>
    <cellStyle name="Normal 2 44 4" xfId="1130"/>
    <cellStyle name="Normal 2 44 5" xfId="1131"/>
    <cellStyle name="Normal 2 44 6" xfId="1132"/>
    <cellStyle name="Normal 2 44 7" xfId="1133"/>
    <cellStyle name="Normal 2 44 8" xfId="1134"/>
    <cellStyle name="Normal 2 44 9" xfId="1135"/>
    <cellStyle name="Normal 2 45" xfId="1136"/>
    <cellStyle name="Normal 2 45 10" xfId="1137"/>
    <cellStyle name="Normal 2 45 11" xfId="1138"/>
    <cellStyle name="Normal 2 45 12" xfId="1139"/>
    <cellStyle name="Normal 2 45 13" xfId="1140"/>
    <cellStyle name="Normal 2 45 14" xfId="1141"/>
    <cellStyle name="Normal 2 45 15" xfId="1142"/>
    <cellStyle name="Normal 2 45 16" xfId="1143"/>
    <cellStyle name="Normal 2 45 2" xfId="1144"/>
    <cellStyle name="Normal 2 45 3" xfId="1145"/>
    <cellStyle name="Normal 2 45 4" xfId="1146"/>
    <cellStyle name="Normal 2 45 5" xfId="1147"/>
    <cellStyle name="Normal 2 45 6" xfId="1148"/>
    <cellStyle name="Normal 2 45 7" xfId="1149"/>
    <cellStyle name="Normal 2 45 8" xfId="1150"/>
    <cellStyle name="Normal 2 45 9" xfId="1151"/>
    <cellStyle name="Normal 2 46" xfId="1152"/>
    <cellStyle name="Normal 2 46 2" xfId="1153"/>
    <cellStyle name="Normal 2 46 3" xfId="1154"/>
    <cellStyle name="Normal 2 47" xfId="1155"/>
    <cellStyle name="Normal 2 47 2" xfId="1156"/>
    <cellStyle name="Normal 2 47 3" xfId="1157"/>
    <cellStyle name="Normal 2 48" xfId="1158"/>
    <cellStyle name="Normal 2 48 2" xfId="1159"/>
    <cellStyle name="Normal 2 48 3" xfId="1160"/>
    <cellStyle name="Normal 2 49" xfId="1161"/>
    <cellStyle name="Normal 2 49 2" xfId="1162"/>
    <cellStyle name="Normal 2 49 3" xfId="1163"/>
    <cellStyle name="Normal 2 5" xfId="28"/>
    <cellStyle name="Normal 2 5 2" xfId="113"/>
    <cellStyle name="Normal 2 5 3" xfId="1164"/>
    <cellStyle name="Normal 2 50" xfId="1165"/>
    <cellStyle name="Normal 2 50 2" xfId="1166"/>
    <cellStyle name="Normal 2 50 3" xfId="1167"/>
    <cellStyle name="Normal 2 51" xfId="1168"/>
    <cellStyle name="Normal 2 51 2" xfId="1169"/>
    <cellStyle name="Normal 2 51 3" xfId="1170"/>
    <cellStyle name="Normal 2 52" xfId="1171"/>
    <cellStyle name="Normal 2 52 2" xfId="1172"/>
    <cellStyle name="Normal 2 52 3" xfId="1173"/>
    <cellStyle name="Normal 2 53" xfId="1174"/>
    <cellStyle name="Normal 2 53 2" xfId="1175"/>
    <cellStyle name="Normal 2 53 3" xfId="1176"/>
    <cellStyle name="Normal 2 54" xfId="1177"/>
    <cellStyle name="Normal 2 54 2" xfId="1178"/>
    <cellStyle name="Normal 2 54 3" xfId="1179"/>
    <cellStyle name="Normal 2 55" xfId="1180"/>
    <cellStyle name="Normal 2 55 10" xfId="1181"/>
    <cellStyle name="Normal 2 55 11" xfId="1182"/>
    <cellStyle name="Normal 2 55 12" xfId="1183"/>
    <cellStyle name="Normal 2 55 13" xfId="1184"/>
    <cellStyle name="Normal 2 55 14" xfId="1185"/>
    <cellStyle name="Normal 2 55 15" xfId="1186"/>
    <cellStyle name="Normal 2 55 16" xfId="1187"/>
    <cellStyle name="Normal 2 55 2" xfId="1188"/>
    <cellStyle name="Normal 2 55 3" xfId="1189"/>
    <cellStyle name="Normal 2 55 4" xfId="1190"/>
    <cellStyle name="Normal 2 55 5" xfId="1191"/>
    <cellStyle name="Normal 2 55 6" xfId="1192"/>
    <cellStyle name="Normal 2 55 7" xfId="1193"/>
    <cellStyle name="Normal 2 55 8" xfId="1194"/>
    <cellStyle name="Normal 2 55 9" xfId="1195"/>
    <cellStyle name="Normal 2 56" xfId="1196"/>
    <cellStyle name="Normal 2 56 2" xfId="1197"/>
    <cellStyle name="Normal 2 56 3" xfId="1198"/>
    <cellStyle name="Normal 2 57" xfId="1199"/>
    <cellStyle name="Normal 2 57 2" xfId="1200"/>
    <cellStyle name="Normal 2 57 3" xfId="1201"/>
    <cellStyle name="Normal 2 58" xfId="1202"/>
    <cellStyle name="Normal 2 58 2" xfId="1203"/>
    <cellStyle name="Normal 2 58 3" xfId="1204"/>
    <cellStyle name="Normal 2 59" xfId="1205"/>
    <cellStyle name="Normal 2 59 2" xfId="1206"/>
    <cellStyle name="Normal 2 59 3" xfId="1207"/>
    <cellStyle name="Normal 2 6" xfId="114"/>
    <cellStyle name="Normal 2 6 2" xfId="1208"/>
    <cellStyle name="Normal 2 6 3" xfId="1209"/>
    <cellStyle name="Normal 2 60" xfId="1210"/>
    <cellStyle name="Normal 2 60 2" xfId="1211"/>
    <cellStyle name="Normal 2 60 3" xfId="1212"/>
    <cellStyle name="Normal 2 61" xfId="1213"/>
    <cellStyle name="Normal 2 61 10" xfId="1214"/>
    <cellStyle name="Normal 2 61 11" xfId="1215"/>
    <cellStyle name="Normal 2 61 12" xfId="1216"/>
    <cellStyle name="Normal 2 61 13" xfId="1217"/>
    <cellStyle name="Normal 2 61 14" xfId="1218"/>
    <cellStyle name="Normal 2 61 15" xfId="1219"/>
    <cellStyle name="Normal 2 61 16" xfId="1220"/>
    <cellStyle name="Normal 2 61 2" xfId="1221"/>
    <cellStyle name="Normal 2 61 3" xfId="1222"/>
    <cellStyle name="Normal 2 61 4" xfId="1223"/>
    <cellStyle name="Normal 2 61 5" xfId="1224"/>
    <cellStyle name="Normal 2 61 6" xfId="1225"/>
    <cellStyle name="Normal 2 61 7" xfId="1226"/>
    <cellStyle name="Normal 2 61 8" xfId="1227"/>
    <cellStyle name="Normal 2 61 9" xfId="1228"/>
    <cellStyle name="Normal 2 62" xfId="1229"/>
    <cellStyle name="Normal 2 62 10" xfId="1230"/>
    <cellStyle name="Normal 2 62 11" xfId="1231"/>
    <cellStyle name="Normal 2 62 12" xfId="1232"/>
    <cellStyle name="Normal 2 62 13" xfId="1233"/>
    <cellStyle name="Normal 2 62 14" xfId="1234"/>
    <cellStyle name="Normal 2 62 15" xfId="1235"/>
    <cellStyle name="Normal 2 62 16" xfId="1236"/>
    <cellStyle name="Normal 2 62 2" xfId="1237"/>
    <cellStyle name="Normal 2 62 3" xfId="1238"/>
    <cellStyle name="Normal 2 62 4" xfId="1239"/>
    <cellStyle name="Normal 2 62 5" xfId="1240"/>
    <cellStyle name="Normal 2 62 6" xfId="1241"/>
    <cellStyle name="Normal 2 62 7" xfId="1242"/>
    <cellStyle name="Normal 2 62 8" xfId="1243"/>
    <cellStyle name="Normal 2 62 9" xfId="1244"/>
    <cellStyle name="Normal 2 63" xfId="1245"/>
    <cellStyle name="Normal 2 63 2" xfId="1246"/>
    <cellStyle name="Normal 2 63 3" xfId="1247"/>
    <cellStyle name="Normal 2 64" xfId="1248"/>
    <cellStyle name="Normal 2 64 2" xfId="1249"/>
    <cellStyle name="Normal 2 64 3" xfId="1250"/>
    <cellStyle name="Normal 2 65" xfId="1251"/>
    <cellStyle name="Normal 2 65 2" xfId="1252"/>
    <cellStyle name="Normal 2 65 3" xfId="1253"/>
    <cellStyle name="Normal 2 66" xfId="1254"/>
    <cellStyle name="Normal 2 67" xfId="1255"/>
    <cellStyle name="Normal 2 68" xfId="1256"/>
    <cellStyle name="Normal 2 69" xfId="1257"/>
    <cellStyle name="Normal 2 7" xfId="1258"/>
    <cellStyle name="Normal 2 7 2" xfId="1259"/>
    <cellStyle name="Normal 2 7 3" xfId="1260"/>
    <cellStyle name="Normal 2 70" xfId="1261"/>
    <cellStyle name="Normal 2 71" xfId="1262"/>
    <cellStyle name="Normal 2 72" xfId="2481"/>
    <cellStyle name="Normal 2 8" xfId="1263"/>
    <cellStyle name="Normal 2 8 2" xfId="1264"/>
    <cellStyle name="Normal 2 8 3" xfId="1265"/>
    <cellStyle name="Normal 2 9" xfId="1266"/>
    <cellStyle name="Normal 2 9 2" xfId="1267"/>
    <cellStyle name="Normal 2 9 3" xfId="1268"/>
    <cellStyle name="Normal 20" xfId="115"/>
    <cellStyle name="Normal 20 10" xfId="1269"/>
    <cellStyle name="Normal 20 10 2" xfId="1270"/>
    <cellStyle name="Normal 20 10 3" xfId="1271"/>
    <cellStyle name="Normal 20 11" xfId="1272"/>
    <cellStyle name="Normal 20 11 2" xfId="1273"/>
    <cellStyle name="Normal 20 11 3" xfId="1274"/>
    <cellStyle name="Normal 20 12" xfId="1275"/>
    <cellStyle name="Normal 20 12 2" xfId="1276"/>
    <cellStyle name="Normal 20 12 3" xfId="1277"/>
    <cellStyle name="Normal 20 13" xfId="1278"/>
    <cellStyle name="Normal 20 13 2" xfId="1279"/>
    <cellStyle name="Normal 20 13 3" xfId="1280"/>
    <cellStyle name="Normal 20 14" xfId="1281"/>
    <cellStyle name="Normal 20 14 2" xfId="1282"/>
    <cellStyle name="Normal 20 14 3" xfId="1283"/>
    <cellStyle name="Normal 20 15" xfId="1284"/>
    <cellStyle name="Normal 20 15 2" xfId="1285"/>
    <cellStyle name="Normal 20 15 3" xfId="1286"/>
    <cellStyle name="Normal 20 16" xfId="1287"/>
    <cellStyle name="Normal 20 16 2" xfId="1288"/>
    <cellStyle name="Normal 20 16 3" xfId="1289"/>
    <cellStyle name="Normal 20 17" xfId="1290"/>
    <cellStyle name="Normal 20 18" xfId="1291"/>
    <cellStyle name="Normal 20 19" xfId="1292"/>
    <cellStyle name="Normal 20 2" xfId="1293"/>
    <cellStyle name="Normal 20 2 2" xfId="1294"/>
    <cellStyle name="Normal 20 2 3" xfId="1295"/>
    <cellStyle name="Normal 20 3" xfId="1296"/>
    <cellStyle name="Normal 20 3 2" xfId="1297"/>
    <cellStyle name="Normal 20 3 3" xfId="1298"/>
    <cellStyle name="Normal 20 4" xfId="1299"/>
    <cellStyle name="Normal 20 4 2" xfId="1300"/>
    <cellStyle name="Normal 20 4 3" xfId="1301"/>
    <cellStyle name="Normal 20 5" xfId="1302"/>
    <cellStyle name="Normal 20 5 2" xfId="1303"/>
    <cellStyle name="Normal 20 5 3" xfId="1304"/>
    <cellStyle name="Normal 20 6" xfId="1305"/>
    <cellStyle name="Normal 20 6 2" xfId="1306"/>
    <cellStyle name="Normal 20 6 3" xfId="1307"/>
    <cellStyle name="Normal 20 7" xfId="1308"/>
    <cellStyle name="Normal 20 7 2" xfId="1309"/>
    <cellStyle name="Normal 20 7 3" xfId="1310"/>
    <cellStyle name="Normal 20 8" xfId="1311"/>
    <cellStyle name="Normal 20 8 2" xfId="1312"/>
    <cellStyle name="Normal 20 8 3" xfId="1313"/>
    <cellStyle name="Normal 20 9" xfId="1314"/>
    <cellStyle name="Normal 20 9 2" xfId="1315"/>
    <cellStyle name="Normal 20 9 3" xfId="1316"/>
    <cellStyle name="Normal 21" xfId="116"/>
    <cellStyle name="Normal 21 10" xfId="1317"/>
    <cellStyle name="Normal 21 10 2" xfId="1318"/>
    <cellStyle name="Normal 21 10 3" xfId="1319"/>
    <cellStyle name="Normal 21 11" xfId="1320"/>
    <cellStyle name="Normal 21 11 2" xfId="1321"/>
    <cellStyle name="Normal 21 11 3" xfId="1322"/>
    <cellStyle name="Normal 21 12" xfId="1323"/>
    <cellStyle name="Normal 21 12 2" xfId="1324"/>
    <cellStyle name="Normal 21 12 3" xfId="1325"/>
    <cellStyle name="Normal 21 13" xfId="1326"/>
    <cellStyle name="Normal 21 13 2" xfId="1327"/>
    <cellStyle name="Normal 21 13 3" xfId="1328"/>
    <cellStyle name="Normal 21 14" xfId="1329"/>
    <cellStyle name="Normal 21 14 2" xfId="1330"/>
    <cellStyle name="Normal 21 14 3" xfId="1331"/>
    <cellStyle name="Normal 21 15" xfId="1332"/>
    <cellStyle name="Normal 21 15 2" xfId="1333"/>
    <cellStyle name="Normal 21 15 3" xfId="1334"/>
    <cellStyle name="Normal 21 16" xfId="1335"/>
    <cellStyle name="Normal 21 16 2" xfId="1336"/>
    <cellStyle name="Normal 21 16 3" xfId="1337"/>
    <cellStyle name="Normal 21 2" xfId="1338"/>
    <cellStyle name="Normal 21 2 2" xfId="1339"/>
    <cellStyle name="Normal 21 2 3" xfId="1340"/>
    <cellStyle name="Normal 21 3" xfId="1341"/>
    <cellStyle name="Normal 21 3 2" xfId="1342"/>
    <cellStyle name="Normal 21 3 3" xfId="1343"/>
    <cellStyle name="Normal 21 4" xfId="1344"/>
    <cellStyle name="Normal 21 4 2" xfId="1345"/>
    <cellStyle name="Normal 21 4 3" xfId="1346"/>
    <cellStyle name="Normal 21 5" xfId="1347"/>
    <cellStyle name="Normal 21 5 2" xfId="1348"/>
    <cellStyle name="Normal 21 5 3" xfId="1349"/>
    <cellStyle name="Normal 21 6" xfId="1350"/>
    <cellStyle name="Normal 21 6 2" xfId="1351"/>
    <cellStyle name="Normal 21 6 3" xfId="1352"/>
    <cellStyle name="Normal 21 7" xfId="1353"/>
    <cellStyle name="Normal 21 7 2" xfId="1354"/>
    <cellStyle name="Normal 21 7 3" xfId="1355"/>
    <cellStyle name="Normal 21 8" xfId="1356"/>
    <cellStyle name="Normal 21 8 2" xfId="1357"/>
    <cellStyle name="Normal 21 8 3" xfId="1358"/>
    <cellStyle name="Normal 21 9" xfId="1359"/>
    <cellStyle name="Normal 21 9 2" xfId="1360"/>
    <cellStyle name="Normal 21 9 3" xfId="1361"/>
    <cellStyle name="Normal 22" xfId="117"/>
    <cellStyle name="Normal 22 10" xfId="1362"/>
    <cellStyle name="Normal 22 10 2" xfId="1363"/>
    <cellStyle name="Normal 22 10 3" xfId="1364"/>
    <cellStyle name="Normal 22 11" xfId="1365"/>
    <cellStyle name="Normal 22 11 2" xfId="1366"/>
    <cellStyle name="Normal 22 11 3" xfId="1367"/>
    <cellStyle name="Normal 22 12" xfId="1368"/>
    <cellStyle name="Normal 22 12 2" xfId="1369"/>
    <cellStyle name="Normal 22 12 3" xfId="1370"/>
    <cellStyle name="Normal 22 13" xfId="1371"/>
    <cellStyle name="Normal 22 13 2" xfId="1372"/>
    <cellStyle name="Normal 22 13 3" xfId="1373"/>
    <cellStyle name="Normal 22 14" xfId="1374"/>
    <cellStyle name="Normal 22 14 2" xfId="1375"/>
    <cellStyle name="Normal 22 14 3" xfId="1376"/>
    <cellStyle name="Normal 22 15" xfId="1377"/>
    <cellStyle name="Normal 22 15 2" xfId="1378"/>
    <cellStyle name="Normal 22 15 3" xfId="1379"/>
    <cellStyle name="Normal 22 16" xfId="1380"/>
    <cellStyle name="Normal 22 16 2" xfId="1381"/>
    <cellStyle name="Normal 22 16 3" xfId="1382"/>
    <cellStyle name="Normal 22 17" xfId="1383"/>
    <cellStyle name="Normal 22 18" xfId="1384"/>
    <cellStyle name="Normal 22 19" xfId="1385"/>
    <cellStyle name="Normal 22 2" xfId="1386"/>
    <cellStyle name="Normal 22 2 2" xfId="1387"/>
    <cellStyle name="Normal 22 2 3" xfId="1388"/>
    <cellStyle name="Normal 22 3" xfId="1389"/>
    <cellStyle name="Normal 22 3 2" xfId="1390"/>
    <cellStyle name="Normal 22 3 3" xfId="1391"/>
    <cellStyle name="Normal 22 4" xfId="1392"/>
    <cellStyle name="Normal 22 4 2" xfId="1393"/>
    <cellStyle name="Normal 22 4 3" xfId="1394"/>
    <cellStyle name="Normal 22 5" xfId="1395"/>
    <cellStyle name="Normal 22 5 2" xfId="1396"/>
    <cellStyle name="Normal 22 5 3" xfId="1397"/>
    <cellStyle name="Normal 22 6" xfId="1398"/>
    <cellStyle name="Normal 22 6 2" xfId="1399"/>
    <cellStyle name="Normal 22 6 3" xfId="1400"/>
    <cellStyle name="Normal 22 7" xfId="1401"/>
    <cellStyle name="Normal 22 7 2" xfId="1402"/>
    <cellStyle name="Normal 22 7 3" xfId="1403"/>
    <cellStyle name="Normal 22 8" xfId="1404"/>
    <cellStyle name="Normal 22 8 2" xfId="1405"/>
    <cellStyle name="Normal 22 8 3" xfId="1406"/>
    <cellStyle name="Normal 22 9" xfId="1407"/>
    <cellStyle name="Normal 22 9 2" xfId="1408"/>
    <cellStyle name="Normal 22 9 3" xfId="1409"/>
    <cellStyle name="Normal 23" xfId="1410"/>
    <cellStyle name="Normal 23 10" xfId="1411"/>
    <cellStyle name="Normal 23 10 2" xfId="1412"/>
    <cellStyle name="Normal 23 10 3" xfId="1413"/>
    <cellStyle name="Normal 23 11" xfId="1414"/>
    <cellStyle name="Normal 23 11 2" xfId="1415"/>
    <cellStyle name="Normal 23 11 3" xfId="1416"/>
    <cellStyle name="Normal 23 12" xfId="1417"/>
    <cellStyle name="Normal 23 12 2" xfId="1418"/>
    <cellStyle name="Normal 23 12 3" xfId="1419"/>
    <cellStyle name="Normal 23 13" xfId="1420"/>
    <cellStyle name="Normal 23 13 2" xfId="1421"/>
    <cellStyle name="Normal 23 13 3" xfId="1422"/>
    <cellStyle name="Normal 23 14" xfId="1423"/>
    <cellStyle name="Normal 23 14 2" xfId="1424"/>
    <cellStyle name="Normal 23 14 3" xfId="1425"/>
    <cellStyle name="Normal 23 15" xfId="1426"/>
    <cellStyle name="Normal 23 15 2" xfId="1427"/>
    <cellStyle name="Normal 23 15 3" xfId="1428"/>
    <cellStyle name="Normal 23 16" xfId="1429"/>
    <cellStyle name="Normal 23 16 2" xfId="1430"/>
    <cellStyle name="Normal 23 16 3" xfId="1431"/>
    <cellStyle name="Normal 23 17" xfId="1432"/>
    <cellStyle name="Normal 23 18" xfId="1433"/>
    <cellStyle name="Normal 23 19" xfId="1434"/>
    <cellStyle name="Normal 23 2" xfId="1435"/>
    <cellStyle name="Normal 23 2 2" xfId="1436"/>
    <cellStyle name="Normal 23 2 3" xfId="1437"/>
    <cellStyle name="Normal 23 3" xfId="1438"/>
    <cellStyle name="Normal 23 3 2" xfId="1439"/>
    <cellStyle name="Normal 23 3 3" xfId="1440"/>
    <cellStyle name="Normal 23 4" xfId="1441"/>
    <cellStyle name="Normal 23 4 2" xfId="1442"/>
    <cellStyle name="Normal 23 4 3" xfId="1443"/>
    <cellStyle name="Normal 23 5" xfId="1444"/>
    <cellStyle name="Normal 23 5 2" xfId="1445"/>
    <cellStyle name="Normal 23 5 3" xfId="1446"/>
    <cellStyle name="Normal 23 6" xfId="1447"/>
    <cellStyle name="Normal 23 6 2" xfId="1448"/>
    <cellStyle name="Normal 23 6 3" xfId="1449"/>
    <cellStyle name="Normal 23 7" xfId="1450"/>
    <cellStyle name="Normal 23 7 2" xfId="1451"/>
    <cellStyle name="Normal 23 7 3" xfId="1452"/>
    <cellStyle name="Normal 23 8" xfId="1453"/>
    <cellStyle name="Normal 23 8 2" xfId="1454"/>
    <cellStyle name="Normal 23 8 3" xfId="1455"/>
    <cellStyle name="Normal 23 9" xfId="1456"/>
    <cellStyle name="Normal 23 9 2" xfId="1457"/>
    <cellStyle name="Normal 23 9 3" xfId="1458"/>
    <cellStyle name="Normal 24" xfId="1459"/>
    <cellStyle name="Normal 24 10" xfId="1460"/>
    <cellStyle name="Normal 24 10 2" xfId="1461"/>
    <cellStyle name="Normal 24 10 3" xfId="1462"/>
    <cellStyle name="Normal 24 11" xfId="1463"/>
    <cellStyle name="Normal 24 11 2" xfId="1464"/>
    <cellStyle name="Normal 24 11 3" xfId="1465"/>
    <cellStyle name="Normal 24 12" xfId="1466"/>
    <cellStyle name="Normal 24 12 2" xfId="1467"/>
    <cellStyle name="Normal 24 12 3" xfId="1468"/>
    <cellStyle name="Normal 24 13" xfId="1469"/>
    <cellStyle name="Normal 24 13 2" xfId="1470"/>
    <cellStyle name="Normal 24 13 3" xfId="1471"/>
    <cellStyle name="Normal 24 14" xfId="1472"/>
    <cellStyle name="Normal 24 14 2" xfId="1473"/>
    <cellStyle name="Normal 24 14 3" xfId="1474"/>
    <cellStyle name="Normal 24 15" xfId="1475"/>
    <cellStyle name="Normal 24 15 2" xfId="1476"/>
    <cellStyle name="Normal 24 15 3" xfId="1477"/>
    <cellStyle name="Normal 24 16" xfId="1478"/>
    <cellStyle name="Normal 24 16 2" xfId="1479"/>
    <cellStyle name="Normal 24 16 3" xfId="1480"/>
    <cellStyle name="Normal 24 2" xfId="1481"/>
    <cellStyle name="Normal 24 2 2" xfId="1482"/>
    <cellStyle name="Normal 24 2 3" xfId="1483"/>
    <cellStyle name="Normal 24 3" xfId="1484"/>
    <cellStyle name="Normal 24 3 2" xfId="1485"/>
    <cellStyle name="Normal 24 3 3" xfId="1486"/>
    <cellStyle name="Normal 24 4" xfId="1487"/>
    <cellStyle name="Normal 24 4 2" xfId="1488"/>
    <cellStyle name="Normal 24 4 3" xfId="1489"/>
    <cellStyle name="Normal 24 5" xfId="1490"/>
    <cellStyle name="Normal 24 5 2" xfId="1491"/>
    <cellStyle name="Normal 24 5 3" xfId="1492"/>
    <cellStyle name="Normal 24 6" xfId="1493"/>
    <cellStyle name="Normal 24 6 2" xfId="1494"/>
    <cellStyle name="Normal 24 6 3" xfId="1495"/>
    <cellStyle name="Normal 24 7" xfId="1496"/>
    <cellStyle name="Normal 24 7 2" xfId="1497"/>
    <cellStyle name="Normal 24 7 3" xfId="1498"/>
    <cellStyle name="Normal 24 8" xfId="1499"/>
    <cellStyle name="Normal 24 8 2" xfId="1500"/>
    <cellStyle name="Normal 24 8 3" xfId="1501"/>
    <cellStyle name="Normal 24 9" xfId="1502"/>
    <cellStyle name="Normal 24 9 2" xfId="1503"/>
    <cellStyle name="Normal 24 9 3" xfId="1504"/>
    <cellStyle name="Normal 25" xfId="1505"/>
    <cellStyle name="Normal 26" xfId="1506"/>
    <cellStyle name="Normal 26 10" xfId="1507"/>
    <cellStyle name="Normal 26 10 2" xfId="1508"/>
    <cellStyle name="Normal 26 10 3" xfId="1509"/>
    <cellStyle name="Normal 26 11" xfId="1510"/>
    <cellStyle name="Normal 26 11 2" xfId="1511"/>
    <cellStyle name="Normal 26 11 3" xfId="1512"/>
    <cellStyle name="Normal 26 12" xfId="1513"/>
    <cellStyle name="Normal 26 12 2" xfId="1514"/>
    <cellStyle name="Normal 26 12 3" xfId="1515"/>
    <cellStyle name="Normal 26 13" xfId="1516"/>
    <cellStyle name="Normal 26 13 2" xfId="1517"/>
    <cellStyle name="Normal 26 13 3" xfId="1518"/>
    <cellStyle name="Normal 26 14" xfId="1519"/>
    <cellStyle name="Normal 26 14 2" xfId="1520"/>
    <cellStyle name="Normal 26 14 3" xfId="1521"/>
    <cellStyle name="Normal 26 15" xfId="1522"/>
    <cellStyle name="Normal 26 15 2" xfId="1523"/>
    <cellStyle name="Normal 26 15 3" xfId="1524"/>
    <cellStyle name="Normal 26 16" xfId="1525"/>
    <cellStyle name="Normal 26 16 2" xfId="1526"/>
    <cellStyle name="Normal 26 16 3" xfId="1527"/>
    <cellStyle name="Normal 26 17" xfId="1528"/>
    <cellStyle name="Normal 26 18" xfId="1529"/>
    <cellStyle name="Normal 26 2" xfId="1530"/>
    <cellStyle name="Normal 26 2 2" xfId="1531"/>
    <cellStyle name="Normal 26 2 3" xfId="1532"/>
    <cellStyle name="Normal 26 3" xfId="1533"/>
    <cellStyle name="Normal 26 3 2" xfId="1534"/>
    <cellStyle name="Normal 26 3 3" xfId="1535"/>
    <cellStyle name="Normal 26 4" xfId="1536"/>
    <cellStyle name="Normal 26 4 2" xfId="1537"/>
    <cellStyle name="Normal 26 4 3" xfId="1538"/>
    <cellStyle name="Normal 26 5" xfId="1539"/>
    <cellStyle name="Normal 26 5 2" xfId="1540"/>
    <cellStyle name="Normal 26 5 3" xfId="1541"/>
    <cellStyle name="Normal 26 6" xfId="1542"/>
    <cellStyle name="Normal 26 6 2" xfId="1543"/>
    <cellStyle name="Normal 26 6 3" xfId="1544"/>
    <cellStyle name="Normal 26 7" xfId="1545"/>
    <cellStyle name="Normal 26 7 2" xfId="1546"/>
    <cellStyle name="Normal 26 7 3" xfId="1547"/>
    <cellStyle name="Normal 26 8" xfId="1548"/>
    <cellStyle name="Normal 26 8 2" xfId="1549"/>
    <cellStyle name="Normal 26 8 3" xfId="1550"/>
    <cellStyle name="Normal 26 9" xfId="1551"/>
    <cellStyle name="Normal 26 9 2" xfId="1552"/>
    <cellStyle name="Normal 26 9 3" xfId="1553"/>
    <cellStyle name="Normal 27" xfId="1554"/>
    <cellStyle name="Normal 27 10" xfId="1555"/>
    <cellStyle name="Normal 27 10 2" xfId="1556"/>
    <cellStyle name="Normal 27 10 3" xfId="1557"/>
    <cellStyle name="Normal 27 11" xfId="1558"/>
    <cellStyle name="Normal 27 11 2" xfId="1559"/>
    <cellStyle name="Normal 27 11 3" xfId="1560"/>
    <cellStyle name="Normal 27 12" xfId="1561"/>
    <cellStyle name="Normal 27 12 2" xfId="1562"/>
    <cellStyle name="Normal 27 12 3" xfId="1563"/>
    <cellStyle name="Normal 27 13" xfId="1564"/>
    <cellStyle name="Normal 27 13 2" xfId="1565"/>
    <cellStyle name="Normal 27 13 3" xfId="1566"/>
    <cellStyle name="Normal 27 14" xfId="1567"/>
    <cellStyle name="Normal 27 14 2" xfId="1568"/>
    <cellStyle name="Normal 27 14 3" xfId="1569"/>
    <cellStyle name="Normal 27 15" xfId="1570"/>
    <cellStyle name="Normal 27 15 2" xfId="1571"/>
    <cellStyle name="Normal 27 15 3" xfId="1572"/>
    <cellStyle name="Normal 27 16" xfId="1573"/>
    <cellStyle name="Normal 27 16 2" xfId="1574"/>
    <cellStyle name="Normal 27 16 3" xfId="1575"/>
    <cellStyle name="Normal 27 17" xfId="1576"/>
    <cellStyle name="Normal 27 18" xfId="1577"/>
    <cellStyle name="Normal 27 2" xfId="1578"/>
    <cellStyle name="Normal 27 2 2" xfId="1579"/>
    <cellStyle name="Normal 27 2 3" xfId="1580"/>
    <cellStyle name="Normal 27 3" xfId="1581"/>
    <cellStyle name="Normal 27 3 2" xfId="1582"/>
    <cellStyle name="Normal 27 3 3" xfId="1583"/>
    <cellStyle name="Normal 27 4" xfId="1584"/>
    <cellStyle name="Normal 27 4 2" xfId="1585"/>
    <cellStyle name="Normal 27 4 3" xfId="1586"/>
    <cellStyle name="Normal 27 5" xfId="1587"/>
    <cellStyle name="Normal 27 5 2" xfId="1588"/>
    <cellStyle name="Normal 27 5 3" xfId="1589"/>
    <cellStyle name="Normal 27 6" xfId="1590"/>
    <cellStyle name="Normal 27 6 2" xfId="1591"/>
    <cellStyle name="Normal 27 6 3" xfId="1592"/>
    <cellStyle name="Normal 27 7" xfId="1593"/>
    <cellStyle name="Normal 27 7 2" xfId="1594"/>
    <cellStyle name="Normal 27 7 3" xfId="1595"/>
    <cellStyle name="Normal 27 8" xfId="1596"/>
    <cellStyle name="Normal 27 8 2" xfId="1597"/>
    <cellStyle name="Normal 27 8 3" xfId="1598"/>
    <cellStyle name="Normal 27 9" xfId="1599"/>
    <cellStyle name="Normal 27 9 2" xfId="1600"/>
    <cellStyle name="Normal 27 9 3" xfId="1601"/>
    <cellStyle name="Normal 28" xfId="2482"/>
    <cellStyle name="Normal 28 10" xfId="1602"/>
    <cellStyle name="Normal 28 10 2" xfId="1603"/>
    <cellStyle name="Normal 28 10 3" xfId="1604"/>
    <cellStyle name="Normal 28 11" xfId="1605"/>
    <cellStyle name="Normal 28 11 2" xfId="1606"/>
    <cellStyle name="Normal 28 11 3" xfId="1607"/>
    <cellStyle name="Normal 28 12" xfId="1608"/>
    <cellStyle name="Normal 28 12 2" xfId="1609"/>
    <cellStyle name="Normal 28 12 3" xfId="1610"/>
    <cellStyle name="Normal 28 13" xfId="1611"/>
    <cellStyle name="Normal 28 13 2" xfId="1612"/>
    <cellStyle name="Normal 28 13 3" xfId="1613"/>
    <cellStyle name="Normal 28 14" xfId="1614"/>
    <cellStyle name="Normal 28 14 2" xfId="1615"/>
    <cellStyle name="Normal 28 14 3" xfId="1616"/>
    <cellStyle name="Normal 28 15" xfId="1617"/>
    <cellStyle name="Normal 28 15 2" xfId="1618"/>
    <cellStyle name="Normal 28 15 3" xfId="1619"/>
    <cellStyle name="Normal 28 16" xfId="1620"/>
    <cellStyle name="Normal 28 16 2" xfId="1621"/>
    <cellStyle name="Normal 28 16 3" xfId="1622"/>
    <cellStyle name="Normal 28 2" xfId="1623"/>
    <cellStyle name="Normal 28 2 2" xfId="1624"/>
    <cellStyle name="Normal 28 2 3" xfId="1625"/>
    <cellStyle name="Normal 28 3" xfId="1626"/>
    <cellStyle name="Normal 28 3 2" xfId="1627"/>
    <cellStyle name="Normal 28 3 3" xfId="1628"/>
    <cellStyle name="Normal 28 4" xfId="1629"/>
    <cellStyle name="Normal 28 4 2" xfId="1630"/>
    <cellStyle name="Normal 28 4 3" xfId="1631"/>
    <cellStyle name="Normal 28 5" xfId="1632"/>
    <cellStyle name="Normal 28 5 2" xfId="1633"/>
    <cellStyle name="Normal 28 5 3" xfId="1634"/>
    <cellStyle name="Normal 28 6" xfId="1635"/>
    <cellStyle name="Normal 28 6 2" xfId="1636"/>
    <cellStyle name="Normal 28 6 3" xfId="1637"/>
    <cellStyle name="Normal 28 7" xfId="1638"/>
    <cellStyle name="Normal 28 7 2" xfId="1639"/>
    <cellStyle name="Normal 28 7 3" xfId="1640"/>
    <cellStyle name="Normal 28 8" xfId="1641"/>
    <cellStyle name="Normal 28 8 2" xfId="1642"/>
    <cellStyle name="Normal 28 8 3" xfId="1643"/>
    <cellStyle name="Normal 28 9" xfId="1644"/>
    <cellStyle name="Normal 28 9 2" xfId="1645"/>
    <cellStyle name="Normal 28 9 3" xfId="1646"/>
    <cellStyle name="Normal 29" xfId="1647"/>
    <cellStyle name="Normal 29 10" xfId="1648"/>
    <cellStyle name="Normal 29 11" xfId="1649"/>
    <cellStyle name="Normal 29 12" xfId="1650"/>
    <cellStyle name="Normal 29 13" xfId="1651"/>
    <cellStyle name="Normal 29 14" xfId="1652"/>
    <cellStyle name="Normal 29 15" xfId="1653"/>
    <cellStyle name="Normal 29 16" xfId="1654"/>
    <cellStyle name="Normal 29 2" xfId="1655"/>
    <cellStyle name="Normal 29 3" xfId="1656"/>
    <cellStyle name="Normal 29 4" xfId="1657"/>
    <cellStyle name="Normal 29 5" xfId="1658"/>
    <cellStyle name="Normal 29 6" xfId="1659"/>
    <cellStyle name="Normal 29 7" xfId="1660"/>
    <cellStyle name="Normal 29 8" xfId="1661"/>
    <cellStyle name="Normal 29 9" xfId="1662"/>
    <cellStyle name="Normal 3" xfId="12"/>
    <cellStyle name="Normal 3 10" xfId="1663"/>
    <cellStyle name="Normal 3 11" xfId="1664"/>
    <cellStyle name="Normal 3 12" xfId="1665"/>
    <cellStyle name="Normal 3 13" xfId="1666"/>
    <cellStyle name="Normal 3 14" xfId="1667"/>
    <cellStyle name="Normal 3 15" xfId="1668"/>
    <cellStyle name="Normal 3 16" xfId="1669"/>
    <cellStyle name="Normal 3 16 2" xfId="1670"/>
    <cellStyle name="Normal 3 16 2 2" xfId="1671"/>
    <cellStyle name="Normal 3 16 3" xfId="1672"/>
    <cellStyle name="Normal 3 16 4" xfId="1673"/>
    <cellStyle name="Normal 3 17" xfId="1674"/>
    <cellStyle name="Normal 3 18" xfId="1675"/>
    <cellStyle name="Normal 3 18 2" xfId="1676"/>
    <cellStyle name="Normal 3 19" xfId="1677"/>
    <cellStyle name="Normal 3 19 2" xfId="1678"/>
    <cellStyle name="Normal 3 2" xfId="13"/>
    <cellStyle name="Normal 3 2 10" xfId="1679"/>
    <cellStyle name="Normal 3 2 11" xfId="1680"/>
    <cellStyle name="Normal 3 2 12" xfId="1681"/>
    <cellStyle name="Normal 3 2 13" xfId="1682"/>
    <cellStyle name="Normal 3 2 14" xfId="1683"/>
    <cellStyle name="Normal 3 2 15" xfId="1684"/>
    <cellStyle name="Normal 3 2 16" xfId="1685"/>
    <cellStyle name="Normal 3 2 17" xfId="1686"/>
    <cellStyle name="Normal 3 2 18" xfId="1687"/>
    <cellStyle name="Normal 3 2 19" xfId="1688"/>
    <cellStyle name="Normal 3 2 2" xfId="118"/>
    <cellStyle name="Normal 3 2 2 2" xfId="119"/>
    <cellStyle name="Normal 3 2 20" xfId="1689"/>
    <cellStyle name="Normal 3 2 21" xfId="1690"/>
    <cellStyle name="Normal 3 2 22" xfId="1691"/>
    <cellStyle name="Normal 3 2 3" xfId="1692"/>
    <cellStyle name="Normal 3 2 4" xfId="1693"/>
    <cellStyle name="Normal 3 2 5" xfId="1694"/>
    <cellStyle name="Normal 3 2 6" xfId="1695"/>
    <cellStyle name="Normal 3 2 7" xfId="1696"/>
    <cellStyle name="Normal 3 2 8" xfId="1697"/>
    <cellStyle name="Normal 3 2 9" xfId="1698"/>
    <cellStyle name="Normal 3 20" xfId="1699"/>
    <cellStyle name="Normal 3 21" xfId="1700"/>
    <cellStyle name="Normal 3 22" xfId="1701"/>
    <cellStyle name="Normal 3 23" xfId="1702"/>
    <cellStyle name="Normal 3 3" xfId="120"/>
    <cellStyle name="Normal 3 3 2" xfId="121"/>
    <cellStyle name="Normal 3 4" xfId="122"/>
    <cellStyle name="Normal 3 5" xfId="123"/>
    <cellStyle name="Normal 3 6" xfId="124"/>
    <cellStyle name="Normal 3 7" xfId="125"/>
    <cellStyle name="Normal 3 8" xfId="126"/>
    <cellStyle name="Normal 3 9" xfId="127"/>
    <cellStyle name="Normal 3 9 2" xfId="128"/>
    <cellStyle name="Normal 30" xfId="2483"/>
    <cellStyle name="Normal 30 10" xfId="1703"/>
    <cellStyle name="Normal 30 11" xfId="1704"/>
    <cellStyle name="Normal 30 12" xfId="1705"/>
    <cellStyle name="Normal 30 13" xfId="1706"/>
    <cellStyle name="Normal 30 14" xfId="1707"/>
    <cellStyle name="Normal 30 15" xfId="1708"/>
    <cellStyle name="Normal 30 16" xfId="1709"/>
    <cellStyle name="Normal 30 2" xfId="1710"/>
    <cellStyle name="Normal 30 3" xfId="1711"/>
    <cellStyle name="Normal 30 4" xfId="1712"/>
    <cellStyle name="Normal 30 5" xfId="1713"/>
    <cellStyle name="Normal 30 6" xfId="1714"/>
    <cellStyle name="Normal 30 7" xfId="1715"/>
    <cellStyle name="Normal 30 8" xfId="1716"/>
    <cellStyle name="Normal 30 9" xfId="1717"/>
    <cellStyle name="Normal 31 10" xfId="1718"/>
    <cellStyle name="Normal 31 11" xfId="1719"/>
    <cellStyle name="Normal 31 12" xfId="1720"/>
    <cellStyle name="Normal 31 13" xfId="1721"/>
    <cellStyle name="Normal 31 14" xfId="1722"/>
    <cellStyle name="Normal 31 15" xfId="1723"/>
    <cellStyle name="Normal 31 16" xfId="1724"/>
    <cellStyle name="Normal 31 2" xfId="1725"/>
    <cellStyle name="Normal 31 3" xfId="1726"/>
    <cellStyle name="Normal 31 4" xfId="1727"/>
    <cellStyle name="Normal 31 5" xfId="1728"/>
    <cellStyle name="Normal 31 6" xfId="1729"/>
    <cellStyle name="Normal 31 7" xfId="1730"/>
    <cellStyle name="Normal 31 8" xfId="1731"/>
    <cellStyle name="Normal 31 9" xfId="1732"/>
    <cellStyle name="Normal 32 10" xfId="1733"/>
    <cellStyle name="Normal 32 11" xfId="1734"/>
    <cellStyle name="Normal 32 12" xfId="1735"/>
    <cellStyle name="Normal 32 13" xfId="1736"/>
    <cellStyle name="Normal 32 14" xfId="1737"/>
    <cellStyle name="Normal 32 15" xfId="1738"/>
    <cellStyle name="Normal 32 16" xfId="1739"/>
    <cellStyle name="Normal 32 2" xfId="1740"/>
    <cellStyle name="Normal 32 3" xfId="1741"/>
    <cellStyle name="Normal 32 4" xfId="1742"/>
    <cellStyle name="Normal 32 5" xfId="1743"/>
    <cellStyle name="Normal 32 6" xfId="1744"/>
    <cellStyle name="Normal 32 7" xfId="1745"/>
    <cellStyle name="Normal 32 8" xfId="1746"/>
    <cellStyle name="Normal 32 9" xfId="1747"/>
    <cellStyle name="Normal 33 10" xfId="1748"/>
    <cellStyle name="Normal 33 11" xfId="1749"/>
    <cellStyle name="Normal 33 12" xfId="1750"/>
    <cellStyle name="Normal 33 13" xfId="1751"/>
    <cellStyle name="Normal 33 14" xfId="1752"/>
    <cellStyle name="Normal 33 15" xfId="1753"/>
    <cellStyle name="Normal 33 16" xfId="1754"/>
    <cellStyle name="Normal 33 2" xfId="1755"/>
    <cellStyle name="Normal 33 3" xfId="1756"/>
    <cellStyle name="Normal 33 4" xfId="1757"/>
    <cellStyle name="Normal 33 5" xfId="1758"/>
    <cellStyle name="Normal 33 6" xfId="1759"/>
    <cellStyle name="Normal 33 7" xfId="1760"/>
    <cellStyle name="Normal 33 8" xfId="1761"/>
    <cellStyle name="Normal 33 9" xfId="1762"/>
    <cellStyle name="Normal 34 10" xfId="1763"/>
    <cellStyle name="Normal 34 10 2" xfId="1764"/>
    <cellStyle name="Normal 34 10 3" xfId="1765"/>
    <cellStyle name="Normal 34 11" xfId="1766"/>
    <cellStyle name="Normal 34 11 2" xfId="1767"/>
    <cellStyle name="Normal 34 11 3" xfId="1768"/>
    <cellStyle name="Normal 34 12" xfId="1769"/>
    <cellStyle name="Normal 34 12 2" xfId="1770"/>
    <cellStyle name="Normal 34 12 3" xfId="1771"/>
    <cellStyle name="Normal 34 13" xfId="1772"/>
    <cellStyle name="Normal 34 13 2" xfId="1773"/>
    <cellStyle name="Normal 34 13 3" xfId="1774"/>
    <cellStyle name="Normal 34 14" xfId="1775"/>
    <cellStyle name="Normal 34 14 2" xfId="1776"/>
    <cellStyle name="Normal 34 14 3" xfId="1777"/>
    <cellStyle name="Normal 34 15" xfId="1778"/>
    <cellStyle name="Normal 34 15 2" xfId="1779"/>
    <cellStyle name="Normal 34 15 3" xfId="1780"/>
    <cellStyle name="Normal 34 16" xfId="1781"/>
    <cellStyle name="Normal 34 16 2" xfId="1782"/>
    <cellStyle name="Normal 34 16 3" xfId="1783"/>
    <cellStyle name="Normal 34 2" xfId="1784"/>
    <cellStyle name="Normal 34 2 2" xfId="1785"/>
    <cellStyle name="Normal 34 2 3" xfId="1786"/>
    <cellStyle name="Normal 34 3" xfId="1787"/>
    <cellStyle name="Normal 34 3 2" xfId="1788"/>
    <cellStyle name="Normal 34 3 3" xfId="1789"/>
    <cellStyle name="Normal 34 4" xfId="1790"/>
    <cellStyle name="Normal 34 4 2" xfId="1791"/>
    <cellStyle name="Normal 34 4 3" xfId="1792"/>
    <cellStyle name="Normal 34 5" xfId="1793"/>
    <cellStyle name="Normal 34 5 2" xfId="1794"/>
    <cellStyle name="Normal 34 5 3" xfId="1795"/>
    <cellStyle name="Normal 34 6" xfId="1796"/>
    <cellStyle name="Normal 34 6 2" xfId="1797"/>
    <cellStyle name="Normal 34 6 3" xfId="1798"/>
    <cellStyle name="Normal 34 7" xfId="1799"/>
    <cellStyle name="Normal 34 7 2" xfId="1800"/>
    <cellStyle name="Normal 34 7 3" xfId="1801"/>
    <cellStyle name="Normal 34 8" xfId="1802"/>
    <cellStyle name="Normal 34 8 2" xfId="1803"/>
    <cellStyle name="Normal 34 8 3" xfId="1804"/>
    <cellStyle name="Normal 34 9" xfId="1805"/>
    <cellStyle name="Normal 34 9 2" xfId="1806"/>
    <cellStyle name="Normal 34 9 3" xfId="1807"/>
    <cellStyle name="Normal 35" xfId="1808"/>
    <cellStyle name="Normal 35 10" xfId="1809"/>
    <cellStyle name="Normal 35 10 2" xfId="1810"/>
    <cellStyle name="Normal 35 10 3" xfId="1811"/>
    <cellStyle name="Normal 35 11" xfId="1812"/>
    <cellStyle name="Normal 35 11 2" xfId="1813"/>
    <cellStyle name="Normal 35 11 3" xfId="1814"/>
    <cellStyle name="Normal 35 12" xfId="1815"/>
    <cellStyle name="Normal 35 12 2" xfId="1816"/>
    <cellStyle name="Normal 35 12 3" xfId="1817"/>
    <cellStyle name="Normal 35 13" xfId="1818"/>
    <cellStyle name="Normal 35 13 2" xfId="1819"/>
    <cellStyle name="Normal 35 13 3" xfId="1820"/>
    <cellStyle name="Normal 35 14" xfId="1821"/>
    <cellStyle name="Normal 35 14 2" xfId="1822"/>
    <cellStyle name="Normal 35 14 3" xfId="1823"/>
    <cellStyle name="Normal 35 15" xfId="1824"/>
    <cellStyle name="Normal 35 15 2" xfId="1825"/>
    <cellStyle name="Normal 35 15 3" xfId="1826"/>
    <cellStyle name="Normal 35 16" xfId="1827"/>
    <cellStyle name="Normal 35 16 2" xfId="1828"/>
    <cellStyle name="Normal 35 16 3" xfId="1829"/>
    <cellStyle name="Normal 35 17" xfId="1830"/>
    <cellStyle name="Normal 35 18" xfId="1831"/>
    <cellStyle name="Normal 35 19" xfId="1832"/>
    <cellStyle name="Normal 35 2" xfId="1833"/>
    <cellStyle name="Normal 35 2 2" xfId="1834"/>
    <cellStyle name="Normal 35 2 3" xfId="1835"/>
    <cellStyle name="Normal 35 20" xfId="1836"/>
    <cellStyle name="Normal 35 21" xfId="1837"/>
    <cellStyle name="Normal 35 22" xfId="1838"/>
    <cellStyle name="Normal 35 23" xfId="1839"/>
    <cellStyle name="Normal 35 24" xfId="1840"/>
    <cellStyle name="Normal 35 3" xfId="1841"/>
    <cellStyle name="Normal 35 3 2" xfId="1842"/>
    <cellStyle name="Normal 35 3 3" xfId="1843"/>
    <cellStyle name="Normal 35 4" xfId="1844"/>
    <cellStyle name="Normal 35 4 2" xfId="1845"/>
    <cellStyle name="Normal 35 4 3" xfId="1846"/>
    <cellStyle name="Normal 35 5" xfId="1847"/>
    <cellStyle name="Normal 35 5 2" xfId="1848"/>
    <cellStyle name="Normal 35 5 3" xfId="1849"/>
    <cellStyle name="Normal 35 6" xfId="1850"/>
    <cellStyle name="Normal 35 6 2" xfId="1851"/>
    <cellStyle name="Normal 35 6 3" xfId="1852"/>
    <cellStyle name="Normal 35 7" xfId="1853"/>
    <cellStyle name="Normal 35 7 2" xfId="1854"/>
    <cellStyle name="Normal 35 7 3" xfId="1855"/>
    <cellStyle name="Normal 35 8" xfId="1856"/>
    <cellStyle name="Normal 35 8 2" xfId="1857"/>
    <cellStyle name="Normal 35 8 3" xfId="1858"/>
    <cellStyle name="Normal 35 9" xfId="1859"/>
    <cellStyle name="Normal 35 9 2" xfId="1860"/>
    <cellStyle name="Normal 35 9 3" xfId="1861"/>
    <cellStyle name="Normal 36 10" xfId="1862"/>
    <cellStyle name="Normal 36 11" xfId="1863"/>
    <cellStyle name="Normal 36 12" xfId="1864"/>
    <cellStyle name="Normal 36 13" xfId="1865"/>
    <cellStyle name="Normal 36 14" xfId="1866"/>
    <cellStyle name="Normal 36 15" xfId="1867"/>
    <cellStyle name="Normal 36 16" xfId="1868"/>
    <cellStyle name="Normal 36 2" xfId="1869"/>
    <cellStyle name="Normal 36 3" xfId="1870"/>
    <cellStyle name="Normal 36 4" xfId="1871"/>
    <cellStyle name="Normal 36 5" xfId="1872"/>
    <cellStyle name="Normal 36 6" xfId="1873"/>
    <cellStyle name="Normal 36 7" xfId="1874"/>
    <cellStyle name="Normal 36 8" xfId="1875"/>
    <cellStyle name="Normal 36 9" xfId="1876"/>
    <cellStyle name="Normal 37" xfId="1877"/>
    <cellStyle name="Normal 37 2" xfId="1878"/>
    <cellStyle name="Normal 38" xfId="1879"/>
    <cellStyle name="Normal 38 2" xfId="1880"/>
    <cellStyle name="Normal 39" xfId="1881"/>
    <cellStyle name="Normal 39 2" xfId="1882"/>
    <cellStyle name="Normal 39 3" xfId="1883"/>
    <cellStyle name="Normal 4" xfId="14"/>
    <cellStyle name="Normal 4 10" xfId="129"/>
    <cellStyle name="Normal 4 10 2" xfId="1884"/>
    <cellStyle name="Normal 4 10 3" xfId="1885"/>
    <cellStyle name="Normal 4 11" xfId="130"/>
    <cellStyle name="Normal 4 11 2" xfId="1886"/>
    <cellStyle name="Normal 4 11 3" xfId="1887"/>
    <cellStyle name="Normal 4 12" xfId="131"/>
    <cellStyle name="Normal 4 12 2" xfId="1888"/>
    <cellStyle name="Normal 4 12 3" xfId="1889"/>
    <cellStyle name="Normal 4 13" xfId="132"/>
    <cellStyle name="Normal 4 13 2" xfId="1890"/>
    <cellStyle name="Normal 4 13 3" xfId="1891"/>
    <cellStyle name="Normal 4 14" xfId="133"/>
    <cellStyle name="Normal 4 14 2" xfId="1892"/>
    <cellStyle name="Normal 4 14 3" xfId="1893"/>
    <cellStyle name="Normal 4 15" xfId="134"/>
    <cellStyle name="Normal 4 15 2" xfId="1894"/>
    <cellStyle name="Normal 4 15 3" xfId="1895"/>
    <cellStyle name="Normal 4 16" xfId="135"/>
    <cellStyle name="Normal 4 16 2" xfId="1896"/>
    <cellStyle name="Normal 4 16 3" xfId="1897"/>
    <cellStyle name="Normal 4 17" xfId="136"/>
    <cellStyle name="Normal 4 17 2" xfId="1898"/>
    <cellStyle name="Normal 4 17 3" xfId="1899"/>
    <cellStyle name="Normal 4 18" xfId="137"/>
    <cellStyle name="Normal 4 18 2" xfId="1900"/>
    <cellStyle name="Normal 4 18 3" xfId="1901"/>
    <cellStyle name="Normal 4 19" xfId="138"/>
    <cellStyle name="Normal 4 19 2" xfId="1902"/>
    <cellStyle name="Normal 4 19 3" xfId="1903"/>
    <cellStyle name="Normal 4 2" xfId="15"/>
    <cellStyle name="Normal 4 2 10" xfId="139"/>
    <cellStyle name="Normal 4 2 11" xfId="140"/>
    <cellStyle name="Normal 4 2 12" xfId="141"/>
    <cellStyle name="Normal 4 2 13" xfId="142"/>
    <cellStyle name="Normal 4 2 14" xfId="143"/>
    <cellStyle name="Normal 4 2 15" xfId="144"/>
    <cellStyle name="Normal 4 2 16" xfId="145"/>
    <cellStyle name="Normal 4 2 17" xfId="146"/>
    <cellStyle name="Normal 4 2 18" xfId="147"/>
    <cellStyle name="Normal 4 2 19" xfId="148"/>
    <cellStyle name="Normal 4 2 2" xfId="149"/>
    <cellStyle name="Normal 4 2 2 2" xfId="150"/>
    <cellStyle name="Normal 4 2 2 3" xfId="1904"/>
    <cellStyle name="Normal 4 2 20" xfId="151"/>
    <cellStyle name="Normal 4 2 3" xfId="152"/>
    <cellStyle name="Normal 4 2 3 2" xfId="153"/>
    <cellStyle name="Normal 4 2 4" xfId="154"/>
    <cellStyle name="Normal 4 2 4 2" xfId="155"/>
    <cellStyle name="Normal 4 2 5" xfId="156"/>
    <cellStyle name="Normal 4 2 5 2" xfId="1905"/>
    <cellStyle name="Normal 4 2 6" xfId="157"/>
    <cellStyle name="Normal 4 2 7" xfId="158"/>
    <cellStyle name="Normal 4 2 8" xfId="159"/>
    <cellStyle name="Normal 4 2 9" xfId="160"/>
    <cellStyle name="Normal 4 20" xfId="161"/>
    <cellStyle name="Normal 4 20 2" xfId="1906"/>
    <cellStyle name="Normal 4 20 3" xfId="1907"/>
    <cellStyle name="Normal 4 21" xfId="162"/>
    <cellStyle name="Normal 4 21 2" xfId="1908"/>
    <cellStyle name="Normal 4 21 3" xfId="1909"/>
    <cellStyle name="Normal 4 22" xfId="163"/>
    <cellStyle name="Normal 4 22 2" xfId="1910"/>
    <cellStyle name="Normal 4 22 3" xfId="1911"/>
    <cellStyle name="Normal 4 23" xfId="164"/>
    <cellStyle name="Normal 4 23 2" xfId="1912"/>
    <cellStyle name="Normal 4 23 3" xfId="1913"/>
    <cellStyle name="Normal 4 24" xfId="165"/>
    <cellStyle name="Normal 4 24 2" xfId="1914"/>
    <cellStyle name="Normal 4 24 3" xfId="1915"/>
    <cellStyle name="Normal 4 25" xfId="166"/>
    <cellStyle name="Normal 4 25 2" xfId="1916"/>
    <cellStyle name="Normal 4 25 3" xfId="1917"/>
    <cellStyle name="Normal 4 26" xfId="167"/>
    <cellStyle name="Normal 4 27" xfId="168"/>
    <cellStyle name="Normal 4 28" xfId="1918"/>
    <cellStyle name="Normal 4 29" xfId="1919"/>
    <cellStyle name="Normal 4 3" xfId="169"/>
    <cellStyle name="Normal 4 3 2" xfId="170"/>
    <cellStyle name="Normal 4 3 2 2" xfId="1920"/>
    <cellStyle name="Normal 4 3 3" xfId="1921"/>
    <cellStyle name="Normal 4 3 3 2" xfId="1922"/>
    <cellStyle name="Normal 4 3 4" xfId="1923"/>
    <cellStyle name="Normal 4 3 5" xfId="1924"/>
    <cellStyle name="Normal 4 3 6" xfId="1925"/>
    <cellStyle name="Normal 4 30" xfId="1926"/>
    <cellStyle name="Normal 4 31" xfId="1927"/>
    <cellStyle name="Normal 4 32" xfId="1928"/>
    <cellStyle name="Normal 4 33" xfId="1929"/>
    <cellStyle name="Normal 4 34" xfId="1930"/>
    <cellStyle name="Normal 4 35" xfId="1931"/>
    <cellStyle name="Normal 4 36" xfId="1932"/>
    <cellStyle name="Normal 4 37" xfId="1933"/>
    <cellStyle name="Normal 4 38" xfId="1934"/>
    <cellStyle name="Normal 4 39" xfId="1935"/>
    <cellStyle name="Normal 4 4" xfId="171"/>
    <cellStyle name="Normal 4 4 2" xfId="172"/>
    <cellStyle name="Normal 4 4 3" xfId="1936"/>
    <cellStyle name="Normal 4 40" xfId="1937"/>
    <cellStyle name="Normal 4 41" xfId="1938"/>
    <cellStyle name="Normal 4 41 2" xfId="1939"/>
    <cellStyle name="Normal 4 41 3" xfId="1940"/>
    <cellStyle name="Normal 4 42" xfId="1941"/>
    <cellStyle name="Normal 4 42 2" xfId="1942"/>
    <cellStyle name="Normal 4 42 3" xfId="1943"/>
    <cellStyle name="Normal 4 43" xfId="1944"/>
    <cellStyle name="Normal 4 44" xfId="1945"/>
    <cellStyle name="Normal 4 45" xfId="1946"/>
    <cellStyle name="Normal 4 46" xfId="1947"/>
    <cellStyle name="Normal 4 5" xfId="173"/>
    <cellStyle name="Normal 4 5 2" xfId="174"/>
    <cellStyle name="Normal 4 5 3" xfId="1948"/>
    <cellStyle name="Normal 4 6" xfId="175"/>
    <cellStyle name="Normal 4 6 2" xfId="1949"/>
    <cellStyle name="Normal 4 6 3" xfId="1950"/>
    <cellStyle name="Normal 4 7" xfId="176"/>
    <cellStyle name="Normal 4 7 2" xfId="1951"/>
    <cellStyle name="Normal 4 7 3" xfId="1952"/>
    <cellStyle name="Normal 4 8" xfId="177"/>
    <cellStyle name="Normal 4 8 2" xfId="1953"/>
    <cellStyle name="Normal 4 8 3" xfId="1954"/>
    <cellStyle name="Normal 4 9" xfId="178"/>
    <cellStyle name="Normal 4 9 2" xfId="1955"/>
    <cellStyle name="Normal 4 9 3" xfId="1956"/>
    <cellStyle name="Normal 40" xfId="1957"/>
    <cellStyle name="Normal 40 2" xfId="1958"/>
    <cellStyle name="Normal 40 3" xfId="1959"/>
    <cellStyle name="Normal 41" xfId="1960"/>
    <cellStyle name="Normal 41 2" xfId="1961"/>
    <cellStyle name="Normal 41 3" xfId="1962"/>
    <cellStyle name="Normal 42" xfId="1963"/>
    <cellStyle name="Normal 42 2" xfId="1964"/>
    <cellStyle name="Normal 42 3" xfId="1965"/>
    <cellStyle name="Normal 5" xfId="20"/>
    <cellStyle name="Normal 5 10" xfId="1966"/>
    <cellStyle name="Normal 5 10 2" xfId="1967"/>
    <cellStyle name="Normal 5 10 3" xfId="1968"/>
    <cellStyle name="Normal 5 10 4" xfId="1969"/>
    <cellStyle name="Normal 5 11" xfId="1970"/>
    <cellStyle name="Normal 5 11 2" xfId="1971"/>
    <cellStyle name="Normal 5 11 3" xfId="1972"/>
    <cellStyle name="Normal 5 12" xfId="1973"/>
    <cellStyle name="Normal 5 12 2" xfId="1974"/>
    <cellStyle name="Normal 5 12 3" xfId="1975"/>
    <cellStyle name="Normal 5 13" xfId="1976"/>
    <cellStyle name="Normal 5 13 2" xfId="1977"/>
    <cellStyle name="Normal 5 13 3" xfId="1978"/>
    <cellStyle name="Normal 5 14" xfId="1979"/>
    <cellStyle name="Normal 5 14 2" xfId="1980"/>
    <cellStyle name="Normal 5 14 3" xfId="1981"/>
    <cellStyle name="Normal 5 15" xfId="1982"/>
    <cellStyle name="Normal 5 15 2" xfId="1983"/>
    <cellStyle name="Normal 5 15 3" xfId="1984"/>
    <cellStyle name="Normal 5 16" xfId="1985"/>
    <cellStyle name="Normal 5 16 2" xfId="1986"/>
    <cellStyle name="Normal 5 16 3" xfId="1987"/>
    <cellStyle name="Normal 5 17" xfId="1988"/>
    <cellStyle name="Normal 5 17 2" xfId="1989"/>
    <cellStyle name="Normal 5 17 3" xfId="1990"/>
    <cellStyle name="Normal 5 18" xfId="1991"/>
    <cellStyle name="Normal 5 18 2" xfId="1992"/>
    <cellStyle name="Normal 5 18 3" xfId="1993"/>
    <cellStyle name="Normal 5 19" xfId="1994"/>
    <cellStyle name="Normal 5 19 2" xfId="1995"/>
    <cellStyle name="Normal 5 19 3" xfId="1996"/>
    <cellStyle name="Normal 5 2" xfId="31"/>
    <cellStyle name="Normal 5 2 2" xfId="179"/>
    <cellStyle name="Normal 5 2 2 2" xfId="1997"/>
    <cellStyle name="Normal 5 2 2 3" xfId="1998"/>
    <cellStyle name="Normal 5 2 3" xfId="1999"/>
    <cellStyle name="Normal 5 2 4" xfId="2000"/>
    <cellStyle name="Normal 5 2 5" xfId="2484"/>
    <cellStyle name="Normal 5 20" xfId="2001"/>
    <cellStyle name="Normal 5 20 2" xfId="2002"/>
    <cellStyle name="Normal 5 20 3" xfId="2003"/>
    <cellStyle name="Normal 5 21" xfId="2004"/>
    <cellStyle name="Normal 5 21 2" xfId="2005"/>
    <cellStyle name="Normal 5 21 3" xfId="2006"/>
    <cellStyle name="Normal 5 22" xfId="2007"/>
    <cellStyle name="Normal 5 23" xfId="2008"/>
    <cellStyle name="Normal 5 24" xfId="2009"/>
    <cellStyle name="Normal 5 25" xfId="2010"/>
    <cellStyle name="Normal 5 25 2" xfId="2011"/>
    <cellStyle name="Normal 5 25 3" xfId="2012"/>
    <cellStyle name="Normal 5 26" xfId="2013"/>
    <cellStyle name="Normal 5 26 2" xfId="2014"/>
    <cellStyle name="Normal 5 26 3" xfId="2015"/>
    <cellStyle name="Normal 5 27" xfId="2016"/>
    <cellStyle name="Normal 5 27 2" xfId="2017"/>
    <cellStyle name="Normal 5 27 3" xfId="2018"/>
    <cellStyle name="Normal 5 28" xfId="2019"/>
    <cellStyle name="Normal 5 28 2" xfId="2020"/>
    <cellStyle name="Normal 5 28 3" xfId="2021"/>
    <cellStyle name="Normal 5 29" xfId="2022"/>
    <cellStyle name="Normal 5 29 2" xfId="2023"/>
    <cellStyle name="Normal 5 29 3" xfId="2024"/>
    <cellStyle name="Normal 5 3" xfId="180"/>
    <cellStyle name="Normal 5 3 2" xfId="2025"/>
    <cellStyle name="Normal 5 3 3" xfId="2026"/>
    <cellStyle name="Normal 5 30" xfId="2027"/>
    <cellStyle name="Normal 5 30 2" xfId="2028"/>
    <cellStyle name="Normal 5 30 3" xfId="2029"/>
    <cellStyle name="Normal 5 31" xfId="2030"/>
    <cellStyle name="Normal 5 31 2" xfId="2031"/>
    <cellStyle name="Normal 5 31 3" xfId="2032"/>
    <cellStyle name="Normal 5 32" xfId="2033"/>
    <cellStyle name="Normal 5 32 2" xfId="2034"/>
    <cellStyle name="Normal 5 32 3" xfId="2035"/>
    <cellStyle name="Normal 5 33" xfId="2036"/>
    <cellStyle name="Normal 5 34" xfId="2037"/>
    <cellStyle name="Normal 5 35" xfId="2038"/>
    <cellStyle name="Normal 5 36" xfId="2039"/>
    <cellStyle name="Normal 5 37" xfId="2040"/>
    <cellStyle name="Normal 5 38" xfId="2041"/>
    <cellStyle name="Normal 5 39" xfId="2042"/>
    <cellStyle name="Normal 5 39 2" xfId="2043"/>
    <cellStyle name="Normal 5 39 3" xfId="2044"/>
    <cellStyle name="Normal 5 4" xfId="181"/>
    <cellStyle name="Normal 5 4 2" xfId="2045"/>
    <cellStyle name="Normal 5 4 3" xfId="2046"/>
    <cellStyle name="Normal 5 4 4" xfId="2047"/>
    <cellStyle name="Normal 5 4 5" xfId="2048"/>
    <cellStyle name="Normal 5 40" xfId="2049"/>
    <cellStyle name="Normal 5 40 2" xfId="2050"/>
    <cellStyle name="Normal 5 40 3" xfId="2051"/>
    <cellStyle name="Normal 5 41" xfId="2052"/>
    <cellStyle name="Normal 5 41 2" xfId="2053"/>
    <cellStyle name="Normal 5 41 3" xfId="2054"/>
    <cellStyle name="Normal 5 42" xfId="2055"/>
    <cellStyle name="Normal 5 42 2" xfId="2056"/>
    <cellStyle name="Normal 5 42 3" xfId="2057"/>
    <cellStyle name="Normal 5 43" xfId="2058"/>
    <cellStyle name="Normal 5 43 2" xfId="2059"/>
    <cellStyle name="Normal 5 43 3" xfId="2060"/>
    <cellStyle name="Normal 5 44" xfId="2061"/>
    <cellStyle name="Normal 5 44 2" xfId="2062"/>
    <cellStyle name="Normal 5 44 3" xfId="2063"/>
    <cellStyle name="Normal 5 45" xfId="2064"/>
    <cellStyle name="Normal 5 45 2" xfId="2065"/>
    <cellStyle name="Normal 5 45 3" xfId="2066"/>
    <cellStyle name="Normal 5 46" xfId="2067"/>
    <cellStyle name="Normal 5 46 2" xfId="2068"/>
    <cellStyle name="Normal 5 46 3" xfId="2069"/>
    <cellStyle name="Normal 5 47" xfId="2070"/>
    <cellStyle name="Normal 5 47 2" xfId="2071"/>
    <cellStyle name="Normal 5 47 3" xfId="2072"/>
    <cellStyle name="Normal 5 48" xfId="2073"/>
    <cellStyle name="Normal 5 48 2" xfId="2074"/>
    <cellStyle name="Normal 5 48 3" xfId="2075"/>
    <cellStyle name="Normal 5 49" xfId="2076"/>
    <cellStyle name="Normal 5 49 2" xfId="2077"/>
    <cellStyle name="Normal 5 49 3" xfId="2078"/>
    <cellStyle name="Normal 5 5" xfId="2079"/>
    <cellStyle name="Normal 5 5 2" xfId="2080"/>
    <cellStyle name="Normal 5 5 3" xfId="2081"/>
    <cellStyle name="Normal 5 5 4" xfId="2082"/>
    <cellStyle name="Normal 5 5 5" xfId="2083"/>
    <cellStyle name="Normal 5 50" xfId="2084"/>
    <cellStyle name="Normal 5 50 2" xfId="2085"/>
    <cellStyle name="Normal 5 50 3" xfId="2086"/>
    <cellStyle name="Normal 5 51" xfId="2087"/>
    <cellStyle name="Normal 5 52" xfId="2088"/>
    <cellStyle name="Normal 5 53" xfId="2089"/>
    <cellStyle name="Normal 5 54" xfId="2090"/>
    <cellStyle name="Normal 5 55" xfId="2091"/>
    <cellStyle name="Normal 5 56" xfId="2485"/>
    <cellStyle name="Normal 5 6" xfId="2092"/>
    <cellStyle name="Normal 5 6 2" xfId="2093"/>
    <cellStyle name="Normal 5 6 3" xfId="2094"/>
    <cellStyle name="Normal 5 6 4" xfId="2095"/>
    <cellStyle name="Normal 5 7" xfId="2096"/>
    <cellStyle name="Normal 5 7 2" xfId="2097"/>
    <cellStyle name="Normal 5 7 3" xfId="2098"/>
    <cellStyle name="Normal 5 7 4" xfId="2099"/>
    <cellStyle name="Normal 5 8" xfId="2100"/>
    <cellStyle name="Normal 5 8 2" xfId="2101"/>
    <cellStyle name="Normal 5 8 3" xfId="2102"/>
    <cellStyle name="Normal 5 8 4" xfId="2103"/>
    <cellStyle name="Normal 5 9" xfId="2104"/>
    <cellStyle name="Normal 5 9 2" xfId="2105"/>
    <cellStyle name="Normal 5 9 3" xfId="2106"/>
    <cellStyle name="Normal 5 9 4" xfId="2107"/>
    <cellStyle name="Normal 6" xfId="29"/>
    <cellStyle name="Normal 6 10" xfId="2108"/>
    <cellStyle name="Normal 6 10 2" xfId="2109"/>
    <cellStyle name="Normal 6 10 3" xfId="2110"/>
    <cellStyle name="Normal 6 10 4" xfId="2111"/>
    <cellStyle name="Normal 6 11" xfId="2112"/>
    <cellStyle name="Normal 6 11 2" xfId="2113"/>
    <cellStyle name="Normal 6 11 3" xfId="2114"/>
    <cellStyle name="Normal 6 11 4" xfId="2115"/>
    <cellStyle name="Normal 6 12" xfId="2116"/>
    <cellStyle name="Normal 6 12 2" xfId="2117"/>
    <cellStyle name="Normal 6 12 3" xfId="2118"/>
    <cellStyle name="Normal 6 13" xfId="2119"/>
    <cellStyle name="Normal 6 13 2" xfId="2120"/>
    <cellStyle name="Normal 6 13 3" xfId="2121"/>
    <cellStyle name="Normal 6 14" xfId="2122"/>
    <cellStyle name="Normal 6 14 2" xfId="2123"/>
    <cellStyle name="Normal 6 14 3" xfId="2124"/>
    <cellStyle name="Normal 6 15" xfId="2125"/>
    <cellStyle name="Normal 6 15 2" xfId="2126"/>
    <cellStyle name="Normal 6 15 3" xfId="2127"/>
    <cellStyle name="Normal 6 16" xfId="2128"/>
    <cellStyle name="Normal 6 16 2" xfId="2129"/>
    <cellStyle name="Normal 6 16 3" xfId="2130"/>
    <cellStyle name="Normal 6 17" xfId="2131"/>
    <cellStyle name="Normal 6 17 2" xfId="2132"/>
    <cellStyle name="Normal 6 17 3" xfId="2133"/>
    <cellStyle name="Normal 6 18" xfId="2134"/>
    <cellStyle name="Normal 6 18 2" xfId="2135"/>
    <cellStyle name="Normal 6 18 3" xfId="2136"/>
    <cellStyle name="Normal 6 19" xfId="2137"/>
    <cellStyle name="Normal 6 19 2" xfId="2138"/>
    <cellStyle name="Normal 6 19 3" xfId="2139"/>
    <cellStyle name="Normal 6 2" xfId="182"/>
    <cellStyle name="Normal 6 2 10" xfId="2140"/>
    <cellStyle name="Normal 6 2 11" xfId="2141"/>
    <cellStyle name="Normal 6 2 12" xfId="2142"/>
    <cellStyle name="Normal 6 2 13" xfId="2143"/>
    <cellStyle name="Normal 6 2 14" xfId="2144"/>
    <cellStyle name="Normal 6 2 15" xfId="2145"/>
    <cellStyle name="Normal 6 2 16" xfId="2146"/>
    <cellStyle name="Normal 6 2 17" xfId="2147"/>
    <cellStyle name="Normal 6 2 2" xfId="183"/>
    <cellStyle name="Normal 6 2 3" xfId="2148"/>
    <cellStyle name="Normal 6 2 4" xfId="2149"/>
    <cellStyle name="Normal 6 2 5" xfId="2150"/>
    <cellStyle name="Normal 6 2 6" xfId="2151"/>
    <cellStyle name="Normal 6 2 7" xfId="2152"/>
    <cellStyle name="Normal 6 2 8" xfId="2153"/>
    <cellStyle name="Normal 6 2 9" xfId="2154"/>
    <cellStyle name="Normal 6 20" xfId="2155"/>
    <cellStyle name="Normal 6 20 2" xfId="2156"/>
    <cellStyle name="Normal 6 20 3" xfId="2157"/>
    <cellStyle name="Normal 6 21" xfId="2158"/>
    <cellStyle name="Normal 6 21 2" xfId="2159"/>
    <cellStyle name="Normal 6 21 3" xfId="2160"/>
    <cellStyle name="Normal 6 22" xfId="2161"/>
    <cellStyle name="Normal 6 22 2" xfId="2162"/>
    <cellStyle name="Normal 6 22 3" xfId="2163"/>
    <cellStyle name="Normal 6 23" xfId="2164"/>
    <cellStyle name="Normal 6 24" xfId="2165"/>
    <cellStyle name="Normal 6 25" xfId="2166"/>
    <cellStyle name="Normal 6 26" xfId="2167"/>
    <cellStyle name="Normal 6 27" xfId="2168"/>
    <cellStyle name="Normal 6 28" xfId="2169"/>
    <cellStyle name="Normal 6 29" xfId="2170"/>
    <cellStyle name="Normal 6 3" xfId="184"/>
    <cellStyle name="Normal 6 3 10" xfId="2171"/>
    <cellStyle name="Normal 6 3 11" xfId="2172"/>
    <cellStyle name="Normal 6 3 12" xfId="2173"/>
    <cellStyle name="Normal 6 3 13" xfId="2174"/>
    <cellStyle name="Normal 6 3 14" xfId="2175"/>
    <cellStyle name="Normal 6 3 15" xfId="2176"/>
    <cellStyle name="Normal 6 3 16" xfId="2177"/>
    <cellStyle name="Normal 6 3 17" xfId="2178"/>
    <cellStyle name="Normal 6 3 2" xfId="2179"/>
    <cellStyle name="Normal 6 3 3" xfId="2180"/>
    <cellStyle name="Normal 6 3 4" xfId="2181"/>
    <cellStyle name="Normal 6 3 5" xfId="2182"/>
    <cellStyle name="Normal 6 3 6" xfId="2183"/>
    <cellStyle name="Normal 6 3 7" xfId="2184"/>
    <cellStyle name="Normal 6 3 8" xfId="2185"/>
    <cellStyle name="Normal 6 3 9" xfId="2186"/>
    <cellStyle name="Normal 6 30" xfId="2187"/>
    <cellStyle name="Normal 6 31" xfId="2486"/>
    <cellStyle name="Normal 6 4" xfId="185"/>
    <cellStyle name="Normal 6 4 10" xfId="2188"/>
    <cellStyle name="Normal 6 4 11" xfId="2189"/>
    <cellStyle name="Normal 6 4 12" xfId="2190"/>
    <cellStyle name="Normal 6 4 13" xfId="2191"/>
    <cellStyle name="Normal 6 4 14" xfId="2192"/>
    <cellStyle name="Normal 6 4 15" xfId="2193"/>
    <cellStyle name="Normal 6 4 16" xfId="2194"/>
    <cellStyle name="Normal 6 4 17" xfId="2195"/>
    <cellStyle name="Normal 6 4 2" xfId="2196"/>
    <cellStyle name="Normal 6 4 3" xfId="2197"/>
    <cellStyle name="Normal 6 4 4" xfId="2198"/>
    <cellStyle name="Normal 6 4 5" xfId="2199"/>
    <cellStyle name="Normal 6 4 6" xfId="2200"/>
    <cellStyle name="Normal 6 4 7" xfId="2201"/>
    <cellStyle name="Normal 6 4 8" xfId="2202"/>
    <cellStyle name="Normal 6 4 9" xfId="2203"/>
    <cellStyle name="Normal 6 5" xfId="186"/>
    <cellStyle name="Normal 6 5 10" xfId="2204"/>
    <cellStyle name="Normal 6 5 11" xfId="2205"/>
    <cellStyle name="Normal 6 5 12" xfId="2206"/>
    <cellStyle name="Normal 6 5 13" xfId="2207"/>
    <cellStyle name="Normal 6 5 14" xfId="2208"/>
    <cellStyle name="Normal 6 5 15" xfId="2209"/>
    <cellStyle name="Normal 6 5 16" xfId="2210"/>
    <cellStyle name="Normal 6 5 17" xfId="2211"/>
    <cellStyle name="Normal 6 5 2" xfId="2212"/>
    <cellStyle name="Normal 6 5 3" xfId="2213"/>
    <cellStyle name="Normal 6 5 4" xfId="2214"/>
    <cellStyle name="Normal 6 5 5" xfId="2215"/>
    <cellStyle name="Normal 6 5 6" xfId="2216"/>
    <cellStyle name="Normal 6 5 7" xfId="2217"/>
    <cellStyle name="Normal 6 5 8" xfId="2218"/>
    <cellStyle name="Normal 6 5 9" xfId="2219"/>
    <cellStyle name="Normal 6 6" xfId="2220"/>
    <cellStyle name="Normal 6 6 10" xfId="2221"/>
    <cellStyle name="Normal 6 6 11" xfId="2222"/>
    <cellStyle name="Normal 6 6 12" xfId="2223"/>
    <cellStyle name="Normal 6 6 13" xfId="2224"/>
    <cellStyle name="Normal 6 6 14" xfId="2225"/>
    <cellStyle name="Normal 6 6 15" xfId="2226"/>
    <cellStyle name="Normal 6 6 16" xfId="2227"/>
    <cellStyle name="Normal 6 6 17" xfId="2228"/>
    <cellStyle name="Normal 6 6 2" xfId="2229"/>
    <cellStyle name="Normal 6 6 3" xfId="2230"/>
    <cellStyle name="Normal 6 6 4" xfId="2231"/>
    <cellStyle name="Normal 6 6 5" xfId="2232"/>
    <cellStyle name="Normal 6 6 6" xfId="2233"/>
    <cellStyle name="Normal 6 6 7" xfId="2234"/>
    <cellStyle name="Normal 6 6 8" xfId="2235"/>
    <cellStyle name="Normal 6 6 9" xfId="2236"/>
    <cellStyle name="Normal 6 7" xfId="2237"/>
    <cellStyle name="Normal 6 7 10" xfId="2238"/>
    <cellStyle name="Normal 6 7 11" xfId="2239"/>
    <cellStyle name="Normal 6 7 12" xfId="2240"/>
    <cellStyle name="Normal 6 7 13" xfId="2241"/>
    <cellStyle name="Normal 6 7 14" xfId="2242"/>
    <cellStyle name="Normal 6 7 15" xfId="2243"/>
    <cellStyle name="Normal 6 7 16" xfId="2244"/>
    <cellStyle name="Normal 6 7 17" xfId="2245"/>
    <cellStyle name="Normal 6 7 2" xfId="2246"/>
    <cellStyle name="Normal 6 7 3" xfId="2247"/>
    <cellStyle name="Normal 6 7 4" xfId="2248"/>
    <cellStyle name="Normal 6 7 5" xfId="2249"/>
    <cellStyle name="Normal 6 7 6" xfId="2250"/>
    <cellStyle name="Normal 6 7 7" xfId="2251"/>
    <cellStyle name="Normal 6 7 8" xfId="2252"/>
    <cellStyle name="Normal 6 7 9" xfId="2253"/>
    <cellStyle name="Normal 6 8" xfId="2254"/>
    <cellStyle name="Normal 6 8 2" xfId="2255"/>
    <cellStyle name="Normal 6 8 3" xfId="2256"/>
    <cellStyle name="Normal 6 8 4" xfId="2257"/>
    <cellStyle name="Normal 6 9" xfId="2258"/>
    <cellStyle name="Normal 6 9 2" xfId="2259"/>
    <cellStyle name="Normal 6 9 3" xfId="2260"/>
    <cellStyle name="Normal 6 9 4" xfId="2261"/>
    <cellStyle name="Normal 7" xfId="30"/>
    <cellStyle name="Normal 7 10" xfId="2262"/>
    <cellStyle name="Normal 7 10 2" xfId="2263"/>
    <cellStyle name="Normal 7 10 3" xfId="2264"/>
    <cellStyle name="Normal 7 11" xfId="2265"/>
    <cellStyle name="Normal 7 11 2" xfId="2266"/>
    <cellStyle name="Normal 7 11 3" xfId="2267"/>
    <cellStyle name="Normal 7 12" xfId="2268"/>
    <cellStyle name="Normal 7 12 2" xfId="2269"/>
    <cellStyle name="Normal 7 12 3" xfId="2270"/>
    <cellStyle name="Normal 7 13" xfId="2271"/>
    <cellStyle name="Normal 7 13 2" xfId="2272"/>
    <cellStyle name="Normal 7 13 3" xfId="2273"/>
    <cellStyle name="Normal 7 14" xfId="2274"/>
    <cellStyle name="Normal 7 14 2" xfId="2275"/>
    <cellStyle name="Normal 7 14 3" xfId="2276"/>
    <cellStyle name="Normal 7 15" xfId="2277"/>
    <cellStyle name="Normal 7 15 2" xfId="2278"/>
    <cellStyle name="Normal 7 15 3" xfId="2279"/>
    <cellStyle name="Normal 7 16" xfId="2280"/>
    <cellStyle name="Normal 7 16 2" xfId="2281"/>
    <cellStyle name="Normal 7 16 3" xfId="2282"/>
    <cellStyle name="Normal 7 17" xfId="2283"/>
    <cellStyle name="Normal 7 18" xfId="2284"/>
    <cellStyle name="Normal 7 19" xfId="2285"/>
    <cellStyle name="Normal 7 2" xfId="187"/>
    <cellStyle name="Normal 7 2 2" xfId="188"/>
    <cellStyle name="Normal 7 2 3" xfId="189"/>
    <cellStyle name="Normal 7 20" xfId="2286"/>
    <cellStyle name="Normal 7 21" xfId="2287"/>
    <cellStyle name="Normal 7 22" xfId="2288"/>
    <cellStyle name="Normal 7 23" xfId="2289"/>
    <cellStyle name="Normal 7 24" xfId="2487"/>
    <cellStyle name="Normal 7 3" xfId="190"/>
    <cellStyle name="Normal 7 3 2" xfId="2290"/>
    <cellStyle name="Normal 7 3 3" xfId="2291"/>
    <cellStyle name="Normal 7 4" xfId="191"/>
    <cellStyle name="Normal 7 4 2" xfId="2292"/>
    <cellStyle name="Normal 7 4 3" xfId="2293"/>
    <cellStyle name="Normal 7 5" xfId="192"/>
    <cellStyle name="Normal 7 5 2" xfId="2294"/>
    <cellStyle name="Normal 7 5 3" xfId="2295"/>
    <cellStyle name="Normal 7 6" xfId="193"/>
    <cellStyle name="Normal 7 6 2" xfId="2296"/>
    <cellStyle name="Normal 7 6 3" xfId="2297"/>
    <cellStyle name="Normal 7 7" xfId="2298"/>
    <cellStyle name="Normal 7 7 2" xfId="2299"/>
    <cellStyle name="Normal 7 7 3" xfId="2300"/>
    <cellStyle name="Normal 7 8" xfId="2301"/>
    <cellStyle name="Normal 7 8 2" xfId="2302"/>
    <cellStyle name="Normal 7 8 3" xfId="2303"/>
    <cellStyle name="Normal 7 9" xfId="2304"/>
    <cellStyle name="Normal 7 9 2" xfId="2305"/>
    <cellStyle name="Normal 7 9 3" xfId="2306"/>
    <cellStyle name="Normal 8" xfId="32"/>
    <cellStyle name="Normal 8 2" xfId="194"/>
    <cellStyle name="Normal 8 3" xfId="195"/>
    <cellStyle name="Normal 8 4" xfId="2307"/>
    <cellStyle name="Normal 8 5" xfId="2417"/>
    <cellStyle name="Normal 9" xfId="196"/>
    <cellStyle name="Normal 9 10" xfId="2308"/>
    <cellStyle name="Normal 9 10 2" xfId="2309"/>
    <cellStyle name="Normal 9 10 3" xfId="2310"/>
    <cellStyle name="Normal 9 11" xfId="2311"/>
    <cellStyle name="Normal 9 11 2" xfId="2312"/>
    <cellStyle name="Normal 9 11 3" xfId="2313"/>
    <cellStyle name="Normal 9 12" xfId="2314"/>
    <cellStyle name="Normal 9 12 2" xfId="2315"/>
    <cellStyle name="Normal 9 12 3" xfId="2316"/>
    <cellStyle name="Normal 9 13" xfId="2317"/>
    <cellStyle name="Normal 9 13 2" xfId="2318"/>
    <cellStyle name="Normal 9 13 3" xfId="2319"/>
    <cellStyle name="Normal 9 14" xfId="2320"/>
    <cellStyle name="Normal 9 14 2" xfId="2321"/>
    <cellStyle name="Normal 9 14 3" xfId="2322"/>
    <cellStyle name="Normal 9 15" xfId="2323"/>
    <cellStyle name="Normal 9 15 2" xfId="2324"/>
    <cellStyle name="Normal 9 15 3" xfId="2325"/>
    <cellStyle name="Normal 9 16" xfId="2326"/>
    <cellStyle name="Normal 9 16 2" xfId="2327"/>
    <cellStyle name="Normal 9 16 3" xfId="2328"/>
    <cellStyle name="Normal 9 17" xfId="2329"/>
    <cellStyle name="Normal 9 18" xfId="2330"/>
    <cellStyle name="Normal 9 19" xfId="2331"/>
    <cellStyle name="Normal 9 2" xfId="2332"/>
    <cellStyle name="Normal 9 2 2" xfId="2333"/>
    <cellStyle name="Normal 9 2 3" xfId="2334"/>
    <cellStyle name="Normal 9 3" xfId="2335"/>
    <cellStyle name="Normal 9 3 2" xfId="2336"/>
    <cellStyle name="Normal 9 3 3" xfId="2337"/>
    <cellStyle name="Normal 9 4" xfId="2338"/>
    <cellStyle name="Normal 9 4 2" xfId="2339"/>
    <cellStyle name="Normal 9 4 3" xfId="2340"/>
    <cellStyle name="Normal 9 5" xfId="2341"/>
    <cellStyle name="Normal 9 5 2" xfId="2342"/>
    <cellStyle name="Normal 9 5 3" xfId="2343"/>
    <cellStyle name="Normal 9 6" xfId="2344"/>
    <cellStyle name="Normal 9 6 2" xfId="2345"/>
    <cellStyle name="Normal 9 6 3" xfId="2346"/>
    <cellStyle name="Normal 9 7" xfId="2347"/>
    <cellStyle name="Normal 9 7 2" xfId="2348"/>
    <cellStyle name="Normal 9 7 3" xfId="2349"/>
    <cellStyle name="Normal 9 8" xfId="2350"/>
    <cellStyle name="Normal 9 8 2" xfId="2351"/>
    <cellStyle name="Normal 9 8 3" xfId="2352"/>
    <cellStyle name="Normal 9 9" xfId="2353"/>
    <cellStyle name="Normal 9 9 2" xfId="2354"/>
    <cellStyle name="Normal 9 9 3" xfId="2355"/>
    <cellStyle name="Note 2" xfId="197"/>
    <cellStyle name="Note 2 10" xfId="2356"/>
    <cellStyle name="Note 2 10 2" xfId="2435"/>
    <cellStyle name="Note 2 11" xfId="2357"/>
    <cellStyle name="Note 2 11 2" xfId="2436"/>
    <cellStyle name="Note 2 12" xfId="2358"/>
    <cellStyle name="Note 2 12 2" xfId="2437"/>
    <cellStyle name="Note 2 13" xfId="2359"/>
    <cellStyle name="Note 2 13 2" xfId="2444"/>
    <cellStyle name="Note 2 14" xfId="2360"/>
    <cellStyle name="Note 2 14 2" xfId="2445"/>
    <cellStyle name="Note 2 15" xfId="2361"/>
    <cellStyle name="Note 2 15 2" xfId="2446"/>
    <cellStyle name="Note 2 16" xfId="2362"/>
    <cellStyle name="Note 2 16 2" xfId="2419"/>
    <cellStyle name="Note 2 17" xfId="2363"/>
    <cellStyle name="Note 2 17 2" xfId="2447"/>
    <cellStyle name="Note 2 18" xfId="2364"/>
    <cellStyle name="Note 2 18 2" xfId="2448"/>
    <cellStyle name="Note 2 19" xfId="2365"/>
    <cellStyle name="Note 2 19 2" xfId="2449"/>
    <cellStyle name="Note 2 2" xfId="2366"/>
    <cellStyle name="Note 2 2 2" xfId="2450"/>
    <cellStyle name="Note 2 20" xfId="2367"/>
    <cellStyle name="Note 2 20 2" xfId="2451"/>
    <cellStyle name="Note 2 21" xfId="2423"/>
    <cellStyle name="Note 2 3" xfId="2368"/>
    <cellStyle name="Note 2 3 2" xfId="2452"/>
    <cellStyle name="Note 2 4" xfId="2369"/>
    <cellStyle name="Note 2 4 2" xfId="2453"/>
    <cellStyle name="Note 2 5" xfId="2370"/>
    <cellStyle name="Note 2 5 2" xfId="2454"/>
    <cellStyle name="Note 2 6" xfId="2371"/>
    <cellStyle name="Note 2 6 2" xfId="2455"/>
    <cellStyle name="Note 2 7" xfId="2372"/>
    <cellStyle name="Note 2 7 2" xfId="2456"/>
    <cellStyle name="Note 2 8" xfId="2373"/>
    <cellStyle name="Note 2 8 2" xfId="2420"/>
    <cellStyle name="Note 2 9" xfId="2374"/>
    <cellStyle name="Note 2 9 2" xfId="2438"/>
    <cellStyle name="Note 3" xfId="2375"/>
    <cellStyle name="Note 3 2" xfId="2376"/>
    <cellStyle name="Note 3 3" xfId="2457"/>
    <cellStyle name="Note 4" xfId="2377"/>
    <cellStyle name="Output 2" xfId="198"/>
    <cellStyle name="Output 2 2" xfId="2378"/>
    <cellStyle name="Output 2 2 2" xfId="2439"/>
    <cellStyle name="Output 2 3" xfId="2379"/>
    <cellStyle name="Output 2 3 2" xfId="2458"/>
    <cellStyle name="Output 2 4" xfId="2380"/>
    <cellStyle name="Output 2 4 2" xfId="2440"/>
    <cellStyle name="Output 2 5" xfId="2381"/>
    <cellStyle name="Output 2 5 2" xfId="2459"/>
    <cellStyle name="Output 2 6" xfId="2382"/>
    <cellStyle name="Output 2 6 2" xfId="2441"/>
    <cellStyle name="Output 2 7" xfId="2383"/>
    <cellStyle name="Output 2 7 2" xfId="2460"/>
    <cellStyle name="Output 2 8" xfId="2424"/>
    <cellStyle name="Percent 2" xfId="16"/>
    <cellStyle name="Percent 2 10" xfId="2384"/>
    <cellStyle name="Percent 2 11" xfId="2385"/>
    <cellStyle name="Percent 2 12" xfId="2386"/>
    <cellStyle name="Percent 2 13" xfId="2387"/>
    <cellStyle name="Percent 2 14" xfId="2388"/>
    <cellStyle name="Percent 2 15" xfId="2389"/>
    <cellStyle name="Percent 2 16" xfId="2390"/>
    <cellStyle name="Percent 2 17" xfId="2391"/>
    <cellStyle name="Percent 2 18" xfId="2392"/>
    <cellStyle name="Percent 2 19" xfId="2393"/>
    <cellStyle name="Percent 2 2" xfId="199"/>
    <cellStyle name="Percent 2 20" xfId="2394"/>
    <cellStyle name="Percent 2 21" xfId="2395"/>
    <cellStyle name="Percent 2 22" xfId="2396"/>
    <cellStyle name="Percent 2 23" xfId="2397"/>
    <cellStyle name="Percent 2 3" xfId="2398"/>
    <cellStyle name="Percent 2 4" xfId="2399"/>
    <cellStyle name="Percent 2 5" xfId="2400"/>
    <cellStyle name="Percent 2 6" xfId="2401"/>
    <cellStyle name="Percent 2 7" xfId="2402"/>
    <cellStyle name="Percent 2 8" xfId="2403"/>
    <cellStyle name="Percent 2 9" xfId="2404"/>
    <cellStyle name="Percent 3" xfId="226"/>
    <cellStyle name="Percent 3 2" xfId="2405"/>
    <cellStyle name="Percent 4" xfId="2406"/>
    <cellStyle name="Percent 5" xfId="2407"/>
    <cellStyle name="Percent 5 2" xfId="2408"/>
    <cellStyle name="Percent 6" xfId="2409"/>
    <cellStyle name="Publication_style" xfId="200"/>
    <cellStyle name="Refdb standard" xfId="201"/>
    <cellStyle name="Refdb standard 2" xfId="202"/>
    <cellStyle name="Row_CategoryHeadings" xfId="203"/>
    <cellStyle name="Source" xfId="204"/>
    <cellStyle name="Source 2" xfId="205"/>
    <cellStyle name="Table Cells" xfId="206"/>
    <cellStyle name="Table Cells 2" xfId="2410"/>
    <cellStyle name="Table Column Headings" xfId="207"/>
    <cellStyle name="Table Number" xfId="208"/>
    <cellStyle name="Table Row Headings" xfId="209"/>
    <cellStyle name="Table Title" xfId="210"/>
    <cellStyle name="Table_Name" xfId="211"/>
    <cellStyle name="þ_x001d_ð'&amp;Oý—&amp;Hý_x000b__x0008_—_x000f_h_x0010__x0007__x0001__x0001_" xfId="212"/>
    <cellStyle name="Title 2" xfId="213"/>
    <cellStyle name="Total 2" xfId="214"/>
    <cellStyle name="Total 2 2" xfId="2411"/>
    <cellStyle name="Total 2 2 2" xfId="2461"/>
    <cellStyle name="Total 2 3" xfId="2412"/>
    <cellStyle name="Total 2 3 2" xfId="2462"/>
    <cellStyle name="Total 2 4" xfId="2413"/>
    <cellStyle name="Total 2 4 2" xfId="2463"/>
    <cellStyle name="Total 2 5" xfId="2414"/>
    <cellStyle name="Total 2 5 2" xfId="2464"/>
    <cellStyle name="Total 2 6" xfId="2415"/>
    <cellStyle name="Total 2 6 2" xfId="2465"/>
    <cellStyle name="Total 2 7" xfId="2416"/>
    <cellStyle name="Total 2 7 2" xfId="2466"/>
    <cellStyle name="Total 2 8" xfId="2418"/>
    <cellStyle name="ts97" xfId="215"/>
    <cellStyle name="u" xfId="216"/>
    <cellStyle name="Undefined" xfId="217"/>
    <cellStyle name="Warning Text 2" xfId="218"/>
    <cellStyle name="Warnings" xfId="219"/>
    <cellStyle name="Warnings 2" xfId="220"/>
    <cellStyle name="Warnings 3" xfId="221"/>
    <cellStyle name="Warnings 3 2" xfId="222"/>
    <cellStyle name="Warnings 4" xfId="223"/>
  </cellStyles>
  <dxfs count="3">
    <dxf>
      <fill>
        <patternFill patternType="none">
          <bgColor auto="1"/>
        </patternFill>
      </fill>
    </dxf>
    <dxf>
      <fill>
        <patternFill>
          <bgColor rgb="FF92D050"/>
        </patternFill>
      </fill>
    </dxf>
    <dxf>
      <fill>
        <patternFill>
          <bgColor rgb="FFFF0000"/>
        </patternFill>
      </fill>
    </dxf>
  </dxfs>
  <tableStyles count="0" defaultTableStyle="TableStyleMedium9" defaultPivotStyle="PivotStyleLight16"/>
  <colors>
    <mruColors>
      <color rgb="FF3B8DCC"/>
      <color rgb="FFFFFFFF"/>
      <color rgb="FF404040"/>
      <color rgb="FF000080"/>
      <color rgb="FF5283BE"/>
      <color rgb="FFFF0000"/>
      <color rgb="FF08519C"/>
      <color rgb="FF386698"/>
      <color rgb="FF6BAEE7"/>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146006944444514E-2"/>
          <c:y val="0.18992666666666674"/>
          <c:w val="0.9339956597222222"/>
          <c:h val="0.6848297222222226"/>
        </c:manualLayout>
      </c:layout>
      <c:lineChart>
        <c:grouping val="standard"/>
        <c:varyColors val="0"/>
        <c:ser>
          <c:idx val="0"/>
          <c:order val="0"/>
          <c:tx>
            <c:strRef>
              <c:f>Controls!$G$58</c:f>
              <c:strCache>
                <c:ptCount val="1"/>
                <c:pt idx="0">
                  <c:v>Cardiff and Vale UHB</c:v>
                </c:pt>
              </c:strCache>
            </c:strRef>
          </c:tx>
          <c:spPr>
            <a:ln w="19050">
              <a:solidFill>
                <a:srgbClr val="3182BD"/>
              </a:solidFill>
            </a:ln>
          </c:spPr>
          <c:marker>
            <c:symbol val="none"/>
          </c:marker>
          <c:errBars>
            <c:errDir val="y"/>
            <c:errBarType val="both"/>
            <c:errValType val="cust"/>
            <c:noEndCap val="0"/>
            <c:plus>
              <c:numRef>
                <c:f>Controls!$L$33:$L$42</c:f>
                <c:numCache>
                  <c:formatCode>General</c:formatCode>
                  <c:ptCount val="10"/>
                  <c:pt idx="0">
                    <c:v>1.3985343194020672</c:v>
                  </c:pt>
                  <c:pt idx="1">
                    <c:v>1.4323130711086094</c:v>
                  </c:pt>
                  <c:pt idx="2">
                    <c:v>1.4528544522380358</c:v>
                  </c:pt>
                  <c:pt idx="3">
                    <c:v>1.4592121663677418</c:v>
                  </c:pt>
                  <c:pt idx="4">
                    <c:v>1.4564537724718605</c:v>
                  </c:pt>
                  <c:pt idx="5">
                    <c:v>1.4678639978697205</c:v>
                  </c:pt>
                  <c:pt idx="6">
                    <c:v>1.4703533226569974</c:v>
                  </c:pt>
                  <c:pt idx="7">
                    <c:v>1.4511289875747337</c:v>
                  </c:pt>
                  <c:pt idx="8">
                    <c:v>1.434125223369449</c:v>
                  </c:pt>
                  <c:pt idx="9">
                    <c:v>1.4216671334610567</c:v>
                  </c:pt>
                </c:numCache>
              </c:numRef>
            </c:plus>
            <c:minus>
              <c:numRef>
                <c:f>Controls!$M$33:$M$42</c:f>
                <c:numCache>
                  <c:formatCode>General</c:formatCode>
                  <c:ptCount val="10"/>
                  <c:pt idx="0">
                    <c:v>1.4276781629103681</c:v>
                  </c:pt>
                  <c:pt idx="1">
                    <c:v>1.461209871226302</c:v>
                  </c:pt>
                  <c:pt idx="2">
                    <c:v>1.4814439936860282</c:v>
                  </c:pt>
                  <c:pt idx="3">
                    <c:v>1.4874769400130177</c:v>
                  </c:pt>
                  <c:pt idx="4">
                    <c:v>1.4845642690400069</c:v>
                  </c:pt>
                  <c:pt idx="5">
                    <c:v>1.4959716713766937</c:v>
                  </c:pt>
                  <c:pt idx="6">
                    <c:v>1.4984057270846804</c:v>
                  </c:pt>
                  <c:pt idx="7">
                    <c:v>1.4791646448389102</c:v>
                  </c:pt>
                  <c:pt idx="8">
                    <c:v>1.4620326449954391</c:v>
                  </c:pt>
                  <c:pt idx="9">
                    <c:v>1.4496164616918463</c:v>
                  </c:pt>
                </c:numCache>
              </c:numRef>
            </c:minus>
            <c:spPr>
              <a:ln>
                <a:solidFill>
                  <a:schemeClr val="tx1"/>
                </a:solidFill>
              </a:ln>
            </c:spPr>
          </c:errBars>
          <c:cat>
            <c:numRef>
              <c:f>Controls!$F$6:$F$15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Controls!$I$33:$I$42</c:f>
              <c:numCache>
                <c:formatCode>0.0</c:formatCode>
                <c:ptCount val="10"/>
                <c:pt idx="0">
                  <c:v>51.964046282961711</c:v>
                </c:pt>
                <c:pt idx="1">
                  <c:v>54.938885660537174</c:v>
                </c:pt>
                <c:pt idx="2">
                  <c:v>57.108886961436887</c:v>
                </c:pt>
                <c:pt idx="3">
                  <c:v>58.256169122110556</c:v>
                </c:pt>
                <c:pt idx="4">
                  <c:v>58.351141819436329</c:v>
                </c:pt>
                <c:pt idx="5">
                  <c:v>59.267138120699897</c:v>
                </c:pt>
                <c:pt idx="6">
                  <c:v>59.581874868499071</c:v>
                </c:pt>
                <c:pt idx="7">
                  <c:v>58.080856350950967</c:v>
                </c:pt>
                <c:pt idx="8">
                  <c:v>56.9952622866602</c:v>
                </c:pt>
                <c:pt idx="9">
                  <c:v>55.935061594306461</c:v>
                </c:pt>
              </c:numCache>
            </c:numRef>
          </c:val>
          <c:smooth val="0"/>
          <c:extLst>
            <c:ext xmlns:c16="http://schemas.microsoft.com/office/drawing/2014/chart" uri="{C3380CC4-5D6E-409C-BE32-E72D297353CC}">
              <c16:uniqueId val="{00000000-4865-4F29-84E4-AB96BD790EA8}"/>
            </c:ext>
          </c:extLst>
        </c:ser>
        <c:ser>
          <c:idx val="1"/>
          <c:order val="1"/>
          <c:tx>
            <c:strRef>
              <c:f>Controls!$F$17</c:f>
              <c:strCache>
                <c:ptCount val="1"/>
                <c:pt idx="0">
                  <c:v>Wales</c:v>
                </c:pt>
              </c:strCache>
            </c:strRef>
          </c:tx>
          <c:spPr>
            <a:ln w="19050">
              <a:solidFill>
                <a:srgbClr val="FF0000"/>
              </a:solidFill>
            </a:ln>
          </c:spPr>
          <c:marker>
            <c:symbol val="none"/>
          </c:marker>
          <c:cat>
            <c:numRef>
              <c:f>Controls!$F$6:$F$15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Controls!$I$45:$I$54</c:f>
              <c:numCache>
                <c:formatCode>0.0</c:formatCode>
                <c:ptCount val="10"/>
                <c:pt idx="0">
                  <c:v>56.05512287750777</c:v>
                </c:pt>
                <c:pt idx="1">
                  <c:v>57.46823889750133</c:v>
                </c:pt>
                <c:pt idx="2">
                  <c:v>58.542663527777634</c:v>
                </c:pt>
                <c:pt idx="3">
                  <c:v>60.547996398783745</c:v>
                </c:pt>
                <c:pt idx="4">
                  <c:v>59.543733234258525</c:v>
                </c:pt>
                <c:pt idx="5">
                  <c:v>61.69660956147262</c:v>
                </c:pt>
                <c:pt idx="6">
                  <c:v>61.442776625375778</c:v>
                </c:pt>
                <c:pt idx="7">
                  <c:v>61.162323675363062</c:v>
                </c:pt>
                <c:pt idx="8">
                  <c:v>58.937888318099006</c:v>
                </c:pt>
                <c:pt idx="9">
                  <c:v>59.107562335119667</c:v>
                </c:pt>
              </c:numCache>
            </c:numRef>
          </c:val>
          <c:smooth val="0"/>
          <c:extLst>
            <c:ext xmlns:c16="http://schemas.microsoft.com/office/drawing/2014/chart" uri="{C3380CC4-5D6E-409C-BE32-E72D297353CC}">
              <c16:uniqueId val="{00000001-4865-4F29-84E4-AB96BD790EA8}"/>
            </c:ext>
          </c:extLst>
        </c:ser>
        <c:dLbls>
          <c:showLegendKey val="0"/>
          <c:showVal val="0"/>
          <c:showCatName val="0"/>
          <c:showSerName val="0"/>
          <c:showPercent val="0"/>
          <c:showBubbleSize val="0"/>
        </c:dLbls>
        <c:smooth val="0"/>
        <c:axId val="67068288"/>
        <c:axId val="67069824"/>
      </c:lineChart>
      <c:catAx>
        <c:axId val="67068288"/>
        <c:scaling>
          <c:orientation val="minMax"/>
        </c:scaling>
        <c:delete val="0"/>
        <c:axPos val="b"/>
        <c:numFmt formatCode="General" sourceLinked="1"/>
        <c:majorTickMark val="none"/>
        <c:minorTickMark val="none"/>
        <c:tickLblPos val="nextTo"/>
        <c:txPr>
          <a:bodyPr rot="0" vert="horz"/>
          <a:lstStyle/>
          <a:p>
            <a:pPr>
              <a:defRPr sz="900"/>
            </a:pPr>
            <a:endParaRPr lang="en-US"/>
          </a:p>
        </c:txPr>
        <c:crossAx val="67069824"/>
        <c:crosses val="autoZero"/>
        <c:auto val="1"/>
        <c:lblAlgn val="ctr"/>
        <c:lblOffset val="100"/>
        <c:tickLblSkip val="1"/>
        <c:noMultiLvlLbl val="0"/>
      </c:catAx>
      <c:valAx>
        <c:axId val="67069824"/>
        <c:scaling>
          <c:orientation val="minMax"/>
          <c:min val="0"/>
        </c:scaling>
        <c:delete val="0"/>
        <c:axPos val="l"/>
        <c:majorGridlines>
          <c:spPr>
            <a:ln>
              <a:solidFill>
                <a:schemeClr val="bg1">
                  <a:lumMod val="75000"/>
                </a:schemeClr>
              </a:solidFill>
            </a:ln>
          </c:spPr>
        </c:majorGridlines>
        <c:numFmt formatCode="#,##0" sourceLinked="0"/>
        <c:majorTickMark val="none"/>
        <c:minorTickMark val="none"/>
        <c:tickLblPos val="nextTo"/>
        <c:crossAx val="67068288"/>
        <c:crosses val="autoZero"/>
        <c:crossBetween val="between"/>
      </c:valAx>
    </c:plotArea>
    <c:legend>
      <c:legendPos val="r"/>
      <c:layout>
        <c:manualLayout>
          <c:xMode val="edge"/>
          <c:yMode val="edge"/>
          <c:x val="0.42125937500000032"/>
          <c:y val="0.13067388888888887"/>
          <c:w val="0.48223958333333333"/>
          <c:h val="5.4097086776572913E-2"/>
        </c:manualLayout>
      </c:layout>
      <c:overlay val="0"/>
      <c:spPr>
        <a:solidFill>
          <a:sysClr val="window" lastClr="FFFFFF"/>
        </a:solidFill>
      </c:spPr>
    </c:legend>
    <c:plotVisOnly val="1"/>
    <c:dispBlanksAs val="gap"/>
    <c:showDLblsOverMax val="0"/>
  </c:chart>
  <c:spPr>
    <a:ln>
      <a:noFill/>
    </a:ln>
  </c:spPr>
  <c:txPr>
    <a:bodyPr/>
    <a:lstStyle/>
    <a:p>
      <a:pPr>
        <a:defRPr sz="900">
          <a:latin typeface="Verdana"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41145833333336E-2"/>
          <c:y val="0.15395583333333407"/>
          <c:w val="0.93805885416666668"/>
          <c:h val="0.6848297222222226"/>
        </c:manualLayout>
      </c:layout>
      <c:lineChart>
        <c:grouping val="standard"/>
        <c:varyColors val="0"/>
        <c:ser>
          <c:idx val="0"/>
          <c:order val="0"/>
          <c:tx>
            <c:strRef>
              <c:f>Controls!$F$44</c:f>
              <c:strCache>
                <c:ptCount val="1"/>
                <c:pt idx="0">
                  <c:v>Wales</c:v>
                </c:pt>
              </c:strCache>
            </c:strRef>
          </c:tx>
          <c:spPr>
            <a:ln w="19050">
              <a:solidFill>
                <a:srgbClr val="3182BD"/>
              </a:solidFill>
            </a:ln>
          </c:spPr>
          <c:marker>
            <c:symbol val="none"/>
          </c:marker>
          <c:cat>
            <c:numRef>
              <c:f>Controls!$F$6:$F$15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Controls!$I$45:$I$54</c:f>
              <c:numCache>
                <c:formatCode>0.0</c:formatCode>
                <c:ptCount val="10"/>
                <c:pt idx="0">
                  <c:v>56.05512287750777</c:v>
                </c:pt>
                <c:pt idx="1">
                  <c:v>57.46823889750133</c:v>
                </c:pt>
                <c:pt idx="2">
                  <c:v>58.542663527777634</c:v>
                </c:pt>
                <c:pt idx="3">
                  <c:v>60.547996398783745</c:v>
                </c:pt>
                <c:pt idx="4">
                  <c:v>59.543733234258525</c:v>
                </c:pt>
                <c:pt idx="5">
                  <c:v>61.69660956147262</c:v>
                </c:pt>
                <c:pt idx="6">
                  <c:v>61.442776625375778</c:v>
                </c:pt>
                <c:pt idx="7">
                  <c:v>61.162323675363062</c:v>
                </c:pt>
                <c:pt idx="8">
                  <c:v>58.937888318099006</c:v>
                </c:pt>
                <c:pt idx="9">
                  <c:v>59.107562335119667</c:v>
                </c:pt>
              </c:numCache>
            </c:numRef>
          </c:val>
          <c:smooth val="0"/>
          <c:extLst>
            <c:ext xmlns:c16="http://schemas.microsoft.com/office/drawing/2014/chart" uri="{C3380CC4-5D6E-409C-BE32-E72D297353CC}">
              <c16:uniqueId val="{00000000-45CA-41D5-A0D6-916B993C5CF5}"/>
            </c:ext>
          </c:extLst>
        </c:ser>
        <c:dLbls>
          <c:showLegendKey val="0"/>
          <c:showVal val="0"/>
          <c:showCatName val="0"/>
          <c:showSerName val="0"/>
          <c:showPercent val="0"/>
          <c:showBubbleSize val="0"/>
        </c:dLbls>
        <c:smooth val="0"/>
        <c:axId val="67102976"/>
        <c:axId val="68825088"/>
      </c:lineChart>
      <c:catAx>
        <c:axId val="67102976"/>
        <c:scaling>
          <c:orientation val="minMax"/>
        </c:scaling>
        <c:delete val="0"/>
        <c:axPos val="b"/>
        <c:numFmt formatCode="General" sourceLinked="1"/>
        <c:majorTickMark val="none"/>
        <c:minorTickMark val="none"/>
        <c:tickLblPos val="nextTo"/>
        <c:txPr>
          <a:bodyPr rot="0" vert="horz"/>
          <a:lstStyle/>
          <a:p>
            <a:pPr>
              <a:defRPr sz="900"/>
            </a:pPr>
            <a:endParaRPr lang="en-US"/>
          </a:p>
        </c:txPr>
        <c:crossAx val="68825088"/>
        <c:crosses val="autoZero"/>
        <c:auto val="1"/>
        <c:lblAlgn val="ctr"/>
        <c:lblOffset val="100"/>
        <c:tickLblSkip val="1"/>
        <c:noMultiLvlLbl val="0"/>
      </c:catAx>
      <c:valAx>
        <c:axId val="68825088"/>
        <c:scaling>
          <c:orientation val="minMax"/>
          <c:min val="0"/>
        </c:scaling>
        <c:delete val="0"/>
        <c:axPos val="l"/>
        <c:majorGridlines>
          <c:spPr>
            <a:ln>
              <a:solidFill>
                <a:schemeClr val="bg1">
                  <a:lumMod val="75000"/>
                </a:schemeClr>
              </a:solidFill>
            </a:ln>
          </c:spPr>
        </c:majorGridlines>
        <c:numFmt formatCode="#,##0" sourceLinked="0"/>
        <c:majorTickMark val="none"/>
        <c:minorTickMark val="none"/>
        <c:tickLblPos val="nextTo"/>
        <c:crossAx val="67102976"/>
        <c:crosses val="autoZero"/>
        <c:crossBetween val="between"/>
      </c:valAx>
    </c:plotArea>
    <c:plotVisOnly val="1"/>
    <c:dispBlanksAs val="gap"/>
    <c:showDLblsOverMax val="0"/>
  </c:chart>
  <c:spPr>
    <a:ln>
      <a:noFill/>
    </a:ln>
  </c:spPr>
  <c:txPr>
    <a:bodyPr/>
    <a:lstStyle/>
    <a:p>
      <a:pPr>
        <a:defRPr sz="900">
          <a:latin typeface="Verdana"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56818783180013"/>
          <c:y val="0.13020916131724394"/>
          <c:w val="0.55989515336139406"/>
          <c:h val="0.81983251968677262"/>
        </c:manualLayout>
      </c:layout>
      <c:barChart>
        <c:barDir val="bar"/>
        <c:grouping val="clustered"/>
        <c:varyColors val="0"/>
        <c:ser>
          <c:idx val="0"/>
          <c:order val="0"/>
          <c:tx>
            <c:v>GFR</c:v>
          </c:tx>
          <c:spPr>
            <a:solidFill>
              <a:srgbClr val="3182BD"/>
            </a:solidFill>
          </c:spPr>
          <c:invertIfNegative val="0"/>
          <c:dLbls>
            <c:dLbl>
              <c:idx val="0"/>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0-75F7-4AFD-A61B-881B22C2341B}"/>
                </c:ext>
              </c:extLst>
            </c:dLbl>
            <c:dLbl>
              <c:idx val="1"/>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75F7-4AFD-A61B-881B22C2341B}"/>
                </c:ext>
              </c:extLst>
            </c:dLbl>
            <c:dLbl>
              <c:idx val="2"/>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2-75F7-4AFD-A61B-881B22C2341B}"/>
                </c:ext>
              </c:extLst>
            </c:dLbl>
            <c:dLbl>
              <c:idx val="3"/>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3-75F7-4AFD-A61B-881B22C2341B}"/>
                </c:ext>
              </c:extLst>
            </c:dLbl>
            <c:dLbl>
              <c:idx val="4"/>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4-75F7-4AFD-A61B-881B22C2341B}"/>
                </c:ext>
              </c:extLst>
            </c:dLbl>
            <c:dLbl>
              <c:idx val="5"/>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5-75F7-4AFD-A61B-881B22C2341B}"/>
                </c:ext>
              </c:extLst>
            </c:dLbl>
            <c:dLbl>
              <c:idx val="6"/>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6-75F7-4AFD-A61B-881B22C2341B}"/>
                </c:ext>
              </c:extLst>
            </c:dLbl>
            <c:dLbl>
              <c:idx val="7"/>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75F7-4AFD-A61B-881B22C2341B}"/>
                </c:ext>
              </c:extLst>
            </c:dLbl>
            <c:dLbl>
              <c:idx val="8"/>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8-75F7-4AFD-A61B-881B22C2341B}"/>
                </c:ext>
              </c:extLst>
            </c:dLbl>
            <c:dLbl>
              <c:idx val="9"/>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9-75F7-4AFD-A61B-881B22C2341B}"/>
                </c:ext>
              </c:extLst>
            </c:dLbl>
            <c:dLbl>
              <c:idx val="10"/>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A-75F7-4AFD-A61B-881B22C2341B}"/>
                </c:ext>
              </c:extLst>
            </c:dLbl>
            <c:dLbl>
              <c:idx val="11"/>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B-75F7-4AFD-A61B-881B22C2341B}"/>
                </c:ext>
              </c:extLst>
            </c:dLbl>
            <c:dLbl>
              <c:idx val="12"/>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C-75F7-4AFD-A61B-881B22C2341B}"/>
                </c:ext>
              </c:extLst>
            </c:dLbl>
            <c:dLbl>
              <c:idx val="13"/>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D-75F7-4AFD-A61B-881B22C2341B}"/>
                </c:ext>
              </c:extLst>
            </c:dLbl>
            <c:dLbl>
              <c:idx val="14"/>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E-75F7-4AFD-A61B-881B22C2341B}"/>
                </c:ext>
              </c:extLst>
            </c:dLbl>
            <c:dLbl>
              <c:idx val="15"/>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F-75F7-4AFD-A61B-881B22C2341B}"/>
                </c:ext>
              </c:extLst>
            </c:dLbl>
            <c:dLbl>
              <c:idx val="16"/>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10-75F7-4AFD-A61B-881B22C2341B}"/>
                </c:ext>
              </c:extLst>
            </c:dLbl>
            <c:dLbl>
              <c:idx val="17"/>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11-75F7-4AFD-A61B-881B22C2341B}"/>
                </c:ext>
              </c:extLst>
            </c:dLbl>
            <c:dLbl>
              <c:idx val="18"/>
              <c:numFmt formatCode="#,##0" sourceLinked="0"/>
              <c:spPr/>
              <c:txPr>
                <a:bodyPr anchor="ctr" anchorCtr="0"/>
                <a:lstStyle/>
                <a:p>
                  <a:pPr>
                    <a:defRPr sz="800" b="1" baseline="0">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12-75F7-4AFD-A61B-881B22C2341B}"/>
                </c:ext>
              </c:extLst>
            </c:dLbl>
            <c:numFmt formatCode="#,##0" sourceLinked="0"/>
            <c:spPr>
              <a:noFill/>
              <a:ln>
                <a:noFill/>
              </a:ln>
              <a:effectLst/>
            </c:spPr>
            <c:txPr>
              <a:bodyPr anchor="ctr" anchorCtr="0"/>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'Current snapshot chart data'!$E$39:$E$68</c:f>
                <c:numCache>
                  <c:formatCode>General</c:formatCode>
                  <c:ptCount val="30"/>
                  <c:pt idx="0">
                    <c:v>1.5017105192132263</c:v>
                  </c:pt>
                  <c:pt idx="1">
                    <c:v>2.0608499459381235</c:v>
                  </c:pt>
                  <c:pt idx="2">
                    <c:v>1.4496164616918463</c:v>
                  </c:pt>
                  <c:pt idx="3">
                    <c:v>1.5240613854046714</c:v>
                  </c:pt>
                  <c:pt idx="4">
                    <c:v>1.8748059470878289</c:v>
                  </c:pt>
                  <c:pt idx="5">
                    <c:v>3.4678306220670763</c:v>
                  </c:pt>
                  <c:pt idx="6">
                    <c:v>1.4412475940481499</c:v>
                  </c:pt>
                  <c:pt idx="8">
                    <c:v>3.0500243270676606</c:v>
                  </c:pt>
                  <c:pt idx="9">
                    <c:v>3.9689918370763166</c:v>
                  </c:pt>
                  <c:pt idx="10">
                    <c:v>3.8157247578375006</c:v>
                  </c:pt>
                  <c:pt idx="11">
                    <c:v>4.2936667000489521</c:v>
                  </c:pt>
                  <c:pt idx="12">
                    <c:v>2.6924708915654421</c:v>
                  </c:pt>
                  <c:pt idx="13">
                    <c:v>4.8926324420562963</c:v>
                  </c:pt>
                  <c:pt idx="14">
                    <c:v>2.2851049836047395</c:v>
                  </c:pt>
                  <c:pt idx="15">
                    <c:v>1.634205437877192</c:v>
                  </c:pt>
                  <c:pt idx="16">
                    <c:v>3.2072892752697726</c:v>
                  </c:pt>
                  <c:pt idx="17">
                    <c:v>3.0548121694185753</c:v>
                  </c:pt>
                  <c:pt idx="18">
                    <c:v>3.0857833770440521</c:v>
                  </c:pt>
                  <c:pt idx="19">
                    <c:v>2.1778132093454872</c:v>
                  </c:pt>
                  <c:pt idx="20">
                    <c:v>2.7613769910707688</c:v>
                  </c:pt>
                  <c:pt idx="21">
                    <c:v>3.593040475360084</c:v>
                  </c:pt>
                  <c:pt idx="22">
                    <c:v>3.6978462544388861</c:v>
                  </c:pt>
                  <c:pt idx="23">
                    <c:v>3.4678306220670763</c:v>
                  </c:pt>
                  <c:pt idx="24">
                    <c:v>3.2388027866694813</c:v>
                  </c:pt>
                  <c:pt idx="25">
                    <c:v>2.9685422980809264</c:v>
                  </c:pt>
                  <c:pt idx="26">
                    <c:v>4.3443379867119916</c:v>
                  </c:pt>
                  <c:pt idx="27">
                    <c:v>3.7733262924214657</c:v>
                  </c:pt>
                  <c:pt idx="28">
                    <c:v>3.1998519077606744</c:v>
                  </c:pt>
                  <c:pt idx="29">
                    <c:v>5.0281054907443092</c:v>
                  </c:pt>
                </c:numCache>
              </c:numRef>
            </c:plus>
            <c:minus>
              <c:numRef>
                <c:f>'Current snapshot chart data'!$D$39:$D$68</c:f>
                <c:numCache>
                  <c:formatCode>General</c:formatCode>
                  <c:ptCount val="30"/>
                  <c:pt idx="0">
                    <c:v>1.4743107622729426</c:v>
                  </c:pt>
                  <c:pt idx="1">
                    <c:v>2.0092641974895855</c:v>
                  </c:pt>
                  <c:pt idx="2">
                    <c:v>1.4216671334610567</c:v>
                  </c:pt>
                  <c:pt idx="3">
                    <c:v>1.4936859449931177</c:v>
                  </c:pt>
                  <c:pt idx="4">
                    <c:v>1.8289940475737581</c:v>
                  </c:pt>
                  <c:pt idx="5">
                    <c:v>3.3183422322206866</c:v>
                  </c:pt>
                  <c:pt idx="6">
                    <c:v>1.4164144858380396</c:v>
                  </c:pt>
                  <c:pt idx="8">
                    <c:v>2.9470381435771316</c:v>
                  </c:pt>
                  <c:pt idx="9">
                    <c:v>3.7609033329582999</c:v>
                  </c:pt>
                  <c:pt idx="10">
                    <c:v>3.6401752103272713</c:v>
                  </c:pt>
                  <c:pt idx="11">
                    <c:v>4.0686984807843345</c:v>
                  </c:pt>
                  <c:pt idx="12">
                    <c:v>2.6066992905700701</c:v>
                  </c:pt>
                  <c:pt idx="13">
                    <c:v>4.6317840540083566</c:v>
                  </c:pt>
                  <c:pt idx="14">
                    <c:v>2.2206516977074244</c:v>
                  </c:pt>
                  <c:pt idx="15">
                    <c:v>1.59867243647561</c:v>
                  </c:pt>
                  <c:pt idx="16">
                    <c:v>3.0754016298641318</c:v>
                  </c:pt>
                  <c:pt idx="17">
                    <c:v>2.9385891950803469</c:v>
                  </c:pt>
                  <c:pt idx="18">
                    <c:v>2.9686149121568732</c:v>
                  </c:pt>
                  <c:pt idx="19">
                    <c:v>2.1140277946800055</c:v>
                  </c:pt>
                  <c:pt idx="20">
                    <c:v>2.6661038600549958</c:v>
                  </c:pt>
                  <c:pt idx="21">
                    <c:v>3.4431828388674859</c:v>
                  </c:pt>
                  <c:pt idx="22">
                    <c:v>3.4790979412452643</c:v>
                  </c:pt>
                  <c:pt idx="23">
                    <c:v>3.3183422322206866</c:v>
                  </c:pt>
                  <c:pt idx="24">
                    <c:v>3.1202425561201608</c:v>
                  </c:pt>
                  <c:pt idx="25">
                    <c:v>2.8605357689473223</c:v>
                  </c:pt>
                  <c:pt idx="26">
                    <c:v>4.1539537032134746</c:v>
                  </c:pt>
                  <c:pt idx="27">
                    <c:v>3.607599902336716</c:v>
                  </c:pt>
                  <c:pt idx="28">
                    <c:v>3.0634200704935708</c:v>
                  </c:pt>
                  <c:pt idx="29">
                    <c:v>4.7605600801165906</c:v>
                  </c:pt>
                </c:numCache>
              </c:numRef>
            </c:minus>
            <c:spPr>
              <a:ln w="9525">
                <a:solidFill>
                  <a:schemeClr val="tx1"/>
                </a:solidFill>
              </a:ln>
            </c:spPr>
          </c:errBars>
          <c:cat>
            <c:strRef>
              <c:f>'Current snapshot chart data'!$A$39:$A$68</c:f>
              <c:strCache>
                <c:ptCount val="30"/>
                <c:pt idx="0">
                  <c:v>Aneurin Bevan UHB</c:v>
                </c:pt>
                <c:pt idx="1">
                  <c:v>Cwm Taf UHB</c:v>
                </c:pt>
                <c:pt idx="2">
                  <c:v>Cardiff and Vale UHB</c:v>
                </c:pt>
                <c:pt idx="3">
                  <c:v>ABM UHB</c:v>
                </c:pt>
                <c:pt idx="4">
                  <c:v>Hywel Dda UHB</c:v>
                </c:pt>
                <c:pt idx="5">
                  <c:v>Powys THB</c:v>
                </c:pt>
                <c:pt idx="6">
                  <c:v>Betsi Cadwaladr UHB</c:v>
                </c:pt>
                <c:pt idx="8">
                  <c:v>Newport</c:v>
                </c:pt>
                <c:pt idx="9">
                  <c:v>Monmouthshire</c:v>
                </c:pt>
                <c:pt idx="10">
                  <c:v>Torfaen</c:v>
                </c:pt>
                <c:pt idx="11">
                  <c:v>Blaenau Gwent</c:v>
                </c:pt>
                <c:pt idx="12">
                  <c:v>Caerphilly</c:v>
                </c:pt>
                <c:pt idx="13">
                  <c:v>Merthyr Tydfil</c:v>
                </c:pt>
                <c:pt idx="14">
                  <c:v>Rhondda Cynon Taf</c:v>
                </c:pt>
                <c:pt idx="15">
                  <c:v>Cardiff</c:v>
                </c:pt>
                <c:pt idx="16">
                  <c:v>Vale of Glamorgan</c:v>
                </c:pt>
                <c:pt idx="17">
                  <c:v>Bridgend</c:v>
                </c:pt>
                <c:pt idx="18">
                  <c:v>Neath Port Talbot</c:v>
                </c:pt>
                <c:pt idx="19">
                  <c:v>Swansea</c:v>
                </c:pt>
                <c:pt idx="20">
                  <c:v>Carmarthenshire</c:v>
                </c:pt>
                <c:pt idx="21">
                  <c:v>Pembrokeshire</c:v>
                </c:pt>
                <c:pt idx="22">
                  <c:v>Ceredigion</c:v>
                </c:pt>
                <c:pt idx="23">
                  <c:v>Powys</c:v>
                </c:pt>
                <c:pt idx="24">
                  <c:v>Wrexham</c:v>
                </c:pt>
                <c:pt idx="25">
                  <c:v>Flintshire</c:v>
                </c:pt>
                <c:pt idx="26">
                  <c:v>Denbighshire</c:v>
                </c:pt>
                <c:pt idx="27">
                  <c:v>Conwy</c:v>
                </c:pt>
                <c:pt idx="28">
                  <c:v>Gwynedd</c:v>
                </c:pt>
                <c:pt idx="29">
                  <c:v>Isle of Anglesey</c:v>
                </c:pt>
              </c:strCache>
            </c:strRef>
          </c:cat>
          <c:val>
            <c:numRef>
              <c:f>'Current snapshot chart data'!$B$39:$B$68</c:f>
              <c:numCache>
                <c:formatCode>General</c:formatCode>
                <c:ptCount val="30"/>
                <c:pt idx="0">
                  <c:v>61.303612634411117</c:v>
                </c:pt>
                <c:pt idx="1">
                  <c:v>60.850324008218742</c:v>
                </c:pt>
                <c:pt idx="2">
                  <c:v>55.935061594306461</c:v>
                </c:pt>
                <c:pt idx="3">
                  <c:v>56.847357959251283</c:v>
                </c:pt>
                <c:pt idx="4">
                  <c:v>56.745332314267444</c:v>
                </c:pt>
                <c:pt idx="5">
                  <c:v>58.230285830123655</c:v>
                </c:pt>
                <c:pt idx="6">
                  <c:v>62.374552198988795</c:v>
                </c:pt>
                <c:pt idx="8">
                  <c:v>66.095171448565424</c:v>
                </c:pt>
                <c:pt idx="9">
                  <c:v>54.202449669153879</c:v>
                </c:pt>
                <c:pt idx="10">
                  <c:v>59.831093136671825</c:v>
                </c:pt>
                <c:pt idx="11">
                  <c:v>58.675799086757991</c:v>
                </c:pt>
                <c:pt idx="12">
                  <c:v>61.980700271129116</c:v>
                </c:pt>
                <c:pt idx="13">
                  <c:v>65.63740626378474</c:v>
                </c:pt>
                <c:pt idx="14">
                  <c:v>59.660585862129452</c:v>
                </c:pt>
                <c:pt idx="15">
                  <c:v>55.758661598431104</c:v>
                </c:pt>
                <c:pt idx="16">
                  <c:v>56.586893312458066</c:v>
                </c:pt>
                <c:pt idx="17">
                  <c:v>58.46153846153846</c:v>
                </c:pt>
                <c:pt idx="18">
                  <c:v>59.176774706701138</c:v>
                </c:pt>
                <c:pt idx="19">
                  <c:v>54.689025316181095</c:v>
                </c:pt>
                <c:pt idx="20">
                  <c:v>58.513220492572579</c:v>
                </c:pt>
                <c:pt idx="21">
                  <c:v>62.458708136402905</c:v>
                </c:pt>
                <c:pt idx="22">
                  <c:v>44.403398596231995</c:v>
                </c:pt>
                <c:pt idx="23">
                  <c:v>58.230285830123655</c:v>
                </c:pt>
                <c:pt idx="24">
                  <c:v>64.527815795829639</c:v>
                </c:pt>
                <c:pt idx="25">
                  <c:v>59.520316854921518</c:v>
                </c:pt>
                <c:pt idx="26">
                  <c:v>71.695921528136296</c:v>
                </c:pt>
                <c:pt idx="27">
                  <c:v>62.127850803280531</c:v>
                </c:pt>
                <c:pt idx="28">
                  <c:v>54.352854103062263</c:v>
                </c:pt>
                <c:pt idx="29">
                  <c:v>67.595692697493433</c:v>
                </c:pt>
              </c:numCache>
            </c:numRef>
          </c:val>
          <c:extLst>
            <c:ext xmlns:c16="http://schemas.microsoft.com/office/drawing/2014/chart" uri="{C3380CC4-5D6E-409C-BE32-E72D297353CC}">
              <c16:uniqueId val="{00000013-75F7-4AFD-A61B-881B22C2341B}"/>
            </c:ext>
          </c:extLst>
        </c:ser>
        <c:ser>
          <c:idx val="1"/>
          <c:order val="1"/>
          <c:tx>
            <c:v>Wales</c:v>
          </c:tx>
          <c:spPr>
            <a:noFill/>
          </c:spPr>
          <c:invertIfNegative val="0"/>
          <c:trendline>
            <c:name>Wales= 59</c:name>
            <c:spPr>
              <a:ln w="25400">
                <a:solidFill>
                  <a:srgbClr val="FF0000"/>
                </a:solidFill>
              </a:ln>
            </c:spPr>
            <c:trendlineType val="linear"/>
            <c:forward val="0.5"/>
            <c:backward val="0.5"/>
            <c:dispRSqr val="0"/>
            <c:dispEq val="0"/>
          </c:trendline>
          <c:cat>
            <c:strRef>
              <c:f>'Current snapshot chart data'!$A$39:$A$68</c:f>
              <c:strCache>
                <c:ptCount val="30"/>
                <c:pt idx="0">
                  <c:v>Aneurin Bevan UHB</c:v>
                </c:pt>
                <c:pt idx="1">
                  <c:v>Cwm Taf UHB</c:v>
                </c:pt>
                <c:pt idx="2">
                  <c:v>Cardiff and Vale UHB</c:v>
                </c:pt>
                <c:pt idx="3">
                  <c:v>ABM UHB</c:v>
                </c:pt>
                <c:pt idx="4">
                  <c:v>Hywel Dda UHB</c:v>
                </c:pt>
                <c:pt idx="5">
                  <c:v>Powys THB</c:v>
                </c:pt>
                <c:pt idx="6">
                  <c:v>Betsi Cadwaladr UHB</c:v>
                </c:pt>
                <c:pt idx="8">
                  <c:v>Newport</c:v>
                </c:pt>
                <c:pt idx="9">
                  <c:v>Monmouthshire</c:v>
                </c:pt>
                <c:pt idx="10">
                  <c:v>Torfaen</c:v>
                </c:pt>
                <c:pt idx="11">
                  <c:v>Blaenau Gwent</c:v>
                </c:pt>
                <c:pt idx="12">
                  <c:v>Caerphilly</c:v>
                </c:pt>
                <c:pt idx="13">
                  <c:v>Merthyr Tydfil</c:v>
                </c:pt>
                <c:pt idx="14">
                  <c:v>Rhondda Cynon Taf</c:v>
                </c:pt>
                <c:pt idx="15">
                  <c:v>Cardiff</c:v>
                </c:pt>
                <c:pt idx="16">
                  <c:v>Vale of Glamorgan</c:v>
                </c:pt>
                <c:pt idx="17">
                  <c:v>Bridgend</c:v>
                </c:pt>
                <c:pt idx="18">
                  <c:v>Neath Port Talbot</c:v>
                </c:pt>
                <c:pt idx="19">
                  <c:v>Swansea</c:v>
                </c:pt>
                <c:pt idx="20">
                  <c:v>Carmarthenshire</c:v>
                </c:pt>
                <c:pt idx="21">
                  <c:v>Pembrokeshire</c:v>
                </c:pt>
                <c:pt idx="22">
                  <c:v>Ceredigion</c:v>
                </c:pt>
                <c:pt idx="23">
                  <c:v>Powys</c:v>
                </c:pt>
                <c:pt idx="24">
                  <c:v>Wrexham</c:v>
                </c:pt>
                <c:pt idx="25">
                  <c:v>Flintshire</c:v>
                </c:pt>
                <c:pt idx="26">
                  <c:v>Denbighshire</c:v>
                </c:pt>
                <c:pt idx="27">
                  <c:v>Conwy</c:v>
                </c:pt>
                <c:pt idx="28">
                  <c:v>Gwynedd</c:v>
                </c:pt>
                <c:pt idx="29">
                  <c:v>Isle of Anglesey</c:v>
                </c:pt>
              </c:strCache>
            </c:strRef>
          </c:cat>
          <c:val>
            <c:numRef>
              <c:f>'Current snapshot chart data'!$C$39:$C$68</c:f>
              <c:numCache>
                <c:formatCode>General</c:formatCode>
                <c:ptCount val="30"/>
                <c:pt idx="0">
                  <c:v>59.107562335119667</c:v>
                </c:pt>
                <c:pt idx="1">
                  <c:v>59.107562335119667</c:v>
                </c:pt>
                <c:pt idx="2">
                  <c:v>59.107562335119667</c:v>
                </c:pt>
                <c:pt idx="3">
                  <c:v>59.107562335119667</c:v>
                </c:pt>
                <c:pt idx="4">
                  <c:v>59.107562335119667</c:v>
                </c:pt>
                <c:pt idx="5">
                  <c:v>59.107562335119667</c:v>
                </c:pt>
                <c:pt idx="6">
                  <c:v>59.107562335119667</c:v>
                </c:pt>
                <c:pt idx="7">
                  <c:v>59.107562335119667</c:v>
                </c:pt>
                <c:pt idx="8">
                  <c:v>59.107562335119667</c:v>
                </c:pt>
                <c:pt idx="9">
                  <c:v>59.107562335119667</c:v>
                </c:pt>
                <c:pt idx="10">
                  <c:v>59.107562335119667</c:v>
                </c:pt>
                <c:pt idx="11">
                  <c:v>59.107562335119667</c:v>
                </c:pt>
                <c:pt idx="12">
                  <c:v>59.107562335119667</c:v>
                </c:pt>
                <c:pt idx="13">
                  <c:v>59.107562335119667</c:v>
                </c:pt>
                <c:pt idx="14">
                  <c:v>59.107562335119667</c:v>
                </c:pt>
                <c:pt idx="15">
                  <c:v>59.107562335119667</c:v>
                </c:pt>
                <c:pt idx="16">
                  <c:v>59.107562335119667</c:v>
                </c:pt>
                <c:pt idx="17">
                  <c:v>59.107562335119667</c:v>
                </c:pt>
                <c:pt idx="18">
                  <c:v>59.107562335119667</c:v>
                </c:pt>
                <c:pt idx="19">
                  <c:v>59.107562335119667</c:v>
                </c:pt>
                <c:pt idx="20">
                  <c:v>59.107562335119667</c:v>
                </c:pt>
                <c:pt idx="21">
                  <c:v>59.107562335119667</c:v>
                </c:pt>
                <c:pt idx="22">
                  <c:v>59.107562335119667</c:v>
                </c:pt>
                <c:pt idx="23">
                  <c:v>59.107562335119667</c:v>
                </c:pt>
                <c:pt idx="24">
                  <c:v>59.107562335119667</c:v>
                </c:pt>
                <c:pt idx="25">
                  <c:v>59.107562335119667</c:v>
                </c:pt>
                <c:pt idx="26">
                  <c:v>59.107562335119667</c:v>
                </c:pt>
                <c:pt idx="27">
                  <c:v>59.107562335119667</c:v>
                </c:pt>
                <c:pt idx="28">
                  <c:v>59.107562335119667</c:v>
                </c:pt>
                <c:pt idx="29">
                  <c:v>59.107562335119667</c:v>
                </c:pt>
              </c:numCache>
            </c:numRef>
          </c:val>
          <c:extLst>
            <c:ext xmlns:c16="http://schemas.microsoft.com/office/drawing/2014/chart" uri="{C3380CC4-5D6E-409C-BE32-E72D297353CC}">
              <c16:uniqueId val="{00000014-75F7-4AFD-A61B-881B22C2341B}"/>
            </c:ext>
          </c:extLst>
        </c:ser>
        <c:ser>
          <c:idx val="2"/>
          <c:order val="2"/>
          <c:tx>
            <c:v>England</c:v>
          </c:tx>
          <c:spPr>
            <a:noFill/>
          </c:spPr>
          <c:invertIfNegative val="0"/>
          <c:trendline>
            <c:name> Powys= 61</c:name>
            <c:spPr>
              <a:ln w="25400">
                <a:solidFill>
                  <a:srgbClr val="000080"/>
                </a:solidFill>
                <a:prstDash val="solid"/>
                <a:tailEnd type="none" w="sm" len="sm"/>
              </a:ln>
            </c:spPr>
            <c:trendlineType val="linear"/>
            <c:forward val="0.5"/>
            <c:backward val="0.5"/>
            <c:dispRSqr val="0"/>
            <c:dispEq val="0"/>
          </c:trendline>
          <c:cat>
            <c:strRef>
              <c:f>'Current snapshot chart data'!$A$39:$A$68</c:f>
              <c:strCache>
                <c:ptCount val="30"/>
                <c:pt idx="0">
                  <c:v>Aneurin Bevan UHB</c:v>
                </c:pt>
                <c:pt idx="1">
                  <c:v>Cwm Taf UHB</c:v>
                </c:pt>
                <c:pt idx="2">
                  <c:v>Cardiff and Vale UHB</c:v>
                </c:pt>
                <c:pt idx="3">
                  <c:v>ABM UHB</c:v>
                </c:pt>
                <c:pt idx="4">
                  <c:v>Hywel Dda UHB</c:v>
                </c:pt>
                <c:pt idx="5">
                  <c:v>Powys THB</c:v>
                </c:pt>
                <c:pt idx="6">
                  <c:v>Betsi Cadwaladr UHB</c:v>
                </c:pt>
                <c:pt idx="8">
                  <c:v>Newport</c:v>
                </c:pt>
                <c:pt idx="9">
                  <c:v>Monmouthshire</c:v>
                </c:pt>
                <c:pt idx="10">
                  <c:v>Torfaen</c:v>
                </c:pt>
                <c:pt idx="11">
                  <c:v>Blaenau Gwent</c:v>
                </c:pt>
                <c:pt idx="12">
                  <c:v>Caerphilly</c:v>
                </c:pt>
                <c:pt idx="13">
                  <c:v>Merthyr Tydfil</c:v>
                </c:pt>
                <c:pt idx="14">
                  <c:v>Rhondda Cynon Taf</c:v>
                </c:pt>
                <c:pt idx="15">
                  <c:v>Cardiff</c:v>
                </c:pt>
                <c:pt idx="16">
                  <c:v>Vale of Glamorgan</c:v>
                </c:pt>
                <c:pt idx="17">
                  <c:v>Bridgend</c:v>
                </c:pt>
                <c:pt idx="18">
                  <c:v>Neath Port Talbot</c:v>
                </c:pt>
                <c:pt idx="19">
                  <c:v>Swansea</c:v>
                </c:pt>
                <c:pt idx="20">
                  <c:v>Carmarthenshire</c:v>
                </c:pt>
                <c:pt idx="21">
                  <c:v>Pembrokeshire</c:v>
                </c:pt>
                <c:pt idx="22">
                  <c:v>Ceredigion</c:v>
                </c:pt>
                <c:pt idx="23">
                  <c:v>Powys</c:v>
                </c:pt>
                <c:pt idx="24">
                  <c:v>Wrexham</c:v>
                </c:pt>
                <c:pt idx="25">
                  <c:v>Flintshire</c:v>
                </c:pt>
                <c:pt idx="26">
                  <c:v>Denbighshire</c:v>
                </c:pt>
                <c:pt idx="27">
                  <c:v>Conwy</c:v>
                </c:pt>
                <c:pt idx="28">
                  <c:v>Gwynedd</c:v>
                </c:pt>
                <c:pt idx="29">
                  <c:v>Isle of Anglesey</c:v>
                </c:pt>
              </c:strCache>
            </c:strRef>
          </c:cat>
          <c:val>
            <c:numRef>
              <c:f>'Current snapshot chart data'!$F$39:$F$68</c:f>
              <c:numCache>
                <c:formatCode>General</c:formatCode>
                <c:ptCount val="30"/>
              </c:numCache>
            </c:numRef>
          </c:val>
          <c:extLst>
            <c:ext xmlns:c16="http://schemas.microsoft.com/office/drawing/2014/chart" uri="{C3380CC4-5D6E-409C-BE32-E72D297353CC}">
              <c16:uniqueId val="{00000015-75F7-4AFD-A61B-881B22C2341B}"/>
            </c:ext>
          </c:extLst>
        </c:ser>
        <c:dLbls>
          <c:showLegendKey val="0"/>
          <c:showVal val="0"/>
          <c:showCatName val="0"/>
          <c:showSerName val="0"/>
          <c:showPercent val="0"/>
          <c:showBubbleSize val="0"/>
        </c:dLbls>
        <c:gapWidth val="0"/>
        <c:overlap val="87"/>
        <c:axId val="71832704"/>
        <c:axId val="71834240"/>
      </c:barChart>
      <c:catAx>
        <c:axId val="71832704"/>
        <c:scaling>
          <c:orientation val="minMax"/>
        </c:scaling>
        <c:delete val="0"/>
        <c:axPos val="l"/>
        <c:numFmt formatCode="General" sourceLinked="1"/>
        <c:majorTickMark val="none"/>
        <c:minorTickMark val="none"/>
        <c:tickLblPos val="nextTo"/>
        <c:spPr>
          <a:ln>
            <a:noFill/>
          </a:ln>
        </c:spPr>
        <c:txPr>
          <a:bodyPr rot="0" vert="horz" anchor="ctr" anchorCtr="1"/>
          <a:lstStyle/>
          <a:p>
            <a:pPr>
              <a:defRPr sz="900">
                <a:latin typeface="Verdana" pitchFamily="34" charset="0"/>
                <a:ea typeface="Verdana" pitchFamily="34" charset="0"/>
                <a:cs typeface="Verdana" pitchFamily="34" charset="0"/>
              </a:defRPr>
            </a:pPr>
            <a:endParaRPr lang="en-US"/>
          </a:p>
        </c:txPr>
        <c:crossAx val="71834240"/>
        <c:crosses val="autoZero"/>
        <c:auto val="1"/>
        <c:lblAlgn val="ctr"/>
        <c:lblOffset val="100"/>
        <c:noMultiLvlLbl val="0"/>
      </c:catAx>
      <c:valAx>
        <c:axId val="71834240"/>
        <c:scaling>
          <c:orientation val="minMax"/>
        </c:scaling>
        <c:delete val="1"/>
        <c:axPos val="b"/>
        <c:numFmt formatCode="General" sourceLinked="1"/>
        <c:majorTickMark val="out"/>
        <c:minorTickMark val="none"/>
        <c:tickLblPos val="none"/>
        <c:crossAx val="71832704"/>
        <c:crosses val="autoZero"/>
        <c:crossBetween val="between"/>
      </c:valAx>
      <c:spPr>
        <a:noFill/>
        <a:ln w="25400">
          <a:no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trlProps/ctrlProp1.xml><?xml version="1.0" encoding="utf-8"?>
<formControlPr xmlns="http://schemas.microsoft.com/office/spreadsheetml/2009/9/main" objectType="List" dx="16" fmlaLink="Controls!$B$36" fmlaRange="Controls!$B$6:$B$33" noThreeD="1" sel="17" val="0"/>
</file>

<file path=xl/drawings/_rels/drawing1.xml.rels><?xml version="1.0" encoding="UTF-8" standalone="yes"?>
<Relationships xmlns="http://schemas.openxmlformats.org/package/2006/relationships"><Relationship Id="rId8" Type="http://schemas.openxmlformats.org/officeDocument/2006/relationships/hyperlink" Target="#'Copy tables and charts'!A1"/><Relationship Id="rId3" Type="http://schemas.openxmlformats.org/officeDocument/2006/relationships/image" Target="../media/image3.emf"/><Relationship Id="rId7" Type="http://schemas.openxmlformats.org/officeDocument/2006/relationships/hyperlink" Target="#'Interpretation guide'!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Technical guide'!A1"/><Relationship Id="rId11" Type="http://schemas.openxmlformats.org/officeDocument/2006/relationships/image" Target="../media/image4.jpeg"/><Relationship Id="rId5" Type="http://schemas.openxmlformats.org/officeDocument/2006/relationships/hyperlink" Target="#'Wales trend'!A1"/><Relationship Id="rId10" Type="http://schemas.openxmlformats.org/officeDocument/2006/relationships/hyperlink" Target="#'Current snapshot'!A1"/><Relationship Id="rId4" Type="http://schemas.openxmlformats.org/officeDocument/2006/relationships/hyperlink" Target="#'Trends '!A1"/><Relationship Id="rId9" Type="http://schemas.openxmlformats.org/officeDocument/2006/relationships/hyperlink" Target="#Introduction!A1"/></Relationships>
</file>

<file path=xl/drawings/_rels/drawing10.xml.rels><?xml version="1.0" encoding="UTF-8" standalone="yes"?>
<Relationships xmlns="http://schemas.openxmlformats.org/package/2006/relationships"><Relationship Id="rId8" Type="http://schemas.openxmlformats.org/officeDocument/2006/relationships/hyperlink" Target="#'Interpretation guide'!A1"/><Relationship Id="rId13" Type="http://schemas.openxmlformats.org/officeDocument/2006/relationships/image" Target="../media/image18.emf"/><Relationship Id="rId3" Type="http://schemas.openxmlformats.org/officeDocument/2006/relationships/image" Target="../media/image16.png"/><Relationship Id="rId7" Type="http://schemas.openxmlformats.org/officeDocument/2006/relationships/hyperlink" Target="#'Technical guide'!A1"/><Relationship Id="rId12" Type="http://schemas.openxmlformats.org/officeDocument/2006/relationships/image" Target="../media/image2.jpe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hyperlink" Target="#'Current snapshot'!A1"/><Relationship Id="rId11" Type="http://schemas.openxmlformats.org/officeDocument/2006/relationships/image" Target="../media/image1.jpeg"/><Relationship Id="rId5" Type="http://schemas.openxmlformats.org/officeDocument/2006/relationships/hyperlink" Target="#'Trends '!A1"/><Relationship Id="rId10" Type="http://schemas.openxmlformats.org/officeDocument/2006/relationships/hyperlink" Target="#Introduction!A1"/><Relationship Id="rId4" Type="http://schemas.openxmlformats.org/officeDocument/2006/relationships/image" Target="../media/image17.png"/><Relationship Id="rId9" Type="http://schemas.openxmlformats.org/officeDocument/2006/relationships/hyperlink" Target="#'Copy tables and charts'!A1"/><Relationship Id="rId14" Type="http://schemas.openxmlformats.org/officeDocument/2006/relationships/hyperlink" Target="#'Wales trend'!A1"/></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Current snapshot'!A1"/><Relationship Id="rId7" Type="http://schemas.openxmlformats.org/officeDocument/2006/relationships/hyperlink" Target="#Introduction!A1"/><Relationship Id="rId2" Type="http://schemas.openxmlformats.org/officeDocument/2006/relationships/hyperlink" Target="#'Trends '!A1"/><Relationship Id="rId1" Type="http://schemas.openxmlformats.org/officeDocument/2006/relationships/chart" Target="../charts/chart1.xml"/><Relationship Id="rId6" Type="http://schemas.openxmlformats.org/officeDocument/2006/relationships/hyperlink" Target="#'Copy tables and charts'!A1"/><Relationship Id="rId11" Type="http://schemas.openxmlformats.org/officeDocument/2006/relationships/hyperlink" Target="#'Wales trend'!A1"/><Relationship Id="rId5" Type="http://schemas.openxmlformats.org/officeDocument/2006/relationships/hyperlink" Target="#'Interpretation guide'!A1"/><Relationship Id="rId10" Type="http://schemas.openxmlformats.org/officeDocument/2006/relationships/image" Target="../media/image5.emf"/><Relationship Id="rId4" Type="http://schemas.openxmlformats.org/officeDocument/2006/relationships/hyperlink" Target="#'Technical guide'!A1"/><Relationship Id="rId9"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Current snapshot'!A1"/><Relationship Id="rId7" Type="http://schemas.openxmlformats.org/officeDocument/2006/relationships/hyperlink" Target="#Introduction!A1"/><Relationship Id="rId2" Type="http://schemas.openxmlformats.org/officeDocument/2006/relationships/hyperlink" Target="#'Trends '!A1"/><Relationship Id="rId1" Type="http://schemas.openxmlformats.org/officeDocument/2006/relationships/chart" Target="../charts/chart2.xml"/><Relationship Id="rId6" Type="http://schemas.openxmlformats.org/officeDocument/2006/relationships/hyperlink" Target="#'Copy tables and charts'!A1"/><Relationship Id="rId11" Type="http://schemas.openxmlformats.org/officeDocument/2006/relationships/hyperlink" Target="#'Wales trend'!A1"/><Relationship Id="rId5" Type="http://schemas.openxmlformats.org/officeDocument/2006/relationships/hyperlink" Target="#'Interpretation guide'!A1"/><Relationship Id="rId10" Type="http://schemas.openxmlformats.org/officeDocument/2006/relationships/image" Target="../media/image6.emf"/><Relationship Id="rId4" Type="http://schemas.openxmlformats.org/officeDocument/2006/relationships/hyperlink" Target="#'Technical guide'!A1"/><Relationship Id="rId9" Type="http://schemas.openxmlformats.org/officeDocument/2006/relationships/image" Target="../media/image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Current snapshot'!A1"/><Relationship Id="rId7" Type="http://schemas.openxmlformats.org/officeDocument/2006/relationships/hyperlink" Target="#Introduction!A1"/><Relationship Id="rId2" Type="http://schemas.openxmlformats.org/officeDocument/2006/relationships/hyperlink" Target="#'Trends '!A1"/><Relationship Id="rId1" Type="http://schemas.openxmlformats.org/officeDocument/2006/relationships/chart" Target="../charts/chart3.xml"/><Relationship Id="rId6" Type="http://schemas.openxmlformats.org/officeDocument/2006/relationships/hyperlink" Target="#'Copy tables and charts'!A1"/><Relationship Id="rId11" Type="http://schemas.openxmlformats.org/officeDocument/2006/relationships/hyperlink" Target="#'Wales trend'!A1"/><Relationship Id="rId5" Type="http://schemas.openxmlformats.org/officeDocument/2006/relationships/hyperlink" Target="#'Interpretation guide'!A1"/><Relationship Id="rId10" Type="http://schemas.openxmlformats.org/officeDocument/2006/relationships/image" Target="../media/image7.emf"/><Relationship Id="rId4" Type="http://schemas.openxmlformats.org/officeDocument/2006/relationships/hyperlink" Target="#'Technical guide'!A1"/><Relationship Id="rId9" Type="http://schemas.openxmlformats.org/officeDocument/2006/relationships/image" Target="../media/image2.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hyperlink" Target="#'Technical guide'!A1"/><Relationship Id="rId7" Type="http://schemas.openxmlformats.org/officeDocument/2006/relationships/image" Target="../media/image1.jpeg"/><Relationship Id="rId2" Type="http://schemas.openxmlformats.org/officeDocument/2006/relationships/hyperlink" Target="#'Current snapshot'!A1"/><Relationship Id="rId1" Type="http://schemas.openxmlformats.org/officeDocument/2006/relationships/hyperlink" Target="#'Trends '!A1"/><Relationship Id="rId6" Type="http://schemas.openxmlformats.org/officeDocument/2006/relationships/hyperlink" Target="#Introduction!A1"/><Relationship Id="rId5" Type="http://schemas.openxmlformats.org/officeDocument/2006/relationships/hyperlink" Target="#'Copy tables and charts'!A1"/><Relationship Id="rId10" Type="http://schemas.openxmlformats.org/officeDocument/2006/relationships/hyperlink" Target="#'Wales trend'!A1"/><Relationship Id="rId4" Type="http://schemas.openxmlformats.org/officeDocument/2006/relationships/hyperlink" Target="#'Interpretation guide'!A1"/><Relationship Id="rId9" Type="http://schemas.openxmlformats.org/officeDocument/2006/relationships/image" Target="../media/image8.emf"/></Relationships>
</file>

<file path=xl/drawings/_rels/drawing9.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image" Target="../media/image2.jpeg"/><Relationship Id="rId3" Type="http://schemas.openxmlformats.org/officeDocument/2006/relationships/hyperlink" Target="#'Current snapshot'!A1"/><Relationship Id="rId7" Type="http://schemas.openxmlformats.org/officeDocument/2006/relationships/hyperlink" Target="#Introduction!A1"/><Relationship Id="rId12" Type="http://schemas.openxmlformats.org/officeDocument/2006/relationships/image" Target="../media/image1.jpe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hyperlink" Target="#'Copy tables and charts'!A1"/><Relationship Id="rId11" Type="http://schemas.openxmlformats.org/officeDocument/2006/relationships/hyperlink" Target="#'Interpretation guide'!A1"/><Relationship Id="rId5" Type="http://schemas.openxmlformats.org/officeDocument/2006/relationships/hyperlink" Target="#'Technical guide'!A1"/><Relationship Id="rId15" Type="http://schemas.openxmlformats.org/officeDocument/2006/relationships/hyperlink" Target="#'Wales trend'!A1"/><Relationship Id="rId10" Type="http://schemas.openxmlformats.org/officeDocument/2006/relationships/hyperlink" Target="#'Trends '!A1"/><Relationship Id="rId4" Type="http://schemas.openxmlformats.org/officeDocument/2006/relationships/hyperlink" Target="#'LA Comparison'!A1"/><Relationship Id="rId9" Type="http://schemas.openxmlformats.org/officeDocument/2006/relationships/image" Target="../media/image12.emf"/><Relationship Id="rId1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6</xdr:col>
      <xdr:colOff>0</xdr:colOff>
      <xdr:row>23</xdr:row>
      <xdr:rowOff>66675</xdr:rowOff>
    </xdr:from>
    <xdr:to>
      <xdr:col>16</xdr:col>
      <xdr:colOff>457199</xdr:colOff>
      <xdr:row>37</xdr:row>
      <xdr:rowOff>38100</xdr:rowOff>
    </xdr:to>
    <xdr:sp macro="" textlink="">
      <xdr:nvSpPr>
        <xdr:cNvPr id="21" name="TextBox 20"/>
        <xdr:cNvSpPr txBox="1"/>
      </xdr:nvSpPr>
      <xdr:spPr>
        <a:xfrm>
          <a:off x="3657600" y="3705225"/>
          <a:ext cx="6553199" cy="2638425"/>
        </a:xfrm>
        <a:prstGeom prst="rect">
          <a:avLst/>
        </a:prstGeom>
        <a:solidFill>
          <a:schemeClr val="lt1"/>
        </a:solidFill>
        <a:ln w="22225" cmpd="thickThin">
          <a:solidFill>
            <a:srgbClr val="5283BE"/>
          </a:solidFill>
          <a:prstDash val="solid"/>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ea typeface="Verdana" pitchFamily="34" charset="0"/>
              <a:cs typeface="Verdana" pitchFamily="34" charset="0"/>
            </a:rPr>
            <a:t>Key messages</a:t>
          </a:r>
        </a:p>
        <a:p>
          <a:endParaRPr lang="en-GB" sz="400" b="1">
            <a:solidFill>
              <a:srgbClr val="08519C"/>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rgbClr val="404040"/>
              </a:solidFill>
              <a:latin typeface="+mn-lt"/>
              <a:ea typeface="+mn-ea"/>
              <a:cs typeface="+mn-cs"/>
            </a:rPr>
            <a:t>• </a:t>
          </a:r>
          <a:r>
            <a:rPr lang="en-GB" sz="1000">
              <a:solidFill>
                <a:srgbClr val="404040"/>
              </a:solidFill>
              <a:latin typeface="Verdana" pitchFamily="34" charset="0"/>
              <a:ea typeface="Verdana" pitchFamily="34" charset="0"/>
              <a:cs typeface="Verdana" pitchFamily="34" charset="0"/>
            </a:rPr>
            <a:t>There were just over 33,500 live births in Wales in 2014</a:t>
          </a:r>
        </a:p>
        <a:p>
          <a:pPr marL="0" marR="0" lvl="0" indent="0" defTabSz="914400" eaLnBrk="1" fontAlgn="auto" latinLnBrk="0" hangingPunct="1">
            <a:lnSpc>
              <a:spcPct val="100000"/>
            </a:lnSpc>
            <a:spcBef>
              <a:spcPts val="0"/>
            </a:spcBef>
            <a:spcAft>
              <a:spcPts val="0"/>
            </a:spcAft>
            <a:buClrTx/>
            <a:buSzTx/>
            <a:buFontTx/>
            <a:buNone/>
            <a:tabLst/>
            <a:defRPr/>
          </a:pPr>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Over the past 10 years, the fertility rate in Wales has shown little variation with a small increase seen between 2005 and 2014 (56 and 59 live births per 1,000 females aged 15-44, respectively)</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In 2014, the highest fertility rate was in Denbighshire and the lowest in Ceredigion (72 and 44 live births per 1,000 females aged 15-44, respectively)</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rgbClr val="404040"/>
              </a:solidFill>
              <a:latin typeface="Verdana" pitchFamily="34" charset="0"/>
              <a:ea typeface="Verdana" pitchFamily="34" charset="0"/>
              <a:cs typeface="Verdana" pitchFamily="34" charset="0"/>
            </a:rPr>
            <a:t>• The presence of a large student population within a local authority tends to reduce the fertility in that area, as students in higher education tend to have below average fertility</a:t>
          </a:r>
        </a:p>
        <a:p>
          <a:pPr marL="0" marR="0" lvl="0" indent="0" defTabSz="914400" eaLnBrk="1" fontAlgn="auto" latinLnBrk="0" hangingPunct="1">
            <a:lnSpc>
              <a:spcPct val="100000"/>
            </a:lnSpc>
            <a:spcBef>
              <a:spcPts val="0"/>
            </a:spcBef>
            <a:spcAft>
              <a:spcPts val="0"/>
            </a:spcAft>
            <a:buClrTx/>
            <a:buSzTx/>
            <a:buFontTx/>
            <a:buNone/>
            <a:tabLst/>
            <a:defRPr/>
          </a:pPr>
          <a:endParaRPr lang="en-GB" sz="40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Denbighshire had the largest increase in fertility rate over the past decade, from 59 per 1,000 females aged 15-44 in 2005 to 72 per 1,000 females aged 15-44 in 2014</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Gwynedd, Rhondda Cynon Taf and Torfaen local authorities showed a small decrease in fertility rate between 2005 and 2014</a:t>
          </a:r>
        </a:p>
        <a:p>
          <a:pPr marL="0" marR="0" lvl="0" indent="0" defTabSz="914400" eaLnBrk="1" fontAlgn="auto" latinLnBrk="0" hangingPunct="1">
            <a:lnSpc>
              <a:spcPct val="100000"/>
            </a:lnSpc>
            <a:spcBef>
              <a:spcPts val="0"/>
            </a:spcBef>
            <a:spcAft>
              <a:spcPts val="0"/>
            </a:spcAft>
            <a:buClrTx/>
            <a:buSzTx/>
            <a:buFontTx/>
            <a:buNone/>
            <a:tabLst/>
            <a:defRPr/>
          </a:pPr>
          <a:endParaRPr lang="en-GB" sz="80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i="1">
              <a:solidFill>
                <a:srgbClr val="404040"/>
              </a:solidFill>
              <a:latin typeface="Verdana" pitchFamily="34" charset="0"/>
              <a:ea typeface="Verdana" pitchFamily="34" charset="0"/>
              <a:cs typeface="Verdana" pitchFamily="34" charset="0"/>
            </a:rPr>
            <a:t>The general fertility rate is the number of live births per 1,000 females aged 15-44.</a:t>
          </a:r>
        </a:p>
        <a:p>
          <a:pPr marL="0" marR="0" lvl="0" indent="0" defTabSz="914400" eaLnBrk="1" fontAlgn="auto" latinLnBrk="0" hangingPunct="1">
            <a:lnSpc>
              <a:spcPct val="100000"/>
            </a:lnSpc>
            <a:spcBef>
              <a:spcPts val="0"/>
            </a:spcBef>
            <a:spcAft>
              <a:spcPts val="0"/>
            </a:spcAft>
            <a:buClrTx/>
            <a:buSzTx/>
            <a:buFontTx/>
            <a:buNone/>
            <a:tabLst/>
            <a:defRPr/>
          </a:pPr>
          <a:endParaRPr lang="en-GB" sz="400" b="0">
            <a:solidFill>
              <a:srgbClr val="404040"/>
            </a:solidFill>
            <a:latin typeface="Verdana" pitchFamily="34" charset="0"/>
            <a:ea typeface="Verdana" pitchFamily="34" charset="0"/>
            <a:cs typeface="Verdana" pitchFamily="34" charset="0"/>
          </a:endParaRPr>
        </a:p>
        <a:p>
          <a:endParaRPr lang="en-GB" sz="800" b="0">
            <a:solidFill>
              <a:srgbClr val="08519C"/>
            </a:solidFill>
          </a:endParaRPr>
        </a:p>
        <a:p>
          <a:endParaRPr lang="en-GB" sz="1100" b="0">
            <a:solidFill>
              <a:srgbClr val="08519C"/>
            </a:solidFill>
          </a:endParaRPr>
        </a:p>
        <a:p>
          <a:endParaRPr lang="en-GB" sz="1100" b="1">
            <a:solidFill>
              <a:srgbClr val="08519C"/>
            </a:solidFill>
          </a:endParaRPr>
        </a:p>
      </xdr:txBody>
    </xdr:sp>
    <xdr:clientData/>
  </xdr:twoCellAnchor>
  <xdr:twoCellAnchor>
    <xdr:from>
      <xdr:col>0</xdr:col>
      <xdr:colOff>0</xdr:colOff>
      <xdr:row>0</xdr:row>
      <xdr:rowOff>0</xdr:rowOff>
    </xdr:from>
    <xdr:to>
      <xdr:col>23</xdr:col>
      <xdr:colOff>487200</xdr:colOff>
      <xdr:row>8</xdr:row>
      <xdr:rowOff>86033</xdr:rowOff>
    </xdr:to>
    <xdr:grpSp>
      <xdr:nvGrpSpPr>
        <xdr:cNvPr id="28" name="Group 27"/>
        <xdr:cNvGrpSpPr/>
      </xdr:nvGrpSpPr>
      <xdr:grpSpPr>
        <a:xfrm>
          <a:off x="0" y="0"/>
          <a:ext cx="14858520" cy="1366193"/>
          <a:chOff x="0" y="0"/>
          <a:chExt cx="14508000" cy="1381433"/>
        </a:xfrm>
      </xdr:grpSpPr>
      <xdr:sp macro="" textlink="">
        <xdr:nvSpPr>
          <xdr:cNvPr id="17" name="Rectangle 16"/>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TextBox 23"/>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Introduction</a:t>
            </a:r>
          </a:p>
        </xdr:txBody>
      </xdr:sp>
      <xdr:pic>
        <xdr:nvPicPr>
          <xdr:cNvPr id="25" name="Picture 24" descr="PHW-Observatory-Logo.jpg"/>
          <xdr:cNvPicPr>
            <a:picLocks noChangeAspect="1"/>
          </xdr:cNvPicPr>
        </xdr:nvPicPr>
        <xdr:blipFill>
          <a:blip xmlns:r="http://schemas.openxmlformats.org/officeDocument/2006/relationships" r:embed="rId1"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26" name="Picture 25" descr="Demography_front_cover_red_2.jpg"/>
          <xdr:cNvPicPr>
            <a:picLocks noChangeAspect="1"/>
          </xdr:cNvPicPr>
        </xdr:nvPicPr>
        <xdr:blipFill>
          <a:blip xmlns:r="http://schemas.openxmlformats.org/officeDocument/2006/relationships" r:embed="rId2"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43" name="Group 42"/>
          <xdr:cNvGrpSpPr>
            <a:grpSpLocks noChangeAspect="1"/>
          </xdr:cNvGrpSpPr>
        </xdr:nvGrpSpPr>
        <xdr:grpSpPr>
          <a:xfrm>
            <a:off x="0" y="971549"/>
            <a:ext cx="14508000" cy="409884"/>
            <a:chOff x="0" y="971549"/>
            <a:chExt cx="14508000" cy="409884"/>
          </a:xfrm>
        </xdr:grpSpPr>
        <xdr:pic>
          <xdr:nvPicPr>
            <xdr:cNvPr id="27"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971549"/>
              <a:ext cx="14508000" cy="409884"/>
            </a:xfrm>
            <a:prstGeom prst="rect">
              <a:avLst/>
            </a:prstGeom>
            <a:noFill/>
          </xdr:spPr>
        </xdr:pic>
        <xdr:grpSp>
          <xdr:nvGrpSpPr>
            <xdr:cNvPr id="34" name="Group 33"/>
            <xdr:cNvGrpSpPr/>
          </xdr:nvGrpSpPr>
          <xdr:grpSpPr>
            <a:xfrm>
              <a:off x="323850" y="1031285"/>
              <a:ext cx="10725150" cy="315041"/>
              <a:chOff x="5772150" y="2374310"/>
              <a:chExt cx="10725150" cy="315041"/>
            </a:xfrm>
          </xdr:grpSpPr>
          <xdr:sp macro="" textlink="">
            <xdr:nvSpPr>
              <xdr:cNvPr id="48" name="Rectangle 47">
                <a:hlinkClick xmlns:r="http://schemas.openxmlformats.org/officeDocument/2006/relationships" r:id="rId4" tooltip="General fertility trend"/>
              </xdr:cNvPr>
              <xdr:cNvSpPr/>
            </xdr:nvSpPr>
            <xdr:spPr>
              <a:xfrm>
                <a:off x="6856407"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5" tooltip="General fertility rate Wales"/>
              </xdr:cNvPr>
              <xdr:cNvSpPr/>
            </xdr:nvSpPr>
            <xdr:spPr>
              <a:xfrm>
                <a:off x="792157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6" tooltip="Technical guide"/>
              </xdr:cNvPr>
              <xdr:cNvSpPr/>
            </xdr:nvSpPr>
            <xdr:spPr>
              <a:xfrm>
                <a:off x="1332398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7" tooltip="Interpretation guide"/>
              </xdr:cNvPr>
              <xdr:cNvSpPr/>
            </xdr:nvSpPr>
            <xdr:spPr>
              <a:xfrm>
                <a:off x="14379623"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8" tooltip="Copying tables &amp; charts"/>
              </xdr:cNvPr>
              <xdr:cNvSpPr/>
            </xdr:nvSpPr>
            <xdr:spPr>
              <a:xfrm>
                <a:off x="15454396"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9" tooltip="Introduction"/>
              </xdr:cNvPr>
              <xdr:cNvSpPr/>
            </xdr:nvSpPr>
            <xdr:spPr>
              <a:xfrm>
                <a:off x="57721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10" tooltip="General fertility rate 2014"/>
              </xdr:cNvPr>
              <xdr:cNvSpPr/>
            </xdr:nvSpPr>
            <xdr:spPr>
              <a:xfrm>
                <a:off x="89725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9</xdr:col>
      <xdr:colOff>542925</xdr:colOff>
      <xdr:row>15</xdr:row>
      <xdr:rowOff>28575</xdr:rowOff>
    </xdr:from>
    <xdr:to>
      <xdr:col>27</xdr:col>
      <xdr:colOff>295275</xdr:colOff>
      <xdr:row>17</xdr:row>
      <xdr:rowOff>153116</xdr:rowOff>
    </xdr:to>
    <xdr:grpSp>
      <xdr:nvGrpSpPr>
        <xdr:cNvPr id="35" name="Group 34"/>
        <xdr:cNvGrpSpPr/>
      </xdr:nvGrpSpPr>
      <xdr:grpSpPr>
        <a:xfrm>
          <a:off x="6166485" y="2306955"/>
          <a:ext cx="10999470" cy="490301"/>
          <a:chOff x="5772150" y="2374310"/>
          <a:chExt cx="10725150" cy="315041"/>
        </a:xfrm>
      </xdr:grpSpPr>
      <xdr:sp macro="" textlink="">
        <xdr:nvSpPr>
          <xdr:cNvPr id="36" name="Rectangle 35">
            <a:hlinkClick xmlns:r="http://schemas.openxmlformats.org/officeDocument/2006/relationships" r:id="rId4" tooltip="General fertility trend"/>
          </xdr:cNvPr>
          <xdr:cNvSpPr/>
        </xdr:nvSpPr>
        <xdr:spPr>
          <a:xfrm>
            <a:off x="6856407"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5" tooltip="General fertility rate Wales"/>
          </xdr:cNvPr>
          <xdr:cNvSpPr/>
        </xdr:nvSpPr>
        <xdr:spPr>
          <a:xfrm>
            <a:off x="792157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6" tooltip="Technical guide"/>
          </xdr:cNvPr>
          <xdr:cNvSpPr/>
        </xdr:nvSpPr>
        <xdr:spPr>
          <a:xfrm>
            <a:off x="1332398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7" tooltip="Interpretation guide"/>
          </xdr:cNvPr>
          <xdr:cNvSpPr/>
        </xdr:nvSpPr>
        <xdr:spPr>
          <a:xfrm>
            <a:off x="14379623"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8" tooltip="Copying tables &amp; charts"/>
          </xdr:cNvPr>
          <xdr:cNvSpPr/>
        </xdr:nvSpPr>
        <xdr:spPr>
          <a:xfrm>
            <a:off x="15454396"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9" tooltip="Introduction"/>
          </xdr:cNvPr>
          <xdr:cNvSpPr/>
        </xdr:nvSpPr>
        <xdr:spPr>
          <a:xfrm>
            <a:off x="57721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10" tooltip="General fertility rate 2014"/>
          </xdr:cNvPr>
          <xdr:cNvSpPr/>
        </xdr:nvSpPr>
        <xdr:spPr>
          <a:xfrm>
            <a:off x="89725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5</xdr:col>
      <xdr:colOff>609599</xdr:colOff>
      <xdr:row>37</xdr:row>
      <xdr:rowOff>133349</xdr:rowOff>
    </xdr:from>
    <xdr:to>
      <xdr:col>16</xdr:col>
      <xdr:colOff>542924</xdr:colOff>
      <xdr:row>44</xdr:row>
      <xdr:rowOff>57150</xdr:rowOff>
    </xdr:to>
    <xdr:sp macro="" textlink="">
      <xdr:nvSpPr>
        <xdr:cNvPr id="29" name="TextBox 28"/>
        <xdr:cNvSpPr txBox="1"/>
      </xdr:nvSpPr>
      <xdr:spPr>
        <a:xfrm>
          <a:off x="3657599" y="6438899"/>
          <a:ext cx="6638925" cy="12573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0" i="0" u="none" strike="noStrike">
              <a:solidFill>
                <a:srgbClr val="404040"/>
              </a:solidFill>
              <a:latin typeface="Verdana" pitchFamily="34" charset="0"/>
              <a:ea typeface="Verdana" pitchFamily="34" charset="0"/>
              <a:cs typeface="Verdana" pitchFamily="34" charset="0"/>
            </a:rPr>
            <a:t>© 2016 Public Health Wales NHS Trust</a:t>
          </a:r>
        </a:p>
        <a:p>
          <a:endParaRPr lang="en-GB" sz="400" b="0" i="0" u="none" strike="noStrike">
            <a:solidFill>
              <a:srgbClr val="404040"/>
            </a:solidFill>
            <a:latin typeface="Verdana" pitchFamily="34" charset="0"/>
            <a:ea typeface="Verdana" pitchFamily="34" charset="0"/>
            <a:cs typeface="Verdana" pitchFamily="34" charset="0"/>
          </a:endParaRPr>
        </a:p>
        <a:p>
          <a:r>
            <a:rPr lang="en-GB" sz="1000" b="0" i="0" u="none" strike="noStrike">
              <a:solidFill>
                <a:srgbClr val="404040"/>
              </a:solidFill>
              <a:latin typeface="Verdana" pitchFamily="34" charset="0"/>
              <a:ea typeface="Verdana" pitchFamily="34" charset="0"/>
              <a:cs typeface="Verdana" pitchFamily="34" charset="0"/>
            </a:rPr>
            <a:t>All tables</a:t>
          </a:r>
          <a:r>
            <a:rPr lang="en-GB" sz="1000" b="0" i="0" u="none" strike="noStrike" baseline="0">
              <a:solidFill>
                <a:srgbClr val="404040"/>
              </a:solidFill>
              <a:latin typeface="Verdana" pitchFamily="34" charset="0"/>
              <a:ea typeface="Verdana" pitchFamily="34" charset="0"/>
              <a:cs typeface="Verdana" pitchFamily="34" charset="0"/>
            </a:rPr>
            <a:t> </a:t>
          </a:r>
          <a:r>
            <a:rPr lang="en-GB" sz="1000" b="0" i="0" u="none" strike="noStrike">
              <a:solidFill>
                <a:srgbClr val="404040"/>
              </a:solidFill>
              <a:latin typeface="Verdana" pitchFamily="34" charset="0"/>
              <a:ea typeface="Verdana" pitchFamily="34" charset="0"/>
              <a:cs typeface="Verdana" pitchFamily="34" charset="0"/>
            </a:rPr>
            <a:t>and charts were produced by the Public Health Wales Observatory and the data sources are shown within each graphic. Material contained in this profile may be reproduced without prior permission provided it is done so accurately and is not used in a misleading context. Acknowledgement to Public Health Wales NHS Trust to be stated. Typographical copyright lies with Public Health Wales NHS Trust.</a:t>
          </a:r>
          <a:r>
            <a:rPr lang="en-GB" sz="1100" b="0" i="0" u="none" strike="noStrike">
              <a:solidFill>
                <a:schemeClr val="dk1"/>
              </a:solidFill>
              <a:latin typeface="+mn-lt"/>
              <a:ea typeface="+mn-ea"/>
              <a:cs typeface="+mn-cs"/>
            </a:rPr>
            <a:t/>
          </a:r>
          <a:br>
            <a:rPr lang="en-GB" sz="1100" b="0" i="0" u="none" strike="noStrike">
              <a:solidFill>
                <a:schemeClr val="dk1"/>
              </a:solidFill>
              <a:latin typeface="+mn-lt"/>
              <a:ea typeface="+mn-ea"/>
              <a:cs typeface="+mn-cs"/>
            </a:rPr>
          </a:br>
          <a:endParaRPr lang="en-GB" sz="1100"/>
        </a:p>
      </xdr:txBody>
    </xdr:sp>
    <xdr:clientData/>
  </xdr:twoCellAnchor>
  <xdr:twoCellAnchor>
    <xdr:from>
      <xdr:col>1</xdr:col>
      <xdr:colOff>114300</xdr:colOff>
      <xdr:row>10</xdr:row>
      <xdr:rowOff>66675</xdr:rowOff>
    </xdr:from>
    <xdr:to>
      <xdr:col>4</xdr:col>
      <xdr:colOff>327210</xdr:colOff>
      <xdr:row>27</xdr:row>
      <xdr:rowOff>174582</xdr:rowOff>
    </xdr:to>
    <xdr:grpSp>
      <xdr:nvGrpSpPr>
        <xdr:cNvPr id="32" name="Group 31"/>
        <xdr:cNvGrpSpPr/>
      </xdr:nvGrpSpPr>
      <xdr:grpSpPr>
        <a:xfrm>
          <a:off x="739140" y="1666875"/>
          <a:ext cx="2087430" cy="2782527"/>
          <a:chOff x="723900" y="1685925"/>
          <a:chExt cx="2041710" cy="2889207"/>
        </a:xfrm>
      </xdr:grpSpPr>
      <xdr:pic>
        <xdr:nvPicPr>
          <xdr:cNvPr id="45" name="Picture 44" descr="20151015_Inequalities_C4_BP_v1f.jpg"/>
          <xdr:cNvPicPr>
            <a:picLocks noChangeAspect="1"/>
          </xdr:cNvPicPr>
        </xdr:nvPicPr>
        <xdr:blipFill>
          <a:blip xmlns:r="http://schemas.openxmlformats.org/officeDocument/2006/relationships" r:embed="rId11" cstate="print"/>
          <a:stretch>
            <a:fillRect/>
          </a:stretch>
        </xdr:blipFill>
        <xdr:spPr>
          <a:xfrm>
            <a:off x="723900" y="1685925"/>
            <a:ext cx="2041710" cy="2889207"/>
          </a:xfrm>
          <a:prstGeom prst="rect">
            <a:avLst/>
          </a:prstGeom>
          <a:ln>
            <a:noFill/>
          </a:ln>
          <a:effectLst>
            <a:outerShdw blurRad="292100" dist="50800" dir="2700000" algn="tl" rotWithShape="0">
              <a:srgbClr val="333333">
                <a:alpha val="65000"/>
              </a:srgbClr>
            </a:outerShdw>
          </a:effectLst>
        </xdr:spPr>
      </xdr:pic>
      <xdr:sp macro="" textlink="">
        <xdr:nvSpPr>
          <xdr:cNvPr id="31" name="TextBox 30"/>
          <xdr:cNvSpPr txBox="1"/>
        </xdr:nvSpPr>
        <xdr:spPr>
          <a:xfrm>
            <a:off x="1790700" y="3190875"/>
            <a:ext cx="80962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9</xdr:row>
      <xdr:rowOff>0</xdr:rowOff>
    </xdr:from>
    <xdr:to>
      <xdr:col>19</xdr:col>
      <xdr:colOff>304800</xdr:colOff>
      <xdr:row>26</xdr:row>
      <xdr:rowOff>37500</xdr:rowOff>
    </xdr:to>
    <xdr:grpSp>
      <xdr:nvGrpSpPr>
        <xdr:cNvPr id="15" name="Group 14"/>
        <xdr:cNvGrpSpPr/>
      </xdr:nvGrpSpPr>
      <xdr:grpSpPr>
        <a:xfrm>
          <a:off x="7315200" y="1714500"/>
          <a:ext cx="4572000" cy="3276000"/>
          <a:chOff x="7219950" y="190500"/>
          <a:chExt cx="4571163" cy="3276000"/>
        </a:xfrm>
      </xdr:grpSpPr>
      <xdr:pic>
        <xdr:nvPicPr>
          <xdr:cNvPr id="16" name="Picture 8"/>
          <xdr:cNvPicPr>
            <a:picLocks noChangeAspect="1" noChangeArrowheads="1"/>
          </xdr:cNvPicPr>
        </xdr:nvPicPr>
        <xdr:blipFill>
          <a:blip xmlns:r="http://schemas.openxmlformats.org/officeDocument/2006/relationships" r:embed="rId1"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7" name="TextBox 16"/>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0</xdr:col>
      <xdr:colOff>0</xdr:colOff>
      <xdr:row>29</xdr:row>
      <xdr:rowOff>0</xdr:rowOff>
    </xdr:from>
    <xdr:to>
      <xdr:col>6</xdr:col>
      <xdr:colOff>284400</xdr:colOff>
      <xdr:row>41</xdr:row>
      <xdr:rowOff>151200</xdr:rowOff>
    </xdr:to>
    <xdr:grpSp>
      <xdr:nvGrpSpPr>
        <xdr:cNvPr id="18" name="Group 17"/>
        <xdr:cNvGrpSpPr/>
      </xdr:nvGrpSpPr>
      <xdr:grpSpPr>
        <a:xfrm>
          <a:off x="0" y="5524500"/>
          <a:ext cx="3942000" cy="2437200"/>
          <a:chOff x="9525" y="3971925"/>
          <a:chExt cx="3943350" cy="2438400"/>
        </a:xfrm>
      </xdr:grpSpPr>
      <xdr:pic>
        <xdr:nvPicPr>
          <xdr:cNvPr id="19" name="Picture 9"/>
          <xdr:cNvPicPr>
            <a:picLocks noChangeAspect="1" noChangeArrowheads="1"/>
          </xdr:cNvPicPr>
        </xdr:nvPicPr>
        <xdr:blipFill>
          <a:blip xmlns:r="http://schemas.openxmlformats.org/officeDocument/2006/relationships" r:embed="rId2"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20" name="TextBox 19"/>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oneCell">
    <xdr:from>
      <xdr:col>7</xdr:col>
      <xdr:colOff>0</xdr:colOff>
      <xdr:row>29</xdr:row>
      <xdr:rowOff>0</xdr:rowOff>
    </xdr:from>
    <xdr:to>
      <xdr:col>9</xdr:col>
      <xdr:colOff>375600</xdr:colOff>
      <xdr:row>39</xdr:row>
      <xdr:rowOff>168600</xdr:rowOff>
    </xdr:to>
    <xdr:pic>
      <xdr:nvPicPr>
        <xdr:cNvPr id="21" name="Picture 8"/>
        <xdr:cNvPicPr>
          <a:picLocks noChangeArrowheads="1"/>
        </xdr:cNvPicPr>
      </xdr:nvPicPr>
      <xdr:blipFill>
        <a:blip xmlns:r="http://schemas.openxmlformats.org/officeDocument/2006/relationships" r:embed="rId3" cstate="print"/>
        <a:srcRect l="48224" t="7884" r="45427" b="68825"/>
        <a:stretch>
          <a:fillRect/>
        </a:stretch>
      </xdr:blipFill>
      <xdr:spPr bwMode="auto">
        <a:xfrm>
          <a:off x="4267200" y="5524500"/>
          <a:ext cx="1594800" cy="2073600"/>
        </a:xfrm>
        <a:prstGeom prst="rect">
          <a:avLst/>
        </a:prstGeom>
        <a:noFill/>
        <a:ln w="1">
          <a:noFill/>
          <a:miter lim="800000"/>
          <a:headEnd/>
          <a:tailEnd type="none" w="med" len="med"/>
        </a:ln>
        <a:effectLst/>
      </xdr:spPr>
    </xdr:pic>
    <xdr:clientData/>
  </xdr:twoCellAnchor>
  <xdr:twoCellAnchor editAs="oneCell">
    <xdr:from>
      <xdr:col>10</xdr:col>
      <xdr:colOff>0</xdr:colOff>
      <xdr:row>29</xdr:row>
      <xdr:rowOff>0</xdr:rowOff>
    </xdr:from>
    <xdr:to>
      <xdr:col>15</xdr:col>
      <xdr:colOff>325200</xdr:colOff>
      <xdr:row>40</xdr:row>
      <xdr:rowOff>75300</xdr:rowOff>
    </xdr:to>
    <xdr:pic>
      <xdr:nvPicPr>
        <xdr:cNvPr id="22" name="Picture 9"/>
        <xdr:cNvPicPr>
          <a:picLocks noChangeArrowheads="1"/>
        </xdr:cNvPicPr>
      </xdr:nvPicPr>
      <xdr:blipFill>
        <a:blip xmlns:r="http://schemas.openxmlformats.org/officeDocument/2006/relationships" r:embed="rId4" cstate="print"/>
        <a:srcRect l="53184" t="10213" r="26985" b="55283"/>
        <a:stretch>
          <a:fillRect/>
        </a:stretch>
      </xdr:blipFill>
      <xdr:spPr bwMode="auto">
        <a:xfrm>
          <a:off x="6096000" y="5524500"/>
          <a:ext cx="3373200" cy="2170800"/>
        </a:xfrm>
        <a:prstGeom prst="rect">
          <a:avLst/>
        </a:prstGeom>
        <a:noFill/>
        <a:ln w="1">
          <a:noFill/>
          <a:miter lim="800000"/>
          <a:headEnd/>
          <a:tailEnd type="none" w="med" len="med"/>
        </a:ln>
        <a:effectLst/>
      </xdr:spPr>
    </xdr:pic>
    <xdr:clientData/>
  </xdr:twoCellAnchor>
  <xdr:twoCellAnchor>
    <xdr:from>
      <xdr:col>0</xdr:col>
      <xdr:colOff>276225</xdr:colOff>
      <xdr:row>5</xdr:row>
      <xdr:rowOff>57150</xdr:rowOff>
    </xdr:from>
    <xdr:to>
      <xdr:col>18</xdr:col>
      <xdr:colOff>28575</xdr:colOff>
      <xdr:row>6</xdr:row>
      <xdr:rowOff>184150</xdr:rowOff>
    </xdr:to>
    <xdr:grpSp>
      <xdr:nvGrpSpPr>
        <xdr:cNvPr id="34" name="Group 33"/>
        <xdr:cNvGrpSpPr/>
      </xdr:nvGrpSpPr>
      <xdr:grpSpPr>
        <a:xfrm>
          <a:off x="276225" y="1009650"/>
          <a:ext cx="10725150" cy="317500"/>
          <a:chOff x="276226" y="5424488"/>
          <a:chExt cx="10725150" cy="317500"/>
        </a:xfrm>
      </xdr:grpSpPr>
      <xdr:sp macro="" textlink="">
        <xdr:nvSpPr>
          <xdr:cNvPr id="35" name="Rectangle 34">
            <a:hlinkClick xmlns:r="http://schemas.openxmlformats.org/officeDocument/2006/relationships" r:id="rId5" tooltip="GFR trend"/>
          </xdr:cNvPr>
          <xdr:cNvSpPr/>
        </xdr:nvSpPr>
        <xdr:spPr>
          <a:xfrm>
            <a:off x="1360483"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6" tooltip="GFR 2014"/>
          </xdr:cNvPr>
          <xdr:cNvSpPr/>
        </xdr:nvSpPr>
        <xdr:spPr>
          <a:xfrm>
            <a:off x="2425648"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7" tooltip="Technical guide"/>
          </xdr:cNvPr>
          <xdr:cNvSpPr/>
        </xdr:nvSpPr>
        <xdr:spPr>
          <a:xfrm>
            <a:off x="7828058"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8" tooltip="Interpretation guide"/>
          </xdr:cNvPr>
          <xdr:cNvSpPr/>
        </xdr:nvSpPr>
        <xdr:spPr>
          <a:xfrm>
            <a:off x="8883699"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9" tooltip="Copying tables &amp; charts"/>
          </xdr:cNvPr>
          <xdr:cNvSpPr/>
        </xdr:nvSpPr>
        <xdr:spPr>
          <a:xfrm>
            <a:off x="9958472"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10" tooltip="Introduction"/>
          </xdr:cNvPr>
          <xdr:cNvSpPr/>
        </xdr:nvSpPr>
        <xdr:spPr>
          <a:xfrm>
            <a:off x="276226"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23</xdr:col>
      <xdr:colOff>487200</xdr:colOff>
      <xdr:row>7</xdr:row>
      <xdr:rowOff>47933</xdr:rowOff>
    </xdr:to>
    <xdr:grpSp>
      <xdr:nvGrpSpPr>
        <xdr:cNvPr id="32" name="Group 31"/>
        <xdr:cNvGrpSpPr/>
      </xdr:nvGrpSpPr>
      <xdr:grpSpPr>
        <a:xfrm>
          <a:off x="0" y="0"/>
          <a:ext cx="14508000" cy="1381433"/>
          <a:chOff x="0" y="0"/>
          <a:chExt cx="14508000" cy="1381433"/>
        </a:xfrm>
      </xdr:grpSpPr>
      <xdr:sp macro="" textlink="">
        <xdr:nvSpPr>
          <xdr:cNvPr id="30" name="Rectangle 29"/>
          <xdr:cNvSpPr>
            <a:spLocks noChangeAspect="1"/>
          </xdr:cNvSpPr>
        </xdr:nvSpPr>
        <xdr:spPr>
          <a:xfrm>
            <a:off x="0"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TextBox 30"/>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Copying tables &amp; charts</a:t>
            </a:r>
          </a:p>
        </xdr:txBody>
      </xdr:sp>
      <xdr:pic>
        <xdr:nvPicPr>
          <xdr:cNvPr id="33" name="Picture 32" descr="PHW-Observatory-Logo.jpg"/>
          <xdr:cNvPicPr>
            <a:picLocks noChangeAspect="1"/>
          </xdr:cNvPicPr>
        </xdr:nvPicPr>
        <xdr:blipFill>
          <a:blip xmlns:r="http://schemas.openxmlformats.org/officeDocument/2006/relationships" r:embed="rId11"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48" name="Picture 47" descr="Demography_front_cover_red_2.jpg"/>
          <xdr:cNvPicPr>
            <a:picLocks noChangeAspect="1"/>
          </xdr:cNvPicPr>
        </xdr:nvPicPr>
        <xdr:blipFill>
          <a:blip xmlns:r="http://schemas.openxmlformats.org/officeDocument/2006/relationships" r:embed="rId12"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58" name="Group 57"/>
          <xdr:cNvGrpSpPr>
            <a:grpSpLocks noChangeAspect="1"/>
          </xdr:cNvGrpSpPr>
        </xdr:nvGrpSpPr>
        <xdr:grpSpPr>
          <a:xfrm>
            <a:off x="0" y="971549"/>
            <a:ext cx="14508000" cy="409884"/>
            <a:chOff x="0" y="971549"/>
            <a:chExt cx="14508000" cy="409884"/>
          </a:xfrm>
        </xdr:grpSpPr>
        <xdr:pic>
          <xdr:nvPicPr>
            <xdr:cNvPr id="49"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0" y="971549"/>
              <a:ext cx="14508000" cy="409884"/>
            </a:xfrm>
            <a:prstGeom prst="rect">
              <a:avLst/>
            </a:prstGeom>
            <a:noFill/>
          </xdr:spPr>
        </xdr:pic>
        <xdr:grpSp>
          <xdr:nvGrpSpPr>
            <xdr:cNvPr id="50" name="Group 49"/>
            <xdr:cNvGrpSpPr/>
          </xdr:nvGrpSpPr>
          <xdr:grpSpPr>
            <a:xfrm>
              <a:off x="295275" y="1028700"/>
              <a:ext cx="10725150" cy="315041"/>
              <a:chOff x="5772150" y="2374310"/>
              <a:chExt cx="10725150" cy="315041"/>
            </a:xfrm>
          </xdr:grpSpPr>
          <xdr:sp macro="" textlink="">
            <xdr:nvSpPr>
              <xdr:cNvPr id="51" name="Rectangle 50">
                <a:hlinkClick xmlns:r="http://schemas.openxmlformats.org/officeDocument/2006/relationships" r:id="rId5" tooltip="General fertility trend"/>
              </xdr:cNvPr>
              <xdr:cNvSpPr/>
            </xdr:nvSpPr>
            <xdr:spPr>
              <a:xfrm>
                <a:off x="6856407"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14" tooltip="General fertility rate Wales"/>
              </xdr:cNvPr>
              <xdr:cNvSpPr/>
            </xdr:nvSpPr>
            <xdr:spPr>
              <a:xfrm>
                <a:off x="792157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7" tooltip="Technical guide"/>
              </xdr:cNvPr>
              <xdr:cNvSpPr/>
            </xdr:nvSpPr>
            <xdr:spPr>
              <a:xfrm>
                <a:off x="1332398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8" tooltip="Interpretation guide"/>
              </xdr:cNvPr>
              <xdr:cNvSpPr/>
            </xdr:nvSpPr>
            <xdr:spPr>
              <a:xfrm>
                <a:off x="14379623"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9" tooltip="Copying tables &amp; charts"/>
              </xdr:cNvPr>
              <xdr:cNvSpPr/>
            </xdr:nvSpPr>
            <xdr:spPr>
              <a:xfrm>
                <a:off x="15454396"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0" tooltip="Introduction"/>
              </xdr:cNvPr>
              <xdr:cNvSpPr/>
            </xdr:nvSpPr>
            <xdr:spPr>
              <a:xfrm>
                <a:off x="57721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6" tooltip="General fertility rate 2014"/>
              </xdr:cNvPr>
              <xdr:cNvSpPr/>
            </xdr:nvSpPr>
            <xdr:spPr>
              <a:xfrm>
                <a:off x="89725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1691055</xdr:colOff>
      <xdr:row>6</xdr:row>
      <xdr:rowOff>152399</xdr:rowOff>
    </xdr:from>
    <xdr:to>
      <xdr:col>13</xdr:col>
      <xdr:colOff>602580</xdr:colOff>
      <xdr:row>26</xdr:row>
      <xdr:rowOff>66224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50555</xdr:colOff>
      <xdr:row>6</xdr:row>
      <xdr:rowOff>133350</xdr:rowOff>
    </xdr:from>
    <xdr:to>
      <xdr:col>1</xdr:col>
      <xdr:colOff>1569755</xdr:colOff>
      <xdr:row>28</xdr:row>
      <xdr:rowOff>28575</xdr:rowOff>
    </xdr:to>
    <xdr:grpSp>
      <xdr:nvGrpSpPr>
        <xdr:cNvPr id="3" name="Group 2"/>
        <xdr:cNvGrpSpPr>
          <a:grpSpLocks noChangeAspect="1"/>
        </xdr:cNvGrpSpPr>
      </xdr:nvGrpSpPr>
      <xdr:grpSpPr>
        <a:xfrm>
          <a:off x="250580" y="1543050"/>
          <a:ext cx="1519200" cy="3848100"/>
          <a:chOff x="250580" y="1617860"/>
          <a:chExt cx="1519200" cy="3924302"/>
        </a:xfrm>
      </xdr:grpSpPr>
      <xdr:sp macro="" textlink="">
        <xdr:nvSpPr>
          <xdr:cNvPr id="4" name="TextBox 3"/>
          <xdr:cNvSpPr txBox="1"/>
        </xdr:nvSpPr>
        <xdr:spPr>
          <a:xfrm>
            <a:off x="287215" y="1638730"/>
            <a:ext cx="129320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rPr>
              <a:t>Choose area:</a:t>
            </a:r>
          </a:p>
        </xdr:txBody>
      </xdr:sp>
      <xdr:sp macro="" textlink="">
        <xdr:nvSpPr>
          <xdr:cNvPr id="5" name="Rectangle 4"/>
          <xdr:cNvSpPr/>
        </xdr:nvSpPr>
        <xdr:spPr>
          <a:xfrm>
            <a:off x="250580" y="1617860"/>
            <a:ext cx="1519200" cy="3924302"/>
          </a:xfrm>
          <a:prstGeom prst="rect">
            <a:avLst/>
          </a:prstGeom>
          <a:noFill/>
          <a:ln w="6350">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1</xdr:col>
      <xdr:colOff>66800</xdr:colOff>
      <xdr:row>5</xdr:row>
      <xdr:rowOff>9525</xdr:rowOff>
    </xdr:from>
    <xdr:to>
      <xdr:col>20</xdr:col>
      <xdr:colOff>5167</xdr:colOff>
      <xdr:row>5</xdr:row>
      <xdr:rowOff>327025</xdr:rowOff>
    </xdr:to>
    <xdr:grpSp>
      <xdr:nvGrpSpPr>
        <xdr:cNvPr id="12" name="Group 24"/>
        <xdr:cNvGrpSpPr/>
      </xdr:nvGrpSpPr>
      <xdr:grpSpPr>
        <a:xfrm>
          <a:off x="266825" y="1047750"/>
          <a:ext cx="10730192" cy="317500"/>
          <a:chOff x="6324600" y="1933575"/>
          <a:chExt cx="10725150" cy="317500"/>
        </a:xfrm>
      </xdr:grpSpPr>
      <xdr:sp macro="" textlink="">
        <xdr:nvSpPr>
          <xdr:cNvPr id="13" name="Rectangle 12">
            <a:hlinkClick xmlns:r="http://schemas.openxmlformats.org/officeDocument/2006/relationships" r:id="rId2" tooltip="General fertility trend"/>
          </xdr:cNvPr>
          <xdr:cNvSpPr/>
        </xdr:nvSpPr>
        <xdr:spPr>
          <a:xfrm>
            <a:off x="7408857"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Rectangle 13">
            <a:hlinkClick xmlns:r="http://schemas.openxmlformats.org/officeDocument/2006/relationships" r:id="rId3" tooltip="General fertility rate 2014"/>
          </xdr:cNvPr>
          <xdr:cNvSpPr/>
        </xdr:nvSpPr>
        <xdr:spPr>
          <a:xfrm>
            <a:off x="8474022"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Rectangle 14">
            <a:hlinkClick xmlns:r="http://schemas.openxmlformats.org/officeDocument/2006/relationships" r:id="rId4" tooltip="Technical guide"/>
          </xdr:cNvPr>
          <xdr:cNvSpPr/>
        </xdr:nvSpPr>
        <xdr:spPr>
          <a:xfrm>
            <a:off x="13876432"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ectangle 15">
            <a:hlinkClick xmlns:r="http://schemas.openxmlformats.org/officeDocument/2006/relationships" r:id="rId5" tooltip="Interpretation guide"/>
          </xdr:cNvPr>
          <xdr:cNvSpPr/>
        </xdr:nvSpPr>
        <xdr:spPr>
          <a:xfrm>
            <a:off x="14932073"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6" tooltip="Copying tables &amp; charts"/>
          </xdr:cNvPr>
          <xdr:cNvSpPr/>
        </xdr:nvSpPr>
        <xdr:spPr>
          <a:xfrm>
            <a:off x="16006846"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7" tooltip="Introduction"/>
          </xdr:cNvPr>
          <xdr:cNvSpPr/>
        </xdr:nvSpPr>
        <xdr:spPr>
          <a:xfrm>
            <a:off x="6324600"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27</xdr:col>
      <xdr:colOff>77625</xdr:colOff>
      <xdr:row>5</xdr:row>
      <xdr:rowOff>343208</xdr:rowOff>
    </xdr:to>
    <xdr:grpSp>
      <xdr:nvGrpSpPr>
        <xdr:cNvPr id="30" name="Group 29"/>
        <xdr:cNvGrpSpPr/>
      </xdr:nvGrpSpPr>
      <xdr:grpSpPr>
        <a:xfrm>
          <a:off x="0" y="0"/>
          <a:ext cx="14508000" cy="1381433"/>
          <a:chOff x="0" y="0"/>
          <a:chExt cx="14508000" cy="1381433"/>
        </a:xfrm>
      </xdr:grpSpPr>
      <xdr:sp macro="" textlink="">
        <xdr:nvSpPr>
          <xdr:cNvPr id="26" name="Rectangle 25"/>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TextBox 26"/>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General</a:t>
            </a:r>
            <a:r>
              <a:rPr lang="en-GB" sz="1300" b="1" baseline="0">
                <a:solidFill>
                  <a:schemeClr val="bg1"/>
                </a:solidFill>
                <a:latin typeface="Verdana" pitchFamily="34" charset="0"/>
                <a:ea typeface="Verdana" pitchFamily="34" charset="0"/>
                <a:cs typeface="Verdana" pitchFamily="34" charset="0"/>
              </a:rPr>
              <a:t> fertility rate trend</a:t>
            </a:r>
            <a:endParaRPr lang="en-GB" sz="1300" b="1">
              <a:solidFill>
                <a:schemeClr val="bg1"/>
              </a:solidFill>
              <a:latin typeface="Verdana" pitchFamily="34" charset="0"/>
              <a:ea typeface="Verdana" pitchFamily="34" charset="0"/>
              <a:cs typeface="Verdana" pitchFamily="34" charset="0"/>
            </a:endParaRPr>
          </a:p>
        </xdr:txBody>
      </xdr:sp>
      <xdr:pic>
        <xdr:nvPicPr>
          <xdr:cNvPr id="28" name="Picture 27" descr="PHW-Observatory-Logo.jpg"/>
          <xdr:cNvPicPr>
            <a:picLocks noChangeAspect="1"/>
          </xdr:cNvPicPr>
        </xdr:nvPicPr>
        <xdr:blipFill>
          <a:blip xmlns:r="http://schemas.openxmlformats.org/officeDocument/2006/relationships" r:embed="rId8"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29" name="Picture 28" descr="Demography_front_cover_red_2.jpg"/>
          <xdr:cNvPicPr>
            <a:picLocks noChangeAspect="1"/>
          </xdr:cNvPicPr>
        </xdr:nvPicPr>
        <xdr:blipFill>
          <a:blip xmlns:r="http://schemas.openxmlformats.org/officeDocument/2006/relationships" r:embed="rId9"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45" name="Group 44"/>
          <xdr:cNvGrpSpPr>
            <a:grpSpLocks noChangeAspect="1"/>
          </xdr:cNvGrpSpPr>
        </xdr:nvGrpSpPr>
        <xdr:grpSpPr>
          <a:xfrm>
            <a:off x="0" y="971549"/>
            <a:ext cx="14508000" cy="409884"/>
            <a:chOff x="0" y="971549"/>
            <a:chExt cx="14508000" cy="409884"/>
          </a:xfrm>
        </xdr:grpSpPr>
        <xdr:pic>
          <xdr:nvPicPr>
            <xdr:cNvPr id="36"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0" y="971549"/>
              <a:ext cx="14508000" cy="409884"/>
            </a:xfrm>
            <a:prstGeom prst="rect">
              <a:avLst/>
            </a:prstGeom>
            <a:noFill/>
          </xdr:spPr>
        </xdr:pic>
        <xdr:grpSp>
          <xdr:nvGrpSpPr>
            <xdr:cNvPr id="37" name="Group 36"/>
            <xdr:cNvGrpSpPr/>
          </xdr:nvGrpSpPr>
          <xdr:grpSpPr>
            <a:xfrm>
              <a:off x="314325" y="1038225"/>
              <a:ext cx="10725150" cy="315041"/>
              <a:chOff x="5772150" y="2374310"/>
              <a:chExt cx="10725150" cy="315041"/>
            </a:xfrm>
          </xdr:grpSpPr>
          <xdr:sp macro="" textlink="">
            <xdr:nvSpPr>
              <xdr:cNvPr id="38" name="Rectangle 37">
                <a:hlinkClick xmlns:r="http://schemas.openxmlformats.org/officeDocument/2006/relationships" r:id="rId2" tooltip="General fertility trend"/>
              </xdr:cNvPr>
              <xdr:cNvSpPr/>
            </xdr:nvSpPr>
            <xdr:spPr>
              <a:xfrm>
                <a:off x="6856407"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11" tooltip="General fertility rate Wales"/>
              </xdr:cNvPr>
              <xdr:cNvSpPr/>
            </xdr:nvSpPr>
            <xdr:spPr>
              <a:xfrm>
                <a:off x="792157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4" tooltip="Technical guide"/>
              </xdr:cNvPr>
              <xdr:cNvSpPr/>
            </xdr:nvSpPr>
            <xdr:spPr>
              <a:xfrm>
                <a:off x="1332398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5" tooltip="Interpretation guide"/>
              </xdr:cNvPr>
              <xdr:cNvSpPr/>
            </xdr:nvSpPr>
            <xdr:spPr>
              <a:xfrm>
                <a:off x="14379623"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6" tooltip="Copying tables &amp; charts"/>
              </xdr:cNvPr>
              <xdr:cNvSpPr/>
            </xdr:nvSpPr>
            <xdr:spPr>
              <a:xfrm>
                <a:off x="15454396"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7" tooltip="Introduction"/>
              </xdr:cNvPr>
              <xdr:cNvSpPr/>
            </xdr:nvSpPr>
            <xdr:spPr>
              <a:xfrm>
                <a:off x="57721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3" tooltip="General fertility rate 2014"/>
              </xdr:cNvPr>
              <xdr:cNvSpPr/>
            </xdr:nvSpPr>
            <xdr:spPr>
              <a:xfrm>
                <a:off x="89725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mc:AlternateContent xmlns:mc="http://schemas.openxmlformats.org/markup-compatibility/2006">
    <mc:Choice xmlns:a14="http://schemas.microsoft.com/office/drawing/2010/main" Requires="a14">
      <xdr:twoCellAnchor editAs="oneCell">
        <xdr:from>
          <xdr:col>1</xdr:col>
          <xdr:colOff>175260</xdr:colOff>
          <xdr:row>7</xdr:row>
          <xdr:rowOff>190500</xdr:rowOff>
        </xdr:from>
        <xdr:to>
          <xdr:col>1</xdr:col>
          <xdr:colOff>1447800</xdr:colOff>
          <xdr:row>27</xdr:row>
          <xdr:rowOff>68580</xdr:rowOff>
        </xdr:to>
        <xdr:sp macro="" textlink="">
          <xdr:nvSpPr>
            <xdr:cNvPr id="12289" name="List Box 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cdr:x>
      <cdr:y>0.00115</cdr:y>
    </cdr:from>
    <cdr:to>
      <cdr:x>0.99626</cdr:x>
      <cdr:y>0.06961</cdr:y>
    </cdr:to>
    <cdr:sp macro="" textlink="Controls!$G$59">
      <cdr:nvSpPr>
        <cdr:cNvPr id="3" name="TextBox 3"/>
        <cdr:cNvSpPr txBox="1"/>
      </cdr:nvSpPr>
      <cdr:spPr>
        <a:xfrm xmlns:a="http://schemas.openxmlformats.org/drawingml/2006/main">
          <a:off x="0" y="4128"/>
          <a:ext cx="5738445" cy="24645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fld id="{2D12832D-0650-41CA-9EC1-2A2C37F021D2}" type="TxLink">
            <a:rPr lang="en-US" sz="1000" b="1" i="0" u="none" strike="noStrike">
              <a:solidFill>
                <a:srgbClr val="000000"/>
              </a:solidFill>
              <a:latin typeface="Verdana" pitchFamily="34" charset="0"/>
            </a:rPr>
            <a:pPr algn="l"/>
            <a:t>General fertility rate (GFR)*, Cardiff and Vale UHB and Wales, 2005-2014</a:t>
          </a:fld>
          <a:endParaRPr lang="en-GB" sz="900" b="1">
            <a:latin typeface="Verdana" pitchFamily="34" charset="0"/>
          </a:endParaRPr>
        </a:p>
      </cdr:txBody>
    </cdr:sp>
  </cdr:relSizeAnchor>
  <cdr:relSizeAnchor xmlns:cdr="http://schemas.openxmlformats.org/drawingml/2006/chartDrawing">
    <cdr:from>
      <cdr:x>0.00184</cdr:x>
      <cdr:y>0.05972</cdr:y>
    </cdr:from>
    <cdr:to>
      <cdr:x>0.96896</cdr:x>
      <cdr:y>0.1219</cdr:y>
    </cdr:to>
    <cdr:sp macro="" textlink="Controls!$G$61">
      <cdr:nvSpPr>
        <cdr:cNvPr id="4" name="TextBox 3"/>
        <cdr:cNvSpPr txBox="1"/>
      </cdr:nvSpPr>
      <cdr:spPr>
        <a:xfrm xmlns:a="http://schemas.openxmlformats.org/drawingml/2006/main">
          <a:off x="10598" y="215007"/>
          <a:ext cx="5570612" cy="22384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0F12DFCF-2981-4649-8DA4-4B4F647AEB7A}" type="TxLink">
            <a:rPr lang="en-US" sz="800" b="0" i="0" u="none" strike="noStrike">
              <a:solidFill>
                <a:srgbClr val="000000"/>
              </a:solidFill>
              <a:latin typeface="Verdana" pitchFamily="34" charset="0"/>
              <a:cs typeface="Arial" pitchFamily="34" charset="0"/>
            </a:rPr>
            <a:pPr/>
            <a:t>Produced by Public Health Wales Observatory, using PHB &amp; MYE (ONS)</a:t>
          </a:fld>
          <a:endParaRPr lang="en-GB" sz="800" b="0">
            <a:latin typeface="Verdana" pitchFamily="34" charset="0"/>
            <a:cs typeface="Arial" pitchFamily="34" charset="0"/>
          </a:endParaRPr>
        </a:p>
      </cdr:txBody>
    </cdr:sp>
  </cdr:relSizeAnchor>
  <cdr:relSizeAnchor xmlns:cdr="http://schemas.openxmlformats.org/drawingml/2006/chartDrawing">
    <cdr:from>
      <cdr:x>0</cdr:x>
      <cdr:y>0.93897</cdr:y>
    </cdr:from>
    <cdr:to>
      <cdr:x>0.95746</cdr:x>
      <cdr:y>0.99189</cdr:y>
    </cdr:to>
    <cdr:sp macro="" textlink="">
      <cdr:nvSpPr>
        <cdr:cNvPr id="5" name="TextBox 20"/>
        <cdr:cNvSpPr txBox="1"/>
      </cdr:nvSpPr>
      <cdr:spPr>
        <a:xfrm xmlns:a="http://schemas.openxmlformats.org/drawingml/2006/main">
          <a:off x="0" y="3380292"/>
          <a:ext cx="5514970" cy="190512"/>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800">
              <a:solidFill>
                <a:sysClr val="windowText" lastClr="000000"/>
              </a:solidFill>
              <a:latin typeface="Verdana" pitchFamily="34" charset="0"/>
            </a:rPr>
            <a:t>*GFR is the number of live births per 1,000 </a:t>
          </a:r>
          <a:r>
            <a:rPr lang="en-GB" sz="800" baseline="0">
              <a:solidFill>
                <a:sysClr val="windowText" lastClr="000000"/>
              </a:solidFill>
              <a:latin typeface="Verdana" pitchFamily="34" charset="0"/>
            </a:rPr>
            <a:t>females aged 15-44</a:t>
          </a:r>
          <a:endParaRPr lang="en-GB" sz="800">
            <a:solidFill>
              <a:sysClr val="windowText" lastClr="000000"/>
            </a:solidFill>
            <a:latin typeface="Verdana" pitchFamily="34" charset="0"/>
          </a:endParaRPr>
        </a:p>
        <a:p xmlns:a="http://schemas.openxmlformats.org/drawingml/2006/main">
          <a:endParaRPr lang="en-GB" sz="1100"/>
        </a:p>
      </cdr:txBody>
    </cdr:sp>
  </cdr:relSizeAnchor>
  <cdr:relSizeAnchor xmlns:cdr="http://schemas.openxmlformats.org/drawingml/2006/chartDrawing">
    <cdr:from>
      <cdr:x>0.17215</cdr:x>
      <cdr:y>0.12353</cdr:y>
    </cdr:from>
    <cdr:to>
      <cdr:x>0.4541</cdr:x>
      <cdr:y>0.18934</cdr:y>
    </cdr:to>
    <cdr:sp macro="" textlink="">
      <cdr:nvSpPr>
        <cdr:cNvPr id="7" name="TextBox 1"/>
        <cdr:cNvSpPr txBox="1"/>
      </cdr:nvSpPr>
      <cdr:spPr>
        <a:xfrm xmlns:a="http://schemas.openxmlformats.org/drawingml/2006/main">
          <a:off x="991584" y="444699"/>
          <a:ext cx="1624032" cy="23691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900" b="0" i="0" u="none" strike="noStrike">
              <a:solidFill>
                <a:srgbClr val="000000"/>
              </a:solidFill>
              <a:latin typeface="Verdana" pitchFamily="34" charset="0"/>
            </a:rPr>
            <a:t>95% confidence interval</a:t>
          </a:r>
          <a:endParaRPr lang="en-GB" sz="900" b="0">
            <a:latin typeface="Verdana" pitchFamily="34" charset="0"/>
          </a:endParaRPr>
        </a:p>
      </cdr:txBody>
    </cdr:sp>
  </cdr:relSizeAnchor>
  <cdr:relSizeAnchor xmlns:cdr="http://schemas.openxmlformats.org/drawingml/2006/chartDrawing">
    <cdr:from>
      <cdr:x>0.13393</cdr:x>
      <cdr:y>0.11494</cdr:y>
    </cdr:from>
    <cdr:to>
      <cdr:x>0.18028</cdr:x>
      <cdr:y>0.18657</cdr:y>
    </cdr:to>
    <cdr:sp macro="" textlink="">
      <cdr:nvSpPr>
        <cdr:cNvPr id="8" name="TextBox 78"/>
        <cdr:cNvSpPr txBox="1"/>
      </cdr:nvSpPr>
      <cdr:spPr>
        <a:xfrm xmlns:a="http://schemas.openxmlformats.org/drawingml/2006/main">
          <a:off x="771437" y="413766"/>
          <a:ext cx="266976" cy="25786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1800">
              <a:latin typeface="Courier New" pitchFamily="49" charset="0"/>
              <a:cs typeface="Courier New" pitchFamily="49" charset="0"/>
            </a:rPr>
            <a:t>I</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52755</xdr:colOff>
      <xdr:row>6</xdr:row>
      <xdr:rowOff>123824</xdr:rowOff>
    </xdr:from>
    <xdr:to>
      <xdr:col>9</xdr:col>
      <xdr:colOff>354930</xdr:colOff>
      <xdr:row>26</xdr:row>
      <xdr:rowOff>75749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66800</xdr:colOff>
      <xdr:row>5</xdr:row>
      <xdr:rowOff>9525</xdr:rowOff>
    </xdr:from>
    <xdr:to>
      <xdr:col>20</xdr:col>
      <xdr:colOff>386167</xdr:colOff>
      <xdr:row>5</xdr:row>
      <xdr:rowOff>327025</xdr:rowOff>
    </xdr:to>
    <xdr:grpSp>
      <xdr:nvGrpSpPr>
        <xdr:cNvPr id="3" name="Group 24"/>
        <xdr:cNvGrpSpPr/>
      </xdr:nvGrpSpPr>
      <xdr:grpSpPr>
        <a:xfrm>
          <a:off x="266825" y="1047750"/>
          <a:ext cx="10730192" cy="317500"/>
          <a:chOff x="6324600" y="1933575"/>
          <a:chExt cx="10725150" cy="317500"/>
        </a:xfrm>
      </xdr:grpSpPr>
      <xdr:sp macro="" textlink="">
        <xdr:nvSpPr>
          <xdr:cNvPr id="4" name="Rectangle 3">
            <a:hlinkClick xmlns:r="http://schemas.openxmlformats.org/officeDocument/2006/relationships" r:id="rId2" tooltip="General fertility trend"/>
          </xdr:cNvPr>
          <xdr:cNvSpPr/>
        </xdr:nvSpPr>
        <xdr:spPr>
          <a:xfrm>
            <a:off x="7408857"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 name="Rectangle 4">
            <a:hlinkClick xmlns:r="http://schemas.openxmlformats.org/officeDocument/2006/relationships" r:id="rId3" tooltip="General fertility rate 2014"/>
          </xdr:cNvPr>
          <xdr:cNvSpPr/>
        </xdr:nvSpPr>
        <xdr:spPr>
          <a:xfrm>
            <a:off x="8474022"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hlinkClick xmlns:r="http://schemas.openxmlformats.org/officeDocument/2006/relationships" r:id="rId4" tooltip="Technical guide"/>
          </xdr:cNvPr>
          <xdr:cNvSpPr/>
        </xdr:nvSpPr>
        <xdr:spPr>
          <a:xfrm>
            <a:off x="13876432"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Rectangle 6">
            <a:hlinkClick xmlns:r="http://schemas.openxmlformats.org/officeDocument/2006/relationships" r:id="rId5" tooltip="Interpretation guide"/>
          </xdr:cNvPr>
          <xdr:cNvSpPr/>
        </xdr:nvSpPr>
        <xdr:spPr>
          <a:xfrm>
            <a:off x="14932073"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Rectangle 7">
            <a:hlinkClick xmlns:r="http://schemas.openxmlformats.org/officeDocument/2006/relationships" r:id="rId6" tooltip="Copying tables &amp; charts"/>
          </xdr:cNvPr>
          <xdr:cNvSpPr/>
        </xdr:nvSpPr>
        <xdr:spPr>
          <a:xfrm>
            <a:off x="16006846"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Rectangle 8">
            <a:hlinkClick xmlns:r="http://schemas.openxmlformats.org/officeDocument/2006/relationships" r:id="rId7" tooltip="Introduction"/>
          </xdr:cNvPr>
          <xdr:cNvSpPr/>
        </xdr:nvSpPr>
        <xdr:spPr>
          <a:xfrm>
            <a:off x="6324600" y="19335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26</xdr:col>
      <xdr:colOff>239550</xdr:colOff>
      <xdr:row>5</xdr:row>
      <xdr:rowOff>343208</xdr:rowOff>
    </xdr:to>
    <xdr:grpSp>
      <xdr:nvGrpSpPr>
        <xdr:cNvPr id="24" name="Group 23"/>
        <xdr:cNvGrpSpPr/>
      </xdr:nvGrpSpPr>
      <xdr:grpSpPr>
        <a:xfrm>
          <a:off x="0" y="0"/>
          <a:ext cx="14508000" cy="1381433"/>
          <a:chOff x="0" y="0"/>
          <a:chExt cx="14508000" cy="1381433"/>
        </a:xfrm>
      </xdr:grpSpPr>
      <xdr:sp macro="" textlink="">
        <xdr:nvSpPr>
          <xdr:cNvPr id="10" name="Rectangle 9"/>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TextBox 10"/>
          <xdr:cNvSpPr txBox="1">
            <a:spLocks noChangeAspect="1"/>
          </xdr:cNvSpPr>
        </xdr:nvSpPr>
        <xdr:spPr>
          <a:xfrm>
            <a:off x="3717808" y="381350"/>
            <a:ext cx="5407142"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General fertility rate trend</a:t>
            </a:r>
            <a:r>
              <a:rPr lang="en-GB" sz="1300" b="1" baseline="0">
                <a:solidFill>
                  <a:schemeClr val="bg1"/>
                </a:solidFill>
                <a:latin typeface="Verdana" pitchFamily="34" charset="0"/>
                <a:ea typeface="Verdana" pitchFamily="34" charset="0"/>
                <a:cs typeface="Verdana" pitchFamily="34" charset="0"/>
              </a:rPr>
              <a:t> </a:t>
            </a:r>
            <a:r>
              <a:rPr lang="en-GB" sz="1300" b="1">
                <a:solidFill>
                  <a:schemeClr val="bg1"/>
                </a:solidFill>
                <a:latin typeface="Verdana" pitchFamily="34" charset="0"/>
                <a:ea typeface="Verdana" pitchFamily="34" charset="0"/>
                <a:cs typeface="Verdana" pitchFamily="34" charset="0"/>
              </a:rPr>
              <a:t>Wales</a:t>
            </a:r>
          </a:p>
        </xdr:txBody>
      </xdr:sp>
      <xdr:pic>
        <xdr:nvPicPr>
          <xdr:cNvPr id="12" name="Picture 11" descr="PHW-Observatory-Logo.jpg"/>
          <xdr:cNvPicPr>
            <a:picLocks noChangeAspect="1"/>
          </xdr:cNvPicPr>
        </xdr:nvPicPr>
        <xdr:blipFill>
          <a:blip xmlns:r="http://schemas.openxmlformats.org/officeDocument/2006/relationships" r:embed="rId8"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13" name="Picture 12" descr="Demography_front_cover_red_2.jpg"/>
          <xdr:cNvPicPr>
            <a:picLocks noChangeAspect="1"/>
          </xdr:cNvPicPr>
        </xdr:nvPicPr>
        <xdr:blipFill>
          <a:blip xmlns:r="http://schemas.openxmlformats.org/officeDocument/2006/relationships" r:embed="rId9"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14" name="Group 13"/>
          <xdr:cNvGrpSpPr>
            <a:grpSpLocks noChangeAspect="1"/>
          </xdr:cNvGrpSpPr>
        </xdr:nvGrpSpPr>
        <xdr:grpSpPr>
          <a:xfrm>
            <a:off x="0" y="971549"/>
            <a:ext cx="14508000" cy="409884"/>
            <a:chOff x="0" y="971549"/>
            <a:chExt cx="14508000" cy="409884"/>
          </a:xfrm>
        </xdr:grpSpPr>
        <xdr:pic>
          <xdr:nvPicPr>
            <xdr:cNvPr id="15"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0" y="971549"/>
              <a:ext cx="14508000" cy="409884"/>
            </a:xfrm>
            <a:prstGeom prst="rect">
              <a:avLst/>
            </a:prstGeom>
            <a:noFill/>
          </xdr:spPr>
        </xdr:pic>
        <xdr:grpSp>
          <xdr:nvGrpSpPr>
            <xdr:cNvPr id="16" name="Group 31"/>
            <xdr:cNvGrpSpPr/>
          </xdr:nvGrpSpPr>
          <xdr:grpSpPr>
            <a:xfrm>
              <a:off x="285750" y="1057275"/>
              <a:ext cx="10725150" cy="315041"/>
              <a:chOff x="5772150" y="2374310"/>
              <a:chExt cx="10725150" cy="315041"/>
            </a:xfrm>
          </xdr:grpSpPr>
          <xdr:sp macro="" textlink="">
            <xdr:nvSpPr>
              <xdr:cNvPr id="17" name="Rectangle 16">
                <a:hlinkClick xmlns:r="http://schemas.openxmlformats.org/officeDocument/2006/relationships" r:id="rId2" tooltip="General fertility trend"/>
              </xdr:cNvPr>
              <xdr:cNvSpPr/>
            </xdr:nvSpPr>
            <xdr:spPr>
              <a:xfrm>
                <a:off x="6856407"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11" tooltip="General fertility rate Wales"/>
              </xdr:cNvPr>
              <xdr:cNvSpPr/>
            </xdr:nvSpPr>
            <xdr:spPr>
              <a:xfrm>
                <a:off x="792157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4" tooltip="Technical guide"/>
              </xdr:cNvPr>
              <xdr:cNvSpPr/>
            </xdr:nvSpPr>
            <xdr:spPr>
              <a:xfrm>
                <a:off x="1332398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5" tooltip="Interpretation guide"/>
              </xdr:cNvPr>
              <xdr:cNvSpPr/>
            </xdr:nvSpPr>
            <xdr:spPr>
              <a:xfrm>
                <a:off x="14379623"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6" tooltip="Copying tables &amp; charts"/>
              </xdr:cNvPr>
              <xdr:cNvSpPr/>
            </xdr:nvSpPr>
            <xdr:spPr>
              <a:xfrm>
                <a:off x="15454396"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7" tooltip="Introduction"/>
              </xdr:cNvPr>
              <xdr:cNvSpPr/>
            </xdr:nvSpPr>
            <xdr:spPr>
              <a:xfrm>
                <a:off x="57721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3" tooltip="General fertility rate 2014"/>
              </xdr:cNvPr>
              <xdr:cNvSpPr/>
            </xdr:nvSpPr>
            <xdr:spPr>
              <a:xfrm>
                <a:off x="89725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5.xml><?xml version="1.0" encoding="utf-8"?>
<c:userShapes xmlns:c="http://schemas.openxmlformats.org/drawingml/2006/chart">
  <cdr:relSizeAnchor xmlns:cdr="http://schemas.openxmlformats.org/drawingml/2006/chartDrawing">
    <cdr:from>
      <cdr:x>0</cdr:x>
      <cdr:y>0</cdr:y>
    </cdr:from>
    <cdr:to>
      <cdr:x>0.99097</cdr:x>
      <cdr:y>0.06846</cdr:y>
    </cdr:to>
    <cdr:sp macro="" textlink="Controls!$G$62">
      <cdr:nvSpPr>
        <cdr:cNvPr id="3" name="TextBox 3"/>
        <cdr:cNvSpPr txBox="1"/>
      </cdr:nvSpPr>
      <cdr:spPr>
        <a:xfrm xmlns:a="http://schemas.openxmlformats.org/drawingml/2006/main">
          <a:off x="0" y="0"/>
          <a:ext cx="5707987" cy="24645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fld id="{9E21919E-5AC1-469A-B1C0-6C08B42ACE3E}" type="TxLink">
            <a:rPr lang="en-US" sz="1000" b="1" i="0" u="none" strike="noStrike">
              <a:solidFill>
                <a:srgbClr val="000000"/>
              </a:solidFill>
              <a:latin typeface="Verdana" pitchFamily="34" charset="0"/>
              <a:ea typeface="Verdana" pitchFamily="34" charset="0"/>
              <a:cs typeface="Verdana" pitchFamily="34" charset="0"/>
            </a:rPr>
            <a:pPr algn="l"/>
            <a:t>General fertility rate (GFR)*, Wales, 2005-2014</a:t>
          </a:fld>
          <a:endParaRPr lang="en-GB" sz="900" b="1">
            <a:latin typeface="Verdana" pitchFamily="34" charset="0"/>
            <a:ea typeface="Verdana" pitchFamily="34" charset="0"/>
            <a:cs typeface="Verdana" pitchFamily="34" charset="0"/>
          </a:endParaRPr>
        </a:p>
      </cdr:txBody>
    </cdr:sp>
  </cdr:relSizeAnchor>
  <cdr:absSizeAnchor xmlns:cdr="http://schemas.openxmlformats.org/drawingml/2006/chartDrawing">
    <cdr:from>
      <cdr:x>0</cdr:x>
      <cdr:y>0.05179</cdr:y>
    </cdr:from>
    <cdr:ext cx="5570611" cy="220241"/>
    <cdr:sp macro="" textlink="Controls!$G$61">
      <cdr:nvSpPr>
        <cdr:cNvPr id="4" name="TextBox 3"/>
        <cdr:cNvSpPr txBox="1">
          <a:spLocks xmlns:a="http://schemas.openxmlformats.org/drawingml/2006/main" noChangeAspect="1"/>
        </cdr:cNvSpPr>
      </cdr:nvSpPr>
      <cdr:spPr>
        <a:xfrm xmlns:a="http://schemas.openxmlformats.org/drawingml/2006/main">
          <a:off x="0" y="186432"/>
          <a:ext cx="5570611" cy="22024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0F12DFCF-2981-4649-8DA4-4B4F647AEB7A}" type="TxLink">
            <a:rPr lang="en-US" sz="800" b="0" i="0" u="none" strike="noStrike">
              <a:solidFill>
                <a:srgbClr val="000000"/>
              </a:solidFill>
              <a:latin typeface="Verdana" pitchFamily="34" charset="0"/>
              <a:cs typeface="Arial" pitchFamily="34" charset="0"/>
            </a:rPr>
            <a:pPr/>
            <a:t>Produced by Public Health Wales Observatory, using PHB &amp; MYE (ONS)</a:t>
          </a:fld>
          <a:endParaRPr lang="en-GB" sz="800" b="0">
            <a:latin typeface="Verdana" pitchFamily="34" charset="0"/>
            <a:cs typeface="Arial" pitchFamily="34" charset="0"/>
          </a:endParaRPr>
        </a:p>
      </cdr:txBody>
    </cdr:sp>
  </cdr:absSizeAnchor>
  <cdr:relSizeAnchor xmlns:cdr="http://schemas.openxmlformats.org/drawingml/2006/chartDrawing">
    <cdr:from>
      <cdr:x>0</cdr:x>
      <cdr:y>0.89664</cdr:y>
    </cdr:from>
    <cdr:to>
      <cdr:x>0.95746</cdr:x>
      <cdr:y>0.94956</cdr:y>
    </cdr:to>
    <cdr:sp macro="" textlink="">
      <cdr:nvSpPr>
        <cdr:cNvPr id="5" name="TextBox 20"/>
        <cdr:cNvSpPr txBox="1"/>
      </cdr:nvSpPr>
      <cdr:spPr>
        <a:xfrm xmlns:a="http://schemas.openxmlformats.org/drawingml/2006/main">
          <a:off x="0" y="3227898"/>
          <a:ext cx="5514970" cy="190512"/>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800">
              <a:solidFill>
                <a:sysClr val="windowText" lastClr="000000"/>
              </a:solidFill>
              <a:latin typeface="Verdana" pitchFamily="34" charset="0"/>
            </a:rPr>
            <a:t>*GFR is the number of live births per 1,000 </a:t>
          </a:r>
          <a:r>
            <a:rPr lang="en-GB" sz="800" baseline="0">
              <a:solidFill>
                <a:sysClr val="windowText" lastClr="000000"/>
              </a:solidFill>
              <a:latin typeface="Verdana" pitchFamily="34" charset="0"/>
            </a:rPr>
            <a:t>females aged 15-44</a:t>
          </a:r>
          <a:endParaRPr lang="en-GB" sz="800">
            <a:solidFill>
              <a:sysClr val="windowText" lastClr="000000"/>
            </a:solidFill>
            <a:latin typeface="Verdana" pitchFamily="34" charset="0"/>
          </a:endParaRPr>
        </a:p>
        <a:p xmlns:a="http://schemas.openxmlformats.org/drawingml/2006/main">
          <a:endParaRPr lang="en-GB" sz="1100"/>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75050</xdr:colOff>
      <xdr:row>7</xdr:row>
      <xdr:rowOff>85304</xdr:rowOff>
    </xdr:from>
    <xdr:to>
      <xdr:col>9</xdr:col>
      <xdr:colOff>461987</xdr:colOff>
      <xdr:row>35</xdr:row>
      <xdr:rowOff>123825</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xdr:row>
      <xdr:rowOff>266700</xdr:rowOff>
    </xdr:from>
    <xdr:to>
      <xdr:col>17</xdr:col>
      <xdr:colOff>1057275</xdr:colOff>
      <xdr:row>5</xdr:row>
      <xdr:rowOff>307975</xdr:rowOff>
    </xdr:to>
    <xdr:grpSp>
      <xdr:nvGrpSpPr>
        <xdr:cNvPr id="40" name="Group 39"/>
        <xdr:cNvGrpSpPr/>
      </xdr:nvGrpSpPr>
      <xdr:grpSpPr>
        <a:xfrm>
          <a:off x="276225" y="1028700"/>
          <a:ext cx="11153775" cy="317500"/>
          <a:chOff x="276226" y="5424488"/>
          <a:chExt cx="10725150" cy="317500"/>
        </a:xfrm>
      </xdr:grpSpPr>
      <xdr:sp macro="" textlink="">
        <xdr:nvSpPr>
          <xdr:cNvPr id="41" name="Rectangle 40">
            <a:hlinkClick xmlns:r="http://schemas.openxmlformats.org/officeDocument/2006/relationships" r:id="rId2" tooltip="GFR trend"/>
          </xdr:cNvPr>
          <xdr:cNvSpPr/>
        </xdr:nvSpPr>
        <xdr:spPr>
          <a:xfrm>
            <a:off x="1360483"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3" tooltip="GFR 2014"/>
          </xdr:cNvPr>
          <xdr:cNvSpPr/>
        </xdr:nvSpPr>
        <xdr:spPr>
          <a:xfrm>
            <a:off x="2425648"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4" tooltip="Technical guide"/>
          </xdr:cNvPr>
          <xdr:cNvSpPr/>
        </xdr:nvSpPr>
        <xdr:spPr>
          <a:xfrm>
            <a:off x="7828058"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5" tooltip="Interpretation guide"/>
          </xdr:cNvPr>
          <xdr:cNvSpPr/>
        </xdr:nvSpPr>
        <xdr:spPr>
          <a:xfrm>
            <a:off x="8883699"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6" tooltip="Copying tables &amp; charts"/>
          </xdr:cNvPr>
          <xdr:cNvSpPr/>
        </xdr:nvSpPr>
        <xdr:spPr>
          <a:xfrm>
            <a:off x="9958472"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Rectangle 45">
            <a:hlinkClick xmlns:r="http://schemas.openxmlformats.org/officeDocument/2006/relationships" r:id="rId7" tooltip="Introduction"/>
          </xdr:cNvPr>
          <xdr:cNvSpPr/>
        </xdr:nvSpPr>
        <xdr:spPr>
          <a:xfrm>
            <a:off x="276226"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23</xdr:col>
      <xdr:colOff>77625</xdr:colOff>
      <xdr:row>5</xdr:row>
      <xdr:rowOff>343208</xdr:rowOff>
    </xdr:to>
    <xdr:grpSp>
      <xdr:nvGrpSpPr>
        <xdr:cNvPr id="24" name="Group 23"/>
        <xdr:cNvGrpSpPr/>
      </xdr:nvGrpSpPr>
      <xdr:grpSpPr>
        <a:xfrm>
          <a:off x="0" y="0"/>
          <a:ext cx="14508000" cy="1381433"/>
          <a:chOff x="0" y="0"/>
          <a:chExt cx="14508000" cy="1381433"/>
        </a:xfrm>
      </xdr:grpSpPr>
      <xdr:sp macro="" textlink="">
        <xdr:nvSpPr>
          <xdr:cNvPr id="30" name="Rectangle 29"/>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TextBox 30"/>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General fertility</a:t>
            </a:r>
            <a:r>
              <a:rPr lang="en-GB" sz="1300" b="1" baseline="0">
                <a:solidFill>
                  <a:schemeClr val="bg1"/>
                </a:solidFill>
                <a:latin typeface="Verdana" pitchFamily="34" charset="0"/>
                <a:ea typeface="Verdana" pitchFamily="34" charset="0"/>
                <a:cs typeface="Verdana" pitchFamily="34" charset="0"/>
              </a:rPr>
              <a:t> rate 2014</a:t>
            </a:r>
            <a:endParaRPr lang="en-GB" sz="1300" b="1">
              <a:solidFill>
                <a:schemeClr val="bg1"/>
              </a:solidFill>
              <a:latin typeface="Verdana" pitchFamily="34" charset="0"/>
              <a:ea typeface="Verdana" pitchFamily="34" charset="0"/>
              <a:cs typeface="Verdana" pitchFamily="34" charset="0"/>
            </a:endParaRPr>
          </a:p>
        </xdr:txBody>
      </xdr:sp>
      <xdr:pic>
        <xdr:nvPicPr>
          <xdr:cNvPr id="32" name="Picture 31" descr="PHW-Observatory-Logo.jpg"/>
          <xdr:cNvPicPr>
            <a:picLocks noChangeAspect="1"/>
          </xdr:cNvPicPr>
        </xdr:nvPicPr>
        <xdr:blipFill>
          <a:blip xmlns:r="http://schemas.openxmlformats.org/officeDocument/2006/relationships" r:embed="rId8"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33" name="Picture 32" descr="Demography_front_cover_red_2.jpg"/>
          <xdr:cNvPicPr>
            <a:picLocks noChangeAspect="1"/>
          </xdr:cNvPicPr>
        </xdr:nvPicPr>
        <xdr:blipFill>
          <a:blip xmlns:r="http://schemas.openxmlformats.org/officeDocument/2006/relationships" r:embed="rId9"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50" name="Group 49"/>
          <xdr:cNvGrpSpPr>
            <a:grpSpLocks noChangeAspect="1"/>
          </xdr:cNvGrpSpPr>
        </xdr:nvGrpSpPr>
        <xdr:grpSpPr>
          <a:xfrm>
            <a:off x="0" y="971549"/>
            <a:ext cx="14508000" cy="409884"/>
            <a:chOff x="0" y="971549"/>
            <a:chExt cx="14508000" cy="409884"/>
          </a:xfrm>
        </xdr:grpSpPr>
        <xdr:pic>
          <xdr:nvPicPr>
            <xdr:cNvPr id="34"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0" y="971549"/>
              <a:ext cx="14508000" cy="409884"/>
            </a:xfrm>
            <a:prstGeom prst="rect">
              <a:avLst/>
            </a:prstGeom>
            <a:noFill/>
          </xdr:spPr>
        </xdr:pic>
        <xdr:grpSp>
          <xdr:nvGrpSpPr>
            <xdr:cNvPr id="35" name="Group 34"/>
            <xdr:cNvGrpSpPr/>
          </xdr:nvGrpSpPr>
          <xdr:grpSpPr>
            <a:xfrm>
              <a:off x="276225" y="1028700"/>
              <a:ext cx="10725150" cy="315041"/>
              <a:chOff x="5772150" y="2374310"/>
              <a:chExt cx="10725150" cy="315041"/>
            </a:xfrm>
          </xdr:grpSpPr>
          <xdr:sp macro="" textlink="">
            <xdr:nvSpPr>
              <xdr:cNvPr id="36" name="Rectangle 35">
                <a:hlinkClick xmlns:r="http://schemas.openxmlformats.org/officeDocument/2006/relationships" r:id="rId2" tooltip="General fertility trend"/>
              </xdr:cNvPr>
              <xdr:cNvSpPr/>
            </xdr:nvSpPr>
            <xdr:spPr>
              <a:xfrm>
                <a:off x="6856407"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11" tooltip="General fertility rate Wales"/>
              </xdr:cNvPr>
              <xdr:cNvSpPr/>
            </xdr:nvSpPr>
            <xdr:spPr>
              <a:xfrm>
                <a:off x="792157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4" tooltip="Technical guide"/>
              </xdr:cNvPr>
              <xdr:cNvSpPr/>
            </xdr:nvSpPr>
            <xdr:spPr>
              <a:xfrm>
                <a:off x="1332398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5" tooltip="Interpretation guide"/>
              </xdr:cNvPr>
              <xdr:cNvSpPr/>
            </xdr:nvSpPr>
            <xdr:spPr>
              <a:xfrm>
                <a:off x="14379623"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6" tooltip="Copying tables &amp; charts"/>
              </xdr:cNvPr>
              <xdr:cNvSpPr/>
            </xdr:nvSpPr>
            <xdr:spPr>
              <a:xfrm>
                <a:off x="15454396"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7" tooltip="Introduction"/>
              </xdr:cNvPr>
              <xdr:cNvSpPr/>
            </xdr:nvSpPr>
            <xdr:spPr>
              <a:xfrm>
                <a:off x="57721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3" tooltip="General fertility rate 2014"/>
              </xdr:cNvPr>
              <xdr:cNvSpPr/>
            </xdr:nvSpPr>
            <xdr:spPr>
              <a:xfrm>
                <a:off x="89725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7.xml><?xml version="1.0" encoding="utf-8"?>
<c:userShapes xmlns:c="http://schemas.openxmlformats.org/drawingml/2006/chart">
  <cdr:relSizeAnchor xmlns:cdr="http://schemas.openxmlformats.org/drawingml/2006/chartDrawing">
    <cdr:from>
      <cdr:x>0.01536</cdr:x>
      <cdr:y>0.04933</cdr:y>
    </cdr:from>
    <cdr:to>
      <cdr:x>0.95202</cdr:x>
      <cdr:y>0.13874</cdr:y>
    </cdr:to>
    <cdr:sp macro="" textlink="">
      <cdr:nvSpPr>
        <cdr:cNvPr id="2" name="TextBox 1"/>
        <cdr:cNvSpPr txBox="1"/>
      </cdr:nvSpPr>
      <cdr:spPr>
        <a:xfrm xmlns:a="http://schemas.openxmlformats.org/drawingml/2006/main">
          <a:off x="76224" y="600075"/>
          <a:ext cx="4648199" cy="108747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800" b="0">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0.96275</cdr:y>
    </cdr:from>
    <cdr:to>
      <cdr:x>1</cdr:x>
      <cdr:y>0.99331</cdr:y>
    </cdr:to>
    <cdr:sp macro="" textlink="">
      <cdr:nvSpPr>
        <cdr:cNvPr id="3" name="TextBox 11"/>
        <cdr:cNvSpPr txBox="1"/>
      </cdr:nvSpPr>
      <cdr:spPr>
        <a:xfrm xmlns:a="http://schemas.openxmlformats.org/drawingml/2006/main">
          <a:off x="0" y="5117384"/>
          <a:ext cx="4663662" cy="16243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800">
              <a:solidFill>
                <a:sysClr val="windowText" lastClr="000000"/>
              </a:solidFill>
              <a:latin typeface="Verdana" pitchFamily="34" charset="0"/>
            </a:rPr>
            <a:t>*GFR</a:t>
          </a:r>
          <a:r>
            <a:rPr lang="en-GB" sz="800" baseline="0">
              <a:solidFill>
                <a:sysClr val="windowText" lastClr="000000"/>
              </a:solidFill>
              <a:latin typeface="Verdana" pitchFamily="34" charset="0"/>
            </a:rPr>
            <a:t> is the number of </a:t>
          </a:r>
          <a:r>
            <a:rPr lang="en-GB" sz="800">
              <a:solidFill>
                <a:sysClr val="windowText" lastClr="000000"/>
              </a:solidFill>
              <a:latin typeface="Verdana" pitchFamily="34" charset="0"/>
            </a:rPr>
            <a:t>live births per 1,000 females a</a:t>
          </a:r>
          <a:r>
            <a:rPr lang="en-GB" sz="800" baseline="0">
              <a:solidFill>
                <a:sysClr val="windowText" lastClr="000000"/>
              </a:solidFill>
              <a:latin typeface="Verdana" pitchFamily="34" charset="0"/>
            </a:rPr>
            <a:t>ged 15-44</a:t>
          </a:r>
          <a:endParaRPr lang="en-GB" sz="800">
            <a:solidFill>
              <a:sysClr val="windowText" lastClr="000000"/>
            </a:solidFill>
            <a:latin typeface="Verdana" pitchFamily="34" charset="0"/>
          </a:endParaRPr>
        </a:p>
        <a:p xmlns:a="http://schemas.openxmlformats.org/drawingml/2006/main">
          <a:endParaRPr lang="en-GB" sz="1100"/>
        </a:p>
      </cdr:txBody>
    </cdr:sp>
  </cdr:relSizeAnchor>
  <cdr:relSizeAnchor xmlns:cdr="http://schemas.openxmlformats.org/drawingml/2006/chartDrawing">
    <cdr:from>
      <cdr:x>5.20417E-17</cdr:x>
      <cdr:y>0</cdr:y>
    </cdr:from>
    <cdr:to>
      <cdr:x>1</cdr:x>
      <cdr:y>0.08259</cdr:y>
    </cdr:to>
    <cdr:sp macro="" textlink="">
      <cdr:nvSpPr>
        <cdr:cNvPr id="4" name="TextBox 2"/>
        <cdr:cNvSpPr txBox="1"/>
      </cdr:nvSpPr>
      <cdr:spPr>
        <a:xfrm xmlns:a="http://schemas.openxmlformats.org/drawingml/2006/main">
          <a:off x="9525" y="0"/>
          <a:ext cx="4663662" cy="43897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b="1">
              <a:latin typeface="Verdana" pitchFamily="34" charset="0"/>
              <a:ea typeface="Verdana" pitchFamily="34" charset="0"/>
              <a:cs typeface="Verdana" pitchFamily="34" charset="0"/>
            </a:rPr>
            <a:t>General fertility rate (GFR)*, Wales, health</a:t>
          </a:r>
          <a:r>
            <a:rPr lang="en-GB" sz="900" b="1" baseline="0">
              <a:latin typeface="Verdana" pitchFamily="34" charset="0"/>
              <a:ea typeface="Verdana" pitchFamily="34" charset="0"/>
              <a:cs typeface="Verdana" pitchFamily="34" charset="0"/>
            </a:rPr>
            <a:t> boards and local authorites</a:t>
          </a:r>
          <a:r>
            <a:rPr lang="en-GB" sz="900" b="1">
              <a:latin typeface="Verdana" pitchFamily="34" charset="0"/>
              <a:ea typeface="Verdana" pitchFamily="34" charset="0"/>
              <a:cs typeface="Verdana" pitchFamily="34" charset="0"/>
            </a:rPr>
            <a:t>, 2014</a:t>
          </a:r>
        </a:p>
        <a:p xmlns:a="http://schemas.openxmlformats.org/drawingml/2006/main">
          <a:r>
            <a:rPr lang="en-GB" sz="800" b="0">
              <a:latin typeface="Verdana" pitchFamily="34" charset="0"/>
              <a:ea typeface="Verdana" pitchFamily="34" charset="0"/>
              <a:cs typeface="Verdana" pitchFamily="34" charset="0"/>
            </a:rPr>
            <a:t>Produced by Public Health Wales Observatory, using P</a:t>
          </a:r>
          <a:r>
            <a:rPr lang="en-GB" sz="800" b="0" baseline="0">
              <a:latin typeface="Verdana" pitchFamily="34" charset="0"/>
              <a:ea typeface="Verdana" pitchFamily="34" charset="0"/>
              <a:cs typeface="Verdana" pitchFamily="34" charset="0"/>
            </a:rPr>
            <a:t>HB</a:t>
          </a:r>
          <a:r>
            <a:rPr lang="en-GB" sz="800" b="0">
              <a:latin typeface="Verdana" pitchFamily="34" charset="0"/>
              <a:ea typeface="Verdana" pitchFamily="34" charset="0"/>
              <a:cs typeface="Verdana" pitchFamily="34" charset="0"/>
            </a:rPr>
            <a:t> &amp; MYE (ONS) </a:t>
          </a:r>
        </a:p>
      </cdr:txBody>
    </cdr:sp>
  </cdr:relSizeAnchor>
  <cdr:relSizeAnchor xmlns:cdr="http://schemas.openxmlformats.org/drawingml/2006/chartDrawing">
    <cdr:from>
      <cdr:x>0.08238</cdr:x>
      <cdr:y>0.084</cdr:y>
    </cdr:from>
    <cdr:to>
      <cdr:x>0.4565</cdr:x>
      <cdr:y>0.12474</cdr:y>
    </cdr:to>
    <cdr:sp macro="" textlink="">
      <cdr:nvSpPr>
        <cdr:cNvPr id="5" name="TextBox 1"/>
        <cdr:cNvSpPr txBox="1"/>
      </cdr:nvSpPr>
      <cdr:spPr>
        <a:xfrm xmlns:a="http://schemas.openxmlformats.org/drawingml/2006/main">
          <a:off x="384194" y="446517"/>
          <a:ext cx="1744749" cy="2165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900">
              <a:latin typeface="Verdana" pitchFamily="34" charset="0"/>
              <a:ea typeface="Verdana" pitchFamily="34" charset="0"/>
              <a:cs typeface="Verdana" pitchFamily="34" charset="0"/>
            </a:rPr>
            <a:t>95%</a:t>
          </a:r>
          <a:r>
            <a:rPr lang="en-GB" sz="900" baseline="0">
              <a:latin typeface="Verdana" pitchFamily="34" charset="0"/>
              <a:ea typeface="Verdana" pitchFamily="34" charset="0"/>
              <a:cs typeface="Verdana" pitchFamily="34" charset="0"/>
            </a:rPr>
            <a:t> confidence interval</a:t>
          </a:r>
          <a:endParaRPr lang="en-GB" sz="900">
            <a:latin typeface="Verdana" pitchFamily="34" charset="0"/>
            <a:ea typeface="Verdana" pitchFamily="34" charset="0"/>
            <a:cs typeface="Verdana" pitchFamily="34" charset="0"/>
          </a:endParaRPr>
        </a:p>
      </cdr:txBody>
    </cdr:sp>
  </cdr:relSizeAnchor>
  <cdr:relSizeAnchor xmlns:cdr="http://schemas.openxmlformats.org/drawingml/2006/chartDrawing">
    <cdr:from>
      <cdr:x>0.03701</cdr:x>
      <cdr:y>0.09864</cdr:y>
    </cdr:from>
    <cdr:to>
      <cdr:x>0.09256</cdr:x>
      <cdr:y>0.13269</cdr:y>
    </cdr:to>
    <cdr:sp macro="" textlink="">
      <cdr:nvSpPr>
        <cdr:cNvPr id="6" name="TextBox 76"/>
        <cdr:cNvSpPr txBox="1"/>
      </cdr:nvSpPr>
      <cdr:spPr>
        <a:xfrm xmlns:a="http://schemas.openxmlformats.org/drawingml/2006/main" rot="16200000">
          <a:off x="211644" y="485254"/>
          <a:ext cx="180976" cy="25906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1800">
              <a:latin typeface="Courier New" pitchFamily="49" charset="0"/>
              <a:cs typeface="Courier New" pitchFamily="49" charset="0"/>
            </a:rPr>
            <a:t>I</a:t>
          </a:r>
        </a:p>
      </cdr:txBody>
    </cdr:sp>
  </cdr:relSizeAnchor>
  <cdr:relSizeAnchor xmlns:cdr="http://schemas.openxmlformats.org/drawingml/2006/chartDrawing">
    <cdr:from>
      <cdr:x>0.63518</cdr:x>
      <cdr:y>0.08759</cdr:y>
    </cdr:from>
    <cdr:to>
      <cdr:x>0.83633</cdr:x>
      <cdr:y>0.12796</cdr:y>
    </cdr:to>
    <cdr:sp macro="" textlink="">
      <cdr:nvSpPr>
        <cdr:cNvPr id="7" name="TextBox 23"/>
        <cdr:cNvSpPr txBox="1"/>
      </cdr:nvSpPr>
      <cdr:spPr>
        <a:xfrm xmlns:a="http://schemas.openxmlformats.org/drawingml/2006/main">
          <a:off x="2962275" y="465567"/>
          <a:ext cx="938088" cy="21456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b="1">
              <a:solidFill>
                <a:srgbClr val="FF0000"/>
              </a:solidFill>
              <a:latin typeface="Verdana" pitchFamily="34" charset="0"/>
            </a:rPr>
            <a:t>Wales = 59</a:t>
          </a: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1</xdr:col>
      <xdr:colOff>8775</xdr:colOff>
      <xdr:row>4</xdr:row>
      <xdr:rowOff>266700</xdr:rowOff>
    </xdr:from>
    <xdr:to>
      <xdr:col>8</xdr:col>
      <xdr:colOff>28234</xdr:colOff>
      <xdr:row>5</xdr:row>
      <xdr:rowOff>307975</xdr:rowOff>
    </xdr:to>
    <xdr:grpSp>
      <xdr:nvGrpSpPr>
        <xdr:cNvPr id="9" name="Group 38"/>
        <xdr:cNvGrpSpPr/>
      </xdr:nvGrpSpPr>
      <xdr:grpSpPr>
        <a:xfrm>
          <a:off x="285000" y="1028700"/>
          <a:ext cx="10696984" cy="317500"/>
          <a:chOff x="276226" y="5424488"/>
          <a:chExt cx="10725150" cy="317500"/>
        </a:xfrm>
      </xdr:grpSpPr>
      <xdr:sp macro="" textlink="">
        <xdr:nvSpPr>
          <xdr:cNvPr id="10" name="Rectangle 9">
            <a:hlinkClick xmlns:r="http://schemas.openxmlformats.org/officeDocument/2006/relationships" r:id="rId1" tooltip="GFR trend"/>
          </xdr:cNvPr>
          <xdr:cNvSpPr/>
        </xdr:nvSpPr>
        <xdr:spPr>
          <a:xfrm>
            <a:off x="1360483"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Rectangle 10">
            <a:hlinkClick xmlns:r="http://schemas.openxmlformats.org/officeDocument/2006/relationships" r:id="rId2" tooltip="GFR 2014"/>
          </xdr:cNvPr>
          <xdr:cNvSpPr/>
        </xdr:nvSpPr>
        <xdr:spPr>
          <a:xfrm>
            <a:off x="2425648"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 name="Rectangle 11">
            <a:hlinkClick xmlns:r="http://schemas.openxmlformats.org/officeDocument/2006/relationships" r:id="rId3" tooltip="Technical guide"/>
          </xdr:cNvPr>
          <xdr:cNvSpPr/>
        </xdr:nvSpPr>
        <xdr:spPr>
          <a:xfrm>
            <a:off x="7828058"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Rectangle 12">
            <a:hlinkClick xmlns:r="http://schemas.openxmlformats.org/officeDocument/2006/relationships" r:id="rId4" tooltip="Interpretation guide"/>
          </xdr:cNvPr>
          <xdr:cNvSpPr/>
        </xdr:nvSpPr>
        <xdr:spPr>
          <a:xfrm>
            <a:off x="8883699"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Rectangle 13">
            <a:hlinkClick xmlns:r="http://schemas.openxmlformats.org/officeDocument/2006/relationships" r:id="rId5" tooltip="Copying tables &amp; charts"/>
          </xdr:cNvPr>
          <xdr:cNvSpPr/>
        </xdr:nvSpPr>
        <xdr:spPr>
          <a:xfrm>
            <a:off x="9958472"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Rectangle 14">
            <a:hlinkClick xmlns:r="http://schemas.openxmlformats.org/officeDocument/2006/relationships" r:id="rId6" tooltip="Introduction"/>
          </xdr:cNvPr>
          <xdr:cNvSpPr/>
        </xdr:nvSpPr>
        <xdr:spPr>
          <a:xfrm>
            <a:off x="276226"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266700</xdr:colOff>
      <xdr:row>25</xdr:row>
      <xdr:rowOff>9525</xdr:rowOff>
    </xdr:from>
    <xdr:to>
      <xdr:col>1</xdr:col>
      <xdr:colOff>1209675</xdr:colOff>
      <xdr:row>26</xdr:row>
      <xdr:rowOff>0</xdr:rowOff>
    </xdr:to>
    <xdr:sp macro="" textlink="">
      <xdr:nvSpPr>
        <xdr:cNvPr id="16" name="Rectangle 15"/>
        <xdr:cNvSpPr/>
      </xdr:nvSpPr>
      <xdr:spPr>
        <a:xfrm>
          <a:off x="266700" y="7505700"/>
          <a:ext cx="1209675" cy="352425"/>
        </a:xfrm>
        <a:prstGeom prst="rect">
          <a:avLst/>
        </a:prstGeom>
        <a:solidFill>
          <a:srgbClr val="3B8DCC"/>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chemeClr val="bg1"/>
              </a:solidFill>
              <a:latin typeface="Verdana" pitchFamily="34" charset="0"/>
              <a:ea typeface="Verdana" pitchFamily="34" charset="0"/>
              <a:cs typeface="Verdana" pitchFamily="34" charset="0"/>
            </a:rPr>
            <a:t>Back</a:t>
          </a:r>
          <a:r>
            <a:rPr lang="en-GB" sz="1000" b="1" baseline="0">
              <a:solidFill>
                <a:schemeClr val="bg1"/>
              </a:solidFill>
              <a:latin typeface="Verdana" pitchFamily="34" charset="0"/>
              <a:ea typeface="Verdana" pitchFamily="34" charset="0"/>
              <a:cs typeface="Verdana" pitchFamily="34" charset="0"/>
            </a:rPr>
            <a:t> to top</a:t>
          </a:r>
          <a:endParaRPr lang="en-GB" sz="1000" b="1">
            <a:solidFill>
              <a:schemeClr val="bg1"/>
            </a:solidFill>
            <a:latin typeface="Verdana" pitchFamily="34" charset="0"/>
            <a:ea typeface="Verdana" pitchFamily="34" charset="0"/>
            <a:cs typeface="Verdana" pitchFamily="34" charset="0"/>
          </a:endParaRPr>
        </a:p>
      </xdr:txBody>
    </xdr:sp>
    <xdr:clientData/>
  </xdr:twoCellAnchor>
  <xdr:twoCellAnchor>
    <xdr:from>
      <xdr:col>1</xdr:col>
      <xdr:colOff>36181</xdr:colOff>
      <xdr:row>25</xdr:row>
      <xdr:rowOff>29821</xdr:rowOff>
    </xdr:from>
    <xdr:to>
      <xdr:col>1</xdr:col>
      <xdr:colOff>1173620</xdr:colOff>
      <xdr:row>25</xdr:row>
      <xdr:rowOff>342900</xdr:rowOff>
    </xdr:to>
    <xdr:sp macro="" textlink="">
      <xdr:nvSpPr>
        <xdr:cNvPr id="17" name="Rectangle 16">
          <a:hlinkClick xmlns:r="http://schemas.openxmlformats.org/officeDocument/2006/relationships" r:id="rId3" tooltip="Back to top"/>
        </xdr:cNvPr>
        <xdr:cNvSpPr/>
      </xdr:nvSpPr>
      <xdr:spPr>
        <a:xfrm>
          <a:off x="312406" y="7497421"/>
          <a:ext cx="1137439" cy="313079"/>
        </a:xfrm>
        <a:prstGeom prst="rect">
          <a:avLst/>
        </a:prstGeom>
        <a:noFill/>
        <a:ln>
          <a:noFill/>
        </a:ln>
      </xdr:spPr>
      <xdr:style>
        <a:lnRef idx="2">
          <a:schemeClr val="accent5"/>
        </a:lnRef>
        <a:fillRef idx="1">
          <a:schemeClr val="lt1"/>
        </a:fillRef>
        <a:effectRef idx="0">
          <a:schemeClr val="accent5"/>
        </a:effectRef>
        <a:fontRef idx="minor">
          <a:schemeClr val="dk1"/>
        </a:fontRef>
      </xdr:style>
      <xdr:txBody>
        <a:bodyPr vertOverflow="clip" rtlCol="0" anchor="ctr"/>
        <a:lstStyle/>
        <a:p>
          <a:pPr algn="ctr"/>
          <a:endParaRPr lang="en-GB" sz="1100"/>
        </a:p>
      </xdr:txBody>
    </xdr:sp>
    <xdr:clientData/>
  </xdr:twoCellAnchor>
  <xdr:twoCellAnchor>
    <xdr:from>
      <xdr:col>0</xdr:col>
      <xdr:colOff>0</xdr:colOff>
      <xdr:row>0</xdr:row>
      <xdr:rowOff>0</xdr:rowOff>
    </xdr:from>
    <xdr:to>
      <xdr:col>13</xdr:col>
      <xdr:colOff>506250</xdr:colOff>
      <xdr:row>5</xdr:row>
      <xdr:rowOff>343208</xdr:rowOff>
    </xdr:to>
    <xdr:grpSp>
      <xdr:nvGrpSpPr>
        <xdr:cNvPr id="26" name="Group 25"/>
        <xdr:cNvGrpSpPr/>
      </xdr:nvGrpSpPr>
      <xdr:grpSpPr>
        <a:xfrm>
          <a:off x="0" y="0"/>
          <a:ext cx="14508000" cy="1381433"/>
          <a:chOff x="0" y="0"/>
          <a:chExt cx="14508000" cy="1381433"/>
        </a:xfrm>
      </xdr:grpSpPr>
      <xdr:sp macro="" textlink="">
        <xdr:nvSpPr>
          <xdr:cNvPr id="24" name="Rectangle 23"/>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TextBox 24"/>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Technical guide</a:t>
            </a:r>
          </a:p>
        </xdr:txBody>
      </xdr:sp>
      <xdr:pic>
        <xdr:nvPicPr>
          <xdr:cNvPr id="39" name="Picture 38" descr="PHW-Observatory-Logo.jpg"/>
          <xdr:cNvPicPr>
            <a:picLocks noChangeAspect="1"/>
          </xdr:cNvPicPr>
        </xdr:nvPicPr>
        <xdr:blipFill>
          <a:blip xmlns:r="http://schemas.openxmlformats.org/officeDocument/2006/relationships" r:embed="rId7"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40" name="Picture 39" descr="Demography_front_cover_red_2.jpg"/>
          <xdr:cNvPicPr>
            <a:picLocks noChangeAspect="1"/>
          </xdr:cNvPicPr>
        </xdr:nvPicPr>
        <xdr:blipFill>
          <a:blip xmlns:r="http://schemas.openxmlformats.org/officeDocument/2006/relationships" r:embed="rId8"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55" name="Group 54"/>
          <xdr:cNvGrpSpPr>
            <a:grpSpLocks noChangeAspect="1"/>
          </xdr:cNvGrpSpPr>
        </xdr:nvGrpSpPr>
        <xdr:grpSpPr>
          <a:xfrm>
            <a:off x="0" y="971549"/>
            <a:ext cx="14508000" cy="409884"/>
            <a:chOff x="0" y="971549"/>
            <a:chExt cx="14508000" cy="409884"/>
          </a:xfrm>
        </xdr:grpSpPr>
        <xdr:pic>
          <xdr:nvPicPr>
            <xdr:cNvPr id="41"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971549"/>
              <a:ext cx="14508000" cy="409884"/>
            </a:xfrm>
            <a:prstGeom prst="rect">
              <a:avLst/>
            </a:prstGeom>
            <a:noFill/>
          </xdr:spPr>
        </xdr:pic>
        <xdr:grpSp>
          <xdr:nvGrpSpPr>
            <xdr:cNvPr id="47" name="Group 46"/>
            <xdr:cNvGrpSpPr/>
          </xdr:nvGrpSpPr>
          <xdr:grpSpPr>
            <a:xfrm>
              <a:off x="295275" y="1028700"/>
              <a:ext cx="10725150" cy="315041"/>
              <a:chOff x="5772150" y="2374310"/>
              <a:chExt cx="10725150" cy="315041"/>
            </a:xfrm>
          </xdr:grpSpPr>
          <xdr:sp macro="" textlink="">
            <xdr:nvSpPr>
              <xdr:cNvPr id="48" name="Rectangle 47">
                <a:hlinkClick xmlns:r="http://schemas.openxmlformats.org/officeDocument/2006/relationships" r:id="rId1" tooltip="General fertility trend"/>
              </xdr:cNvPr>
              <xdr:cNvSpPr/>
            </xdr:nvSpPr>
            <xdr:spPr>
              <a:xfrm>
                <a:off x="6856407"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10" tooltip="General fertility rate Wales"/>
              </xdr:cNvPr>
              <xdr:cNvSpPr/>
            </xdr:nvSpPr>
            <xdr:spPr>
              <a:xfrm>
                <a:off x="792157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3" tooltip="Technical guide"/>
              </xdr:cNvPr>
              <xdr:cNvSpPr/>
            </xdr:nvSpPr>
            <xdr:spPr>
              <a:xfrm>
                <a:off x="1332398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4" tooltip="Interpretation guide"/>
              </xdr:cNvPr>
              <xdr:cNvSpPr/>
            </xdr:nvSpPr>
            <xdr:spPr>
              <a:xfrm>
                <a:off x="14379623"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5" tooltip="Copying tables &amp; charts"/>
              </xdr:cNvPr>
              <xdr:cNvSpPr/>
            </xdr:nvSpPr>
            <xdr:spPr>
              <a:xfrm>
                <a:off x="15454396"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6" tooltip="Introduction"/>
              </xdr:cNvPr>
              <xdr:cNvSpPr/>
            </xdr:nvSpPr>
            <xdr:spPr>
              <a:xfrm>
                <a:off x="57721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2" tooltip="General fertility rate 2014"/>
              </xdr:cNvPr>
              <xdr:cNvSpPr/>
            </xdr:nvSpPr>
            <xdr:spPr>
              <a:xfrm>
                <a:off x="89725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66677</xdr:colOff>
      <xdr:row>17</xdr:row>
      <xdr:rowOff>47626</xdr:rowOff>
    </xdr:from>
    <xdr:to>
      <xdr:col>11</xdr:col>
      <xdr:colOff>357757</xdr:colOff>
      <xdr:row>21</xdr:row>
      <xdr:rowOff>498076</xdr:rowOff>
    </xdr:to>
    <xdr:grpSp>
      <xdr:nvGrpSpPr>
        <xdr:cNvPr id="99" name="Group 98"/>
        <xdr:cNvGrpSpPr/>
      </xdr:nvGrpSpPr>
      <xdr:grpSpPr>
        <a:xfrm>
          <a:off x="7029452" y="4562476"/>
          <a:ext cx="3948680" cy="3708000"/>
          <a:chOff x="7029452" y="4562476"/>
          <a:chExt cx="3948680" cy="3708000"/>
        </a:xfrm>
      </xdr:grpSpPr>
      <xdr:pic>
        <xdr:nvPicPr>
          <xdr:cNvPr id="68" name="Picture 1"/>
          <xdr:cNvPicPr>
            <a:picLocks noChangeAspect="1" noChangeArrowheads="1"/>
          </xdr:cNvPicPr>
        </xdr:nvPicPr>
        <xdr:blipFill>
          <a:blip xmlns:r="http://schemas.openxmlformats.org/officeDocument/2006/relationships" r:embed="rId1" cstate="print"/>
          <a:srcRect l="16278" t="16667" r="68807" b="37685"/>
          <a:stretch>
            <a:fillRect/>
          </a:stretch>
        </xdr:blipFill>
        <xdr:spPr bwMode="auto">
          <a:xfrm>
            <a:off x="7029452" y="4562476"/>
            <a:ext cx="3948680" cy="3708000"/>
          </a:xfrm>
          <a:prstGeom prst="rect">
            <a:avLst/>
          </a:prstGeom>
          <a:noFill/>
          <a:ln w="1">
            <a:noFill/>
            <a:miter lim="800000"/>
            <a:headEnd/>
            <a:tailEnd type="none" w="med" len="med"/>
          </a:ln>
          <a:effectLst/>
        </xdr:spPr>
      </xdr:pic>
      <xdr:sp macro="" textlink="">
        <xdr:nvSpPr>
          <xdr:cNvPr id="70" name="TextBox 69"/>
          <xdr:cNvSpPr txBox="1"/>
        </xdr:nvSpPr>
        <xdr:spPr>
          <a:xfrm>
            <a:off x="10601325" y="5048250"/>
            <a:ext cx="133350" cy="76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grpSp>
    <xdr:clientData/>
  </xdr:twoCellAnchor>
  <xdr:twoCellAnchor editAs="oneCell">
    <xdr:from>
      <xdr:col>0</xdr:col>
      <xdr:colOff>209550</xdr:colOff>
      <xdr:row>7</xdr:row>
      <xdr:rowOff>0</xdr:rowOff>
    </xdr:from>
    <xdr:to>
      <xdr:col>1</xdr:col>
      <xdr:colOff>1351408</xdr:colOff>
      <xdr:row>18</xdr:row>
      <xdr:rowOff>164850</xdr:rowOff>
    </xdr:to>
    <xdr:pic>
      <xdr:nvPicPr>
        <xdr:cNvPr id="113" name="Picture 2"/>
        <xdr:cNvPicPr>
          <a:picLocks noChangeAspect="1" noChangeArrowheads="1"/>
        </xdr:cNvPicPr>
      </xdr:nvPicPr>
      <xdr:blipFill>
        <a:blip xmlns:r="http://schemas.openxmlformats.org/officeDocument/2006/relationships" r:embed="rId2" cstate="print"/>
        <a:srcRect l="495" t="30833" r="95026" b="30741"/>
        <a:stretch>
          <a:fillRect/>
        </a:stretch>
      </xdr:blipFill>
      <xdr:spPr bwMode="auto">
        <a:xfrm>
          <a:off x="209550" y="1609725"/>
          <a:ext cx="1379983" cy="4032000"/>
        </a:xfrm>
        <a:prstGeom prst="rect">
          <a:avLst/>
        </a:prstGeom>
        <a:noFill/>
        <a:ln w="1">
          <a:noFill/>
          <a:miter lim="800000"/>
          <a:headEnd/>
          <a:tailEnd type="none" w="med" len="med"/>
        </a:ln>
        <a:effectLst/>
      </xdr:spPr>
    </xdr:pic>
    <xdr:clientData/>
  </xdr:twoCellAnchor>
  <xdr:twoCellAnchor editAs="absolute">
    <xdr:from>
      <xdr:col>2</xdr:col>
      <xdr:colOff>2099156</xdr:colOff>
      <xdr:row>182</xdr:row>
      <xdr:rowOff>52395</xdr:rowOff>
    </xdr:from>
    <xdr:to>
      <xdr:col>2</xdr:col>
      <xdr:colOff>3436239</xdr:colOff>
      <xdr:row>184</xdr:row>
      <xdr:rowOff>124279</xdr:rowOff>
    </xdr:to>
    <xdr:sp macro="" textlink="">
      <xdr:nvSpPr>
        <xdr:cNvPr id="101" name="Rectangle 100">
          <a:hlinkClick xmlns:r="http://schemas.openxmlformats.org/officeDocument/2006/relationships" r:id="rId3" tooltip="GFR 2014"/>
        </xdr:cNvPr>
        <xdr:cNvSpPr/>
      </xdr:nvSpPr>
      <xdr:spPr>
        <a:xfrm>
          <a:off x="3718406" y="3573304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2</xdr:col>
      <xdr:colOff>2078824</xdr:colOff>
      <xdr:row>182</xdr:row>
      <xdr:rowOff>55817</xdr:rowOff>
    </xdr:from>
    <xdr:to>
      <xdr:col>2</xdr:col>
      <xdr:colOff>3480298</xdr:colOff>
      <xdr:row>184</xdr:row>
      <xdr:rowOff>123218</xdr:rowOff>
    </xdr:to>
    <xdr:sp macro="" textlink="">
      <xdr:nvSpPr>
        <xdr:cNvPr id="102" name="Rectangle 101">
          <a:hlinkClick xmlns:r="http://schemas.openxmlformats.org/officeDocument/2006/relationships" r:id="rId4" tooltip="All-cause mortality 2012-14"/>
        </xdr:cNvPr>
        <xdr:cNvSpPr/>
      </xdr:nvSpPr>
      <xdr:spPr>
        <a:xfrm>
          <a:off x="3698074" y="3573646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9</xdr:col>
      <xdr:colOff>510121</xdr:colOff>
      <xdr:row>182</xdr:row>
      <xdr:rowOff>45696</xdr:rowOff>
    </xdr:from>
    <xdr:to>
      <xdr:col>12</xdr:col>
      <xdr:colOff>126764</xdr:colOff>
      <xdr:row>184</xdr:row>
      <xdr:rowOff>138167</xdr:rowOff>
    </xdr:to>
    <xdr:sp macro="" textlink="">
      <xdr:nvSpPr>
        <xdr:cNvPr id="105" name="TextBox 104">
          <a:hlinkClick xmlns:r="http://schemas.openxmlformats.org/officeDocument/2006/relationships" r:id="rId5" tooltip="Technical guide"/>
        </xdr:cNvPr>
        <xdr:cNvSpPr txBox="1"/>
      </xdr:nvSpPr>
      <xdr:spPr>
        <a:xfrm>
          <a:off x="9911296"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12</xdr:col>
      <xdr:colOff>125032</xdr:colOff>
      <xdr:row>182</xdr:row>
      <xdr:rowOff>45696</xdr:rowOff>
    </xdr:from>
    <xdr:to>
      <xdr:col>14</xdr:col>
      <xdr:colOff>351275</xdr:colOff>
      <xdr:row>184</xdr:row>
      <xdr:rowOff>138167</xdr:rowOff>
    </xdr:to>
    <xdr:sp macro="" textlink="">
      <xdr:nvSpPr>
        <xdr:cNvPr id="109" name="TextBox 108">
          <a:hlinkClick xmlns:r="http://schemas.openxmlformats.org/officeDocument/2006/relationships" r:id="rId6" tooltip="Interpretation guide"/>
        </xdr:cNvPr>
        <xdr:cNvSpPr txBox="1"/>
      </xdr:nvSpPr>
      <xdr:spPr>
        <a:xfrm>
          <a:off x="11355007"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395231</xdr:colOff>
      <xdr:row>159</xdr:row>
      <xdr:rowOff>147594</xdr:rowOff>
    </xdr:from>
    <xdr:to>
      <xdr:col>2</xdr:col>
      <xdr:colOff>426311</xdr:colOff>
      <xdr:row>162</xdr:row>
      <xdr:rowOff>47223</xdr:rowOff>
    </xdr:to>
    <xdr:sp macro="" textlink="">
      <xdr:nvSpPr>
        <xdr:cNvPr id="110" name="Rectangle 109">
          <a:hlinkClick xmlns:r="http://schemas.openxmlformats.org/officeDocument/2006/relationships" r:id="rId7" tooltip="Back to introduction"/>
        </xdr:cNvPr>
        <xdr:cNvSpPr/>
      </xdr:nvSpPr>
      <xdr:spPr>
        <a:xfrm>
          <a:off x="633356" y="3210396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392293</xdr:colOff>
      <xdr:row>142</xdr:row>
      <xdr:rowOff>2721</xdr:rowOff>
    </xdr:from>
    <xdr:to>
      <xdr:col>2</xdr:col>
      <xdr:colOff>441551</xdr:colOff>
      <xdr:row>144</xdr:row>
      <xdr:rowOff>41852</xdr:rowOff>
    </xdr:to>
    <xdr:sp macro="" textlink="">
      <xdr:nvSpPr>
        <xdr:cNvPr id="112" name="Rectangle 111">
          <a:hlinkClick xmlns:r="http://schemas.openxmlformats.org/officeDocument/2006/relationships" r:id="rId7" tooltip="Back to introduction"/>
        </xdr:cNvPr>
        <xdr:cNvSpPr/>
      </xdr:nvSpPr>
      <xdr:spPr>
        <a:xfrm>
          <a:off x="630418" y="29168271"/>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2</xdr:col>
      <xdr:colOff>2251556</xdr:colOff>
      <xdr:row>183</xdr:row>
      <xdr:rowOff>50490</xdr:rowOff>
    </xdr:from>
    <xdr:to>
      <xdr:col>2</xdr:col>
      <xdr:colOff>3588639</xdr:colOff>
      <xdr:row>185</xdr:row>
      <xdr:rowOff>122374</xdr:rowOff>
    </xdr:to>
    <xdr:sp macro="" textlink="">
      <xdr:nvSpPr>
        <xdr:cNvPr id="114" name="Rectangle 113">
          <a:hlinkClick xmlns:r="http://schemas.openxmlformats.org/officeDocument/2006/relationships" r:id="rId3" tooltip="GFR 2014"/>
        </xdr:cNvPr>
        <xdr:cNvSpPr/>
      </xdr:nvSpPr>
      <xdr:spPr>
        <a:xfrm>
          <a:off x="3870806" y="3589306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2</xdr:col>
      <xdr:colOff>2231224</xdr:colOff>
      <xdr:row>183</xdr:row>
      <xdr:rowOff>53912</xdr:rowOff>
    </xdr:from>
    <xdr:to>
      <xdr:col>2</xdr:col>
      <xdr:colOff>3632698</xdr:colOff>
      <xdr:row>185</xdr:row>
      <xdr:rowOff>121313</xdr:rowOff>
    </xdr:to>
    <xdr:sp macro="" textlink="">
      <xdr:nvSpPr>
        <xdr:cNvPr id="115" name="Rectangle 114">
          <a:hlinkClick xmlns:r="http://schemas.openxmlformats.org/officeDocument/2006/relationships" r:id="rId4" tooltip="All-cause mortality 2012-14"/>
        </xdr:cNvPr>
        <xdr:cNvSpPr/>
      </xdr:nvSpPr>
      <xdr:spPr>
        <a:xfrm>
          <a:off x="3850474" y="3589648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10</xdr:col>
      <xdr:colOff>52921</xdr:colOff>
      <xdr:row>183</xdr:row>
      <xdr:rowOff>43791</xdr:rowOff>
    </xdr:from>
    <xdr:to>
      <xdr:col>12</xdr:col>
      <xdr:colOff>279164</xdr:colOff>
      <xdr:row>185</xdr:row>
      <xdr:rowOff>128642</xdr:rowOff>
    </xdr:to>
    <xdr:sp macro="" textlink="">
      <xdr:nvSpPr>
        <xdr:cNvPr id="116" name="TextBox 115">
          <a:hlinkClick xmlns:r="http://schemas.openxmlformats.org/officeDocument/2006/relationships" r:id="rId5" tooltip="Technical guide"/>
        </xdr:cNvPr>
        <xdr:cNvSpPr txBox="1"/>
      </xdr:nvSpPr>
      <xdr:spPr>
        <a:xfrm>
          <a:off x="10063696" y="35886366"/>
          <a:ext cx="1445443"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12</xdr:col>
      <xdr:colOff>277432</xdr:colOff>
      <xdr:row>183</xdr:row>
      <xdr:rowOff>43791</xdr:rowOff>
    </xdr:from>
    <xdr:to>
      <xdr:col>14</xdr:col>
      <xdr:colOff>506396</xdr:colOff>
      <xdr:row>185</xdr:row>
      <xdr:rowOff>128642</xdr:rowOff>
    </xdr:to>
    <xdr:sp macro="" textlink="">
      <xdr:nvSpPr>
        <xdr:cNvPr id="117" name="TextBox 116">
          <a:hlinkClick xmlns:r="http://schemas.openxmlformats.org/officeDocument/2006/relationships" r:id="rId6" tooltip="Interpretation guide"/>
        </xdr:cNvPr>
        <xdr:cNvSpPr txBox="1"/>
      </xdr:nvSpPr>
      <xdr:spPr>
        <a:xfrm>
          <a:off x="11507407" y="35886366"/>
          <a:ext cx="1448164"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547631</xdr:colOff>
      <xdr:row>160</xdr:row>
      <xdr:rowOff>145689</xdr:rowOff>
    </xdr:from>
    <xdr:to>
      <xdr:col>2</xdr:col>
      <xdr:colOff>578711</xdr:colOff>
      <xdr:row>163</xdr:row>
      <xdr:rowOff>45318</xdr:rowOff>
    </xdr:to>
    <xdr:sp macro="" textlink="">
      <xdr:nvSpPr>
        <xdr:cNvPr id="118" name="Rectangle 117">
          <a:hlinkClick xmlns:r="http://schemas.openxmlformats.org/officeDocument/2006/relationships" r:id="rId7" tooltip="Back to introduction"/>
        </xdr:cNvPr>
        <xdr:cNvSpPr/>
      </xdr:nvSpPr>
      <xdr:spPr>
        <a:xfrm>
          <a:off x="785756" y="3226398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392293</xdr:colOff>
      <xdr:row>141</xdr:row>
      <xdr:rowOff>27486</xdr:rowOff>
    </xdr:from>
    <xdr:to>
      <xdr:col>2</xdr:col>
      <xdr:colOff>441551</xdr:colOff>
      <xdr:row>143</xdr:row>
      <xdr:rowOff>66617</xdr:rowOff>
    </xdr:to>
    <xdr:sp macro="" textlink="">
      <xdr:nvSpPr>
        <xdr:cNvPr id="119" name="Rectangle 118">
          <a:hlinkClick xmlns:r="http://schemas.openxmlformats.org/officeDocument/2006/relationships" r:id="rId7" tooltip="Back to introduction"/>
        </xdr:cNvPr>
        <xdr:cNvSpPr/>
      </xdr:nvSpPr>
      <xdr:spPr>
        <a:xfrm>
          <a:off x="630418" y="29031111"/>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176392</xdr:colOff>
      <xdr:row>5</xdr:row>
      <xdr:rowOff>60084</xdr:rowOff>
    </xdr:from>
    <xdr:to>
      <xdr:col>1</xdr:col>
      <xdr:colOff>1336270</xdr:colOff>
      <xdr:row>6</xdr:row>
      <xdr:rowOff>0</xdr:rowOff>
    </xdr:to>
    <xdr:sp macro="" textlink="">
      <xdr:nvSpPr>
        <xdr:cNvPr id="125" name="Rectangle 124"/>
        <xdr:cNvSpPr/>
      </xdr:nvSpPr>
      <xdr:spPr>
        <a:xfrm>
          <a:off x="414517" y="1098309"/>
          <a:ext cx="1159878" cy="413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28755</xdr:colOff>
      <xdr:row>4</xdr:row>
      <xdr:rowOff>211371</xdr:rowOff>
    </xdr:from>
    <xdr:to>
      <xdr:col>1</xdr:col>
      <xdr:colOff>1183190</xdr:colOff>
      <xdr:row>5</xdr:row>
      <xdr:rowOff>353329</xdr:rowOff>
    </xdr:to>
    <xdr:sp macro="" textlink="">
      <xdr:nvSpPr>
        <xdr:cNvPr id="142" name="Rectangle 141"/>
        <xdr:cNvSpPr/>
      </xdr:nvSpPr>
      <xdr:spPr>
        <a:xfrm>
          <a:off x="266880" y="973371"/>
          <a:ext cx="1154435" cy="4181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205659</xdr:colOff>
      <xdr:row>7</xdr:row>
      <xdr:rowOff>47625</xdr:rowOff>
    </xdr:from>
    <xdr:to>
      <xdr:col>13</xdr:col>
      <xdr:colOff>177797</xdr:colOff>
      <xdr:row>19</xdr:row>
      <xdr:rowOff>1301593</xdr:rowOff>
    </xdr:to>
    <xdr:grpSp>
      <xdr:nvGrpSpPr>
        <xdr:cNvPr id="73" name="Group 72"/>
        <xdr:cNvGrpSpPr/>
      </xdr:nvGrpSpPr>
      <xdr:grpSpPr>
        <a:xfrm>
          <a:off x="443784" y="1657350"/>
          <a:ext cx="11573588" cy="5483068"/>
          <a:chOff x="443784" y="1457325"/>
          <a:chExt cx="11573588" cy="5480352"/>
        </a:xfrm>
      </xdr:grpSpPr>
      <xdr:pic>
        <xdr:nvPicPr>
          <xdr:cNvPr id="31748" name="Picture 4"/>
          <xdr:cNvPicPr>
            <a:picLocks noChangeAspect="1" noChangeArrowheads="1"/>
          </xdr:cNvPicPr>
        </xdr:nvPicPr>
        <xdr:blipFill>
          <a:blip xmlns:r="http://schemas.openxmlformats.org/officeDocument/2006/relationships" r:embed="rId8" cstate="print"/>
          <a:srcRect t="4300"/>
          <a:stretch>
            <a:fillRect/>
          </a:stretch>
        </xdr:blipFill>
        <xdr:spPr bwMode="auto">
          <a:xfrm>
            <a:off x="6830551" y="1457325"/>
            <a:ext cx="5170949" cy="2924175"/>
          </a:xfrm>
          <a:prstGeom prst="rect">
            <a:avLst/>
          </a:prstGeom>
          <a:noFill/>
        </xdr:spPr>
      </xdr:pic>
      <xdr:pic>
        <xdr:nvPicPr>
          <xdr:cNvPr id="31745"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1762126" y="1495426"/>
            <a:ext cx="4191000" cy="4771424"/>
          </a:xfrm>
          <a:prstGeom prst="rect">
            <a:avLst/>
          </a:prstGeom>
          <a:noFill/>
        </xdr:spPr>
      </xdr:pic>
      <xdr:grpSp>
        <xdr:nvGrpSpPr>
          <xdr:cNvPr id="76" name="Group 75"/>
          <xdr:cNvGrpSpPr/>
        </xdr:nvGrpSpPr>
        <xdr:grpSpPr>
          <a:xfrm>
            <a:off x="443784" y="1762125"/>
            <a:ext cx="11573588" cy="5175552"/>
            <a:chOff x="443784" y="1762125"/>
            <a:chExt cx="11573588" cy="5175552"/>
          </a:xfrm>
        </xdr:grpSpPr>
        <xdr:grpSp>
          <xdr:nvGrpSpPr>
            <xdr:cNvPr id="159" name="Group 158"/>
            <xdr:cNvGrpSpPr/>
          </xdr:nvGrpSpPr>
          <xdr:grpSpPr>
            <a:xfrm>
              <a:off x="443784" y="2176266"/>
              <a:ext cx="11573588" cy="4761411"/>
              <a:chOff x="523623" y="2314101"/>
              <a:chExt cx="11573106" cy="4820718"/>
            </a:xfrm>
          </xdr:grpSpPr>
          <xdr:cxnSp macro="">
            <xdr:nvCxnSpPr>
              <xdr:cNvPr id="80" name="Straight Arrow Connector 79"/>
              <xdr:cNvCxnSpPr>
                <a:stCxn id="92" idx="1"/>
              </xdr:cNvCxnSpPr>
            </xdr:nvCxnSpPr>
            <xdr:spPr bwMode="auto">
              <a:xfrm flipH="1" flipV="1">
                <a:off x="4908832" y="2405915"/>
                <a:ext cx="682342" cy="25681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81" name="Straight Arrow Connector 80"/>
              <xdr:cNvCxnSpPr>
                <a:stCxn id="108" idx="3"/>
              </xdr:cNvCxnSpPr>
            </xdr:nvCxnSpPr>
            <xdr:spPr bwMode="auto">
              <a:xfrm>
                <a:off x="8239126" y="2514306"/>
                <a:ext cx="346203" cy="22913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82" name="Straight Arrow Connector 81"/>
              <xdr:cNvCxnSpPr>
                <a:stCxn id="111" idx="0"/>
              </xdr:cNvCxnSpPr>
            </xdr:nvCxnSpPr>
            <xdr:spPr bwMode="auto">
              <a:xfrm flipH="1" flipV="1">
                <a:off x="10544172" y="2827739"/>
                <a:ext cx="228604" cy="506011"/>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83" name="Straight Arrow Connector 82"/>
              <xdr:cNvCxnSpPr/>
            </xdr:nvCxnSpPr>
            <xdr:spPr bwMode="auto">
              <a:xfrm>
                <a:off x="6835423" y="4951930"/>
                <a:ext cx="2854711" cy="116125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84" name="Straight Arrow Connector 83"/>
              <xdr:cNvCxnSpPr>
                <a:stCxn id="107" idx="0"/>
              </xdr:cNvCxnSpPr>
            </xdr:nvCxnSpPr>
            <xdr:spPr bwMode="auto">
              <a:xfrm flipV="1">
                <a:off x="6062661" y="2945959"/>
                <a:ext cx="1836895" cy="69235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85" name="Straight Arrow Connector 84"/>
              <xdr:cNvCxnSpPr>
                <a:stCxn id="107" idx="1"/>
              </xdr:cNvCxnSpPr>
            </xdr:nvCxnSpPr>
            <xdr:spPr bwMode="auto">
              <a:xfrm flipH="1">
                <a:off x="5061225" y="4579564"/>
                <a:ext cx="234674" cy="9260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86" name="Straight Arrow Connector 85"/>
              <xdr:cNvCxnSpPr>
                <a:stCxn id="106" idx="0"/>
              </xdr:cNvCxnSpPr>
            </xdr:nvCxnSpPr>
            <xdr:spPr bwMode="auto">
              <a:xfrm flipV="1">
                <a:off x="2728948" y="6215154"/>
                <a:ext cx="579750" cy="37528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87" name="Straight Arrow Connector 86"/>
              <xdr:cNvCxnSpPr>
                <a:stCxn id="103" idx="1"/>
              </xdr:cNvCxnSpPr>
            </xdr:nvCxnSpPr>
            <xdr:spPr bwMode="auto">
              <a:xfrm flipH="1">
                <a:off x="9566281" y="5344965"/>
                <a:ext cx="1330299" cy="29147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grpSp>
            <xdr:nvGrpSpPr>
              <xdr:cNvPr id="91" name="Group 90"/>
              <xdr:cNvGrpSpPr/>
            </xdr:nvGrpSpPr>
            <xdr:grpSpPr>
              <a:xfrm>
                <a:off x="523623" y="5518862"/>
                <a:ext cx="1066801" cy="831302"/>
                <a:chOff x="342648" y="5395037"/>
                <a:chExt cx="1066801" cy="831302"/>
              </a:xfrm>
            </xdr:grpSpPr>
            <xdr:cxnSp macro="">
              <xdr:nvCxnSpPr>
                <xdr:cNvPr id="79" name="Straight Arrow Connector 78"/>
                <xdr:cNvCxnSpPr>
                  <a:stCxn id="88" idx="0"/>
                </xdr:cNvCxnSpPr>
              </xdr:nvCxnSpPr>
              <xdr:spPr bwMode="auto">
                <a:xfrm flipV="1">
                  <a:off x="876049" y="5395037"/>
                  <a:ext cx="3868" cy="38524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sp macro="" textlink="">
              <xdr:nvSpPr>
                <xdr:cNvPr id="88" name="TextBox 87"/>
                <xdr:cNvSpPr txBox="1"/>
              </xdr:nvSpPr>
              <xdr:spPr>
                <a:xfrm>
                  <a:off x="342648" y="5780281"/>
                  <a:ext cx="1066801" cy="446058"/>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Selection box for</a:t>
                  </a:r>
                  <a:r>
                    <a:rPr lang="en-GB" sz="800" baseline="0">
                      <a:solidFill>
                        <a:schemeClr val="dk1"/>
                      </a:solidFill>
                      <a:latin typeface="Verdana" pitchFamily="34" charset="0"/>
                      <a:ea typeface="+mn-ea"/>
                      <a:cs typeface="+mn-cs"/>
                    </a:rPr>
                    <a:t> </a:t>
                  </a:r>
                  <a:r>
                    <a:rPr lang="en-GB" sz="800">
                      <a:solidFill>
                        <a:schemeClr val="dk1"/>
                      </a:solidFill>
                      <a:latin typeface="Verdana" pitchFamily="34" charset="0"/>
                      <a:ea typeface="+mn-ea"/>
                      <a:cs typeface="+mn-cs"/>
                    </a:rPr>
                    <a:t>area</a:t>
                  </a:r>
                  <a:endParaRPr lang="en-GB" sz="800">
                    <a:latin typeface="Verdana" pitchFamily="34" charset="0"/>
                  </a:endParaRPr>
                </a:p>
                <a:p>
                  <a:endParaRPr lang="en-GB" sz="900">
                    <a:latin typeface="Verdana" pitchFamily="34" charset="0"/>
                  </a:endParaRPr>
                </a:p>
              </xdr:txBody>
            </xdr:sp>
          </xdr:grpSp>
          <xdr:sp macro="" textlink="">
            <xdr:nvSpPr>
              <xdr:cNvPr id="92" name="TextBox 91"/>
              <xdr:cNvSpPr txBox="1"/>
            </xdr:nvSpPr>
            <xdr:spPr>
              <a:xfrm>
                <a:off x="5591174" y="2543443"/>
                <a:ext cx="1066801" cy="238574"/>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Wales average</a:t>
                </a:r>
                <a:endParaRPr lang="en-GB" sz="800">
                  <a:latin typeface="Verdana" pitchFamily="34" charset="0"/>
                </a:endParaRPr>
              </a:p>
              <a:p>
                <a:endParaRPr lang="en-GB" sz="900">
                  <a:latin typeface="Verdana" pitchFamily="34" charset="0"/>
                </a:endParaRPr>
              </a:p>
            </xdr:txBody>
          </xdr:sp>
          <xdr:sp macro="" textlink="">
            <xdr:nvSpPr>
              <xdr:cNvPr id="103" name="TextBox 102"/>
              <xdr:cNvSpPr txBox="1"/>
            </xdr:nvSpPr>
            <xdr:spPr>
              <a:xfrm>
                <a:off x="10896579" y="5035402"/>
                <a:ext cx="1200150" cy="61912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GFR is the number of live births per 1,000</a:t>
                </a:r>
                <a:r>
                  <a:rPr lang="en-GB" sz="800" baseline="0">
                    <a:solidFill>
                      <a:schemeClr val="dk1"/>
                    </a:solidFill>
                    <a:latin typeface="Verdana" pitchFamily="34" charset="0"/>
                    <a:ea typeface="+mn-ea"/>
                    <a:cs typeface="+mn-cs"/>
                  </a:rPr>
                  <a:t> women aged 15-44</a:t>
                </a:r>
                <a:endParaRPr lang="en-GB" sz="800">
                  <a:latin typeface="Verdana" pitchFamily="34" charset="0"/>
                </a:endParaRPr>
              </a:p>
              <a:p>
                <a:endParaRPr lang="en-GB" sz="900">
                  <a:latin typeface="Verdana" pitchFamily="34" charset="0"/>
                </a:endParaRPr>
              </a:p>
            </xdr:txBody>
          </xdr:sp>
          <xdr:sp macro="" textlink="">
            <xdr:nvSpPr>
              <xdr:cNvPr id="104" name="TextBox 103"/>
              <xdr:cNvSpPr txBox="1"/>
            </xdr:nvSpPr>
            <xdr:spPr>
              <a:xfrm>
                <a:off x="5508634" y="6599921"/>
                <a:ext cx="1190625" cy="534898"/>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Number of live births used to calculate the GFR</a:t>
                </a:r>
                <a:endParaRPr lang="en-GB" sz="800">
                  <a:latin typeface="Verdana" pitchFamily="34" charset="0"/>
                </a:endParaRPr>
              </a:p>
              <a:p>
                <a:endParaRPr lang="en-GB" sz="900">
                  <a:latin typeface="Verdana" pitchFamily="34" charset="0"/>
                </a:endParaRPr>
              </a:p>
            </xdr:txBody>
          </xdr:sp>
          <xdr:sp macro="" textlink="">
            <xdr:nvSpPr>
              <xdr:cNvPr id="106" name="TextBox 105"/>
              <xdr:cNvSpPr txBox="1"/>
            </xdr:nvSpPr>
            <xdr:spPr>
              <a:xfrm>
                <a:off x="2286036" y="6590437"/>
                <a:ext cx="885825" cy="40585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Data</a:t>
                </a:r>
                <a:r>
                  <a:rPr lang="en-GB" sz="800" baseline="0">
                    <a:solidFill>
                      <a:schemeClr val="dk1"/>
                    </a:solidFill>
                    <a:latin typeface="Verdana" pitchFamily="34" charset="0"/>
                    <a:ea typeface="+mn-ea"/>
                    <a:cs typeface="+mn-cs"/>
                  </a:rPr>
                  <a:t> label</a:t>
                </a:r>
                <a:r>
                  <a:rPr lang="en-GB" sz="800">
                    <a:solidFill>
                      <a:schemeClr val="dk1"/>
                    </a:solidFill>
                    <a:latin typeface="Verdana" pitchFamily="34" charset="0"/>
                    <a:ea typeface="+mn-ea"/>
                    <a:cs typeface="+mn-cs"/>
                  </a:rPr>
                  <a:t> for</a:t>
                </a:r>
                <a:r>
                  <a:rPr lang="en-GB" sz="800" baseline="0">
                    <a:solidFill>
                      <a:schemeClr val="dk1"/>
                    </a:solidFill>
                    <a:latin typeface="Verdana" pitchFamily="34" charset="0"/>
                    <a:ea typeface="+mn-ea"/>
                    <a:cs typeface="+mn-cs"/>
                  </a:rPr>
                  <a:t> </a:t>
                </a:r>
                <a:r>
                  <a:rPr lang="en-GB" sz="800">
                    <a:solidFill>
                      <a:schemeClr val="dk1"/>
                    </a:solidFill>
                    <a:latin typeface="Verdana" pitchFamily="34" charset="0"/>
                    <a:ea typeface="+mn-ea"/>
                    <a:cs typeface="+mn-cs"/>
                  </a:rPr>
                  <a:t>area</a:t>
                </a:r>
                <a:endParaRPr lang="en-GB" sz="800">
                  <a:latin typeface="Verdana" pitchFamily="34" charset="0"/>
                </a:endParaRPr>
              </a:p>
              <a:p>
                <a:endParaRPr lang="en-GB" sz="900">
                  <a:latin typeface="Verdana" pitchFamily="34" charset="0"/>
                </a:endParaRPr>
              </a:p>
            </xdr:txBody>
          </xdr:sp>
          <xdr:sp macro="" textlink="">
            <xdr:nvSpPr>
              <xdr:cNvPr id="107" name="TextBox 106"/>
              <xdr:cNvSpPr txBox="1"/>
            </xdr:nvSpPr>
            <xdr:spPr>
              <a:xfrm>
                <a:off x="5295899" y="3638313"/>
                <a:ext cx="1533524" cy="188250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solidFill>
                      <a:schemeClr val="dk1"/>
                    </a:solidFill>
                    <a:latin typeface="Verdana" pitchFamily="34" charset="0"/>
                    <a:ea typeface="+mn-ea"/>
                    <a:cs typeface="+mn-cs"/>
                  </a:rPr>
                  <a:t>95% confidence</a:t>
                </a:r>
                <a:r>
                  <a:rPr lang="en-GB" sz="800" baseline="0">
                    <a:solidFill>
                      <a:schemeClr val="dk1"/>
                    </a:solidFill>
                    <a:latin typeface="Verdana" pitchFamily="34" charset="0"/>
                    <a:ea typeface="+mn-ea"/>
                    <a:cs typeface="+mn-cs"/>
                  </a:rPr>
                  <a:t> intervals (CI) indicate the natural variation and error present in the data. </a:t>
                </a:r>
              </a:p>
              <a:p>
                <a:pPr algn="ctr"/>
                <a:r>
                  <a:rPr lang="en-GB" sz="800" baseline="0">
                    <a:solidFill>
                      <a:schemeClr val="dk1"/>
                    </a:solidFill>
                    <a:latin typeface="Verdana" pitchFamily="34" charset="0"/>
                    <a:ea typeface="+mn-ea"/>
                    <a:cs typeface="+mn-cs"/>
                  </a:rPr>
                  <a:t>They indicate that we are 95% confident that the true values lie within the CI. </a:t>
                </a:r>
              </a:p>
              <a:p>
                <a:pPr algn="ctr"/>
                <a:r>
                  <a:rPr lang="en-GB" sz="800" baseline="0">
                    <a:solidFill>
                      <a:schemeClr val="dk1"/>
                    </a:solidFill>
                    <a:latin typeface="Verdana" pitchFamily="34" charset="0"/>
                    <a:ea typeface="+mn-ea"/>
                    <a:cs typeface="+mn-cs"/>
                  </a:rPr>
                  <a:t>If the CI crosses the Wales line then the value for the area is not considered to be statistically significantly different to Wales</a:t>
                </a:r>
                <a:endParaRPr lang="en-GB" sz="900">
                  <a:latin typeface="Verdana" pitchFamily="34" charset="0"/>
                </a:endParaRPr>
              </a:p>
            </xdr:txBody>
          </xdr:sp>
          <xdr:sp macro="" textlink="">
            <xdr:nvSpPr>
              <xdr:cNvPr id="108" name="TextBox 107"/>
              <xdr:cNvSpPr txBox="1"/>
            </xdr:nvSpPr>
            <xdr:spPr>
              <a:xfrm>
                <a:off x="7467601" y="2314101"/>
                <a:ext cx="771525" cy="40041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Local</a:t>
                </a:r>
                <a:r>
                  <a:rPr lang="en-GB" sz="800" baseline="0">
                    <a:solidFill>
                      <a:schemeClr val="dk1"/>
                    </a:solidFill>
                    <a:latin typeface="Verdana" pitchFamily="34" charset="0"/>
                    <a:ea typeface="+mn-ea"/>
                    <a:cs typeface="+mn-cs"/>
                  </a:rPr>
                  <a:t> area trend</a:t>
                </a:r>
                <a:endParaRPr lang="en-GB" sz="800">
                  <a:latin typeface="Verdana" pitchFamily="34" charset="0"/>
                </a:endParaRPr>
              </a:p>
              <a:p>
                <a:endParaRPr lang="en-GB" sz="900">
                  <a:latin typeface="Verdana" pitchFamily="34" charset="0"/>
                </a:endParaRPr>
              </a:p>
            </xdr:txBody>
          </xdr:sp>
          <xdr:sp macro="" textlink="">
            <xdr:nvSpPr>
              <xdr:cNvPr id="111" name="TextBox 110"/>
              <xdr:cNvSpPr txBox="1"/>
            </xdr:nvSpPr>
            <xdr:spPr>
              <a:xfrm>
                <a:off x="10467976" y="3333750"/>
                <a:ext cx="609600" cy="431918"/>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mn-ea"/>
                    <a:cs typeface="+mn-cs"/>
                  </a:rPr>
                  <a:t>Wales trend</a:t>
                </a:r>
                <a:endParaRPr lang="en-GB" sz="800">
                  <a:latin typeface="Verdana" pitchFamily="34" charset="0"/>
                </a:endParaRPr>
              </a:p>
              <a:p>
                <a:endParaRPr lang="en-GB" sz="900">
                  <a:latin typeface="Verdana" pitchFamily="34" charset="0"/>
                </a:endParaRPr>
              </a:p>
            </xdr:txBody>
          </xdr:sp>
          <xdr:cxnSp macro="">
            <xdr:nvCxnSpPr>
              <xdr:cNvPr id="152" name="Straight Arrow Connector 151"/>
              <xdr:cNvCxnSpPr>
                <a:stCxn id="104" idx="0"/>
              </xdr:cNvCxnSpPr>
            </xdr:nvCxnSpPr>
            <xdr:spPr bwMode="auto">
              <a:xfrm flipV="1">
                <a:off x="6103947" y="6004453"/>
                <a:ext cx="2620135" cy="59546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grpSp>
        <xdr:sp macro="" textlink="">
          <xdr:nvSpPr>
            <xdr:cNvPr id="93" name="TextBox 92"/>
            <xdr:cNvSpPr txBox="1"/>
          </xdr:nvSpPr>
          <xdr:spPr>
            <a:xfrm>
              <a:off x="5514975" y="1762125"/>
              <a:ext cx="1066845" cy="40957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Source of data used</a:t>
              </a:r>
              <a:endParaRPr lang="en-GB" sz="900">
                <a:latin typeface="Verdana" pitchFamily="34" charset="0"/>
              </a:endParaRPr>
            </a:p>
          </xdr:txBody>
        </xdr:sp>
        <xdr:cxnSp macro="">
          <xdr:nvCxnSpPr>
            <xdr:cNvPr id="96" name="Straight Arrow Connector 95"/>
            <xdr:cNvCxnSpPr>
              <a:stCxn id="93" idx="1"/>
            </xdr:cNvCxnSpPr>
          </xdr:nvCxnSpPr>
          <xdr:spPr bwMode="auto">
            <a:xfrm flipH="1" flipV="1">
              <a:off x="5124451" y="1847851"/>
              <a:ext cx="390524" cy="11906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98" name="Straight Arrow Connector 97"/>
            <xdr:cNvCxnSpPr>
              <a:stCxn id="93" idx="3"/>
            </xdr:cNvCxnSpPr>
          </xdr:nvCxnSpPr>
          <xdr:spPr bwMode="auto">
            <a:xfrm flipV="1">
              <a:off x="6581820" y="1781177"/>
              <a:ext cx="371430" cy="18573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124" name="Straight Arrow Connector 123"/>
            <xdr:cNvCxnSpPr>
              <a:stCxn id="92" idx="1"/>
            </xdr:cNvCxnSpPr>
          </xdr:nvCxnSpPr>
          <xdr:spPr bwMode="auto">
            <a:xfrm flipH="1" flipV="1">
              <a:off x="5153026" y="2028826"/>
              <a:ext cx="358520" cy="49178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57150</xdr:colOff>
      <xdr:row>4</xdr:row>
      <xdr:rowOff>266700</xdr:rowOff>
    </xdr:from>
    <xdr:to>
      <xdr:col>11</xdr:col>
      <xdr:colOff>400050</xdr:colOff>
      <xdr:row>5</xdr:row>
      <xdr:rowOff>307975</xdr:rowOff>
    </xdr:to>
    <xdr:grpSp>
      <xdr:nvGrpSpPr>
        <xdr:cNvPr id="77" name="Group 76"/>
        <xdr:cNvGrpSpPr/>
      </xdr:nvGrpSpPr>
      <xdr:grpSpPr>
        <a:xfrm>
          <a:off x="295275" y="1028700"/>
          <a:ext cx="10725150" cy="317500"/>
          <a:chOff x="276226" y="5424488"/>
          <a:chExt cx="10725150" cy="317500"/>
        </a:xfrm>
      </xdr:grpSpPr>
      <xdr:sp macro="" textlink="">
        <xdr:nvSpPr>
          <xdr:cNvPr id="78" name="Rectangle 77">
            <a:hlinkClick xmlns:r="http://schemas.openxmlformats.org/officeDocument/2006/relationships" r:id="rId10" tooltip="GFR trend"/>
          </xdr:cNvPr>
          <xdr:cNvSpPr/>
        </xdr:nvSpPr>
        <xdr:spPr>
          <a:xfrm>
            <a:off x="1360483"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9" name="Rectangle 88">
            <a:hlinkClick xmlns:r="http://schemas.openxmlformats.org/officeDocument/2006/relationships" r:id="rId3" tooltip="GFR 2014"/>
          </xdr:cNvPr>
          <xdr:cNvSpPr/>
        </xdr:nvSpPr>
        <xdr:spPr>
          <a:xfrm>
            <a:off x="2425648"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0" name="Rectangle 89">
            <a:hlinkClick xmlns:r="http://schemas.openxmlformats.org/officeDocument/2006/relationships" r:id="rId5" tooltip="Technical guide"/>
          </xdr:cNvPr>
          <xdr:cNvSpPr/>
        </xdr:nvSpPr>
        <xdr:spPr>
          <a:xfrm>
            <a:off x="7828058"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4" name="Rectangle 93">
            <a:hlinkClick xmlns:r="http://schemas.openxmlformats.org/officeDocument/2006/relationships" r:id="rId11" tooltip="Interpretation guide"/>
          </xdr:cNvPr>
          <xdr:cNvSpPr/>
        </xdr:nvSpPr>
        <xdr:spPr>
          <a:xfrm>
            <a:off x="8883699"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5" name="Rectangle 94">
            <a:hlinkClick xmlns:r="http://schemas.openxmlformats.org/officeDocument/2006/relationships" r:id="rId6" tooltip="Copying tables &amp; charts"/>
          </xdr:cNvPr>
          <xdr:cNvSpPr/>
        </xdr:nvSpPr>
        <xdr:spPr>
          <a:xfrm>
            <a:off x="9958472"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7" name="Rectangle 96">
            <a:hlinkClick xmlns:r="http://schemas.openxmlformats.org/officeDocument/2006/relationships" r:id="rId7" tooltip="Introduction"/>
          </xdr:cNvPr>
          <xdr:cNvSpPr/>
        </xdr:nvSpPr>
        <xdr:spPr>
          <a:xfrm>
            <a:off x="276226"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11</xdr:col>
      <xdr:colOff>349083</xdr:colOff>
      <xdr:row>19</xdr:row>
      <xdr:rowOff>472106</xdr:rowOff>
    </xdr:from>
    <xdr:to>
      <xdr:col>13</xdr:col>
      <xdr:colOff>190500</xdr:colOff>
      <xdr:row>21</xdr:row>
      <xdr:rowOff>496957</xdr:rowOff>
    </xdr:to>
    <xdr:sp macro="" textlink="">
      <xdr:nvSpPr>
        <xdr:cNvPr id="127" name="TextBox 126"/>
        <xdr:cNvSpPr txBox="1"/>
      </xdr:nvSpPr>
      <xdr:spPr>
        <a:xfrm>
          <a:off x="11000518" y="6319628"/>
          <a:ext cx="1067243" cy="196298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Verdana" pitchFamily="34" charset="0"/>
              <a:cs typeface="Verdana" pitchFamily="34" charset="0"/>
            </a:rPr>
            <a:t>Statistical significance is determined using the confidence intervals (CIs) of the local value. If the national average falls outside the local CI, the difference is deemed to be statistically significant </a:t>
          </a:r>
          <a:endParaRPr lang="en-GB" sz="800">
            <a:latin typeface="Verdana" pitchFamily="34" charset="0"/>
            <a:ea typeface="Verdana" pitchFamily="34" charset="0"/>
            <a:cs typeface="Verdana" pitchFamily="34" charset="0"/>
          </a:endParaRPr>
        </a:p>
        <a:p>
          <a:endParaRPr lang="en-GB" sz="900">
            <a:latin typeface="Verdana" pitchFamily="34" charset="0"/>
          </a:endParaRPr>
        </a:p>
      </xdr:txBody>
    </xdr:sp>
    <xdr:clientData/>
  </xdr:twoCellAnchor>
  <xdr:twoCellAnchor>
    <xdr:from>
      <xdr:col>11</xdr:col>
      <xdr:colOff>82827</xdr:colOff>
      <xdr:row>20</xdr:row>
      <xdr:rowOff>144945</xdr:rowOff>
    </xdr:from>
    <xdr:to>
      <xdr:col>11</xdr:col>
      <xdr:colOff>349083</xdr:colOff>
      <xdr:row>20</xdr:row>
      <xdr:rowOff>289891</xdr:rowOff>
    </xdr:to>
    <xdr:cxnSp macro="">
      <xdr:nvCxnSpPr>
        <xdr:cNvPr id="128" name="Straight Arrow Connector 127"/>
        <xdr:cNvCxnSpPr>
          <a:stCxn id="127" idx="1"/>
        </xdr:cNvCxnSpPr>
      </xdr:nvCxnSpPr>
      <xdr:spPr bwMode="auto">
        <a:xfrm flipH="1">
          <a:off x="10734262" y="7301119"/>
          <a:ext cx="266256" cy="14494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17</xdr:col>
      <xdr:colOff>230025</xdr:colOff>
      <xdr:row>5</xdr:row>
      <xdr:rowOff>343208</xdr:rowOff>
    </xdr:to>
    <xdr:grpSp>
      <xdr:nvGrpSpPr>
        <xdr:cNvPr id="100" name="Group 99"/>
        <xdr:cNvGrpSpPr/>
      </xdr:nvGrpSpPr>
      <xdr:grpSpPr>
        <a:xfrm>
          <a:off x="0" y="0"/>
          <a:ext cx="14508000" cy="1381433"/>
          <a:chOff x="0" y="0"/>
          <a:chExt cx="14508000" cy="1381433"/>
        </a:xfrm>
      </xdr:grpSpPr>
      <xdr:sp macro="" textlink="">
        <xdr:nvSpPr>
          <xdr:cNvPr id="69" name="Rectangle 68"/>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1" name="TextBox 70"/>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Interpretation</a:t>
            </a:r>
            <a:r>
              <a:rPr lang="en-GB" sz="1300" b="1" baseline="0">
                <a:solidFill>
                  <a:schemeClr val="bg1"/>
                </a:solidFill>
                <a:latin typeface="Verdana" pitchFamily="34" charset="0"/>
                <a:ea typeface="Verdana" pitchFamily="34" charset="0"/>
                <a:cs typeface="Verdana" pitchFamily="34" charset="0"/>
              </a:rPr>
              <a:t> guide</a:t>
            </a:r>
            <a:endParaRPr lang="en-GB" sz="1300" b="1">
              <a:solidFill>
                <a:schemeClr val="bg1"/>
              </a:solidFill>
              <a:latin typeface="Verdana" pitchFamily="34" charset="0"/>
              <a:ea typeface="Verdana" pitchFamily="34" charset="0"/>
              <a:cs typeface="Verdana" pitchFamily="34" charset="0"/>
            </a:endParaRPr>
          </a:p>
        </xdr:txBody>
      </xdr:sp>
      <xdr:pic>
        <xdr:nvPicPr>
          <xdr:cNvPr id="72" name="Picture 71" descr="PHW-Observatory-Logo.jpg"/>
          <xdr:cNvPicPr>
            <a:picLocks noChangeAspect="1"/>
          </xdr:cNvPicPr>
        </xdr:nvPicPr>
        <xdr:blipFill>
          <a:blip xmlns:r="http://schemas.openxmlformats.org/officeDocument/2006/relationships" r:embed="rId12"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74" name="Picture 73" descr="Demography_front_cover_red_2.jpg"/>
          <xdr:cNvPicPr>
            <a:picLocks noChangeAspect="1"/>
          </xdr:cNvPicPr>
        </xdr:nvPicPr>
        <xdr:blipFill>
          <a:blip xmlns:r="http://schemas.openxmlformats.org/officeDocument/2006/relationships" r:embed="rId13"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143" name="Group 142"/>
          <xdr:cNvGrpSpPr>
            <a:grpSpLocks noChangeAspect="1"/>
          </xdr:cNvGrpSpPr>
        </xdr:nvGrpSpPr>
        <xdr:grpSpPr>
          <a:xfrm>
            <a:off x="0" y="971549"/>
            <a:ext cx="14508000" cy="409884"/>
            <a:chOff x="0" y="971549"/>
            <a:chExt cx="14508000" cy="409884"/>
          </a:xfrm>
        </xdr:grpSpPr>
        <xdr:pic>
          <xdr:nvPicPr>
            <xdr:cNvPr id="75" name="Picture 1"/>
            <xdr:cNvPicPr>
              <a:picLocks noChangeAspect="1" noChangeArrowheads="1"/>
            </xdr:cNvPicPr>
          </xdr:nvPicPr>
          <xdr:blipFill>
            <a:blip xmlns:r="http://schemas.openxmlformats.org/officeDocument/2006/relationships" r:embed="rId14" cstate="print"/>
            <a:srcRect/>
            <a:stretch>
              <a:fillRect/>
            </a:stretch>
          </xdr:blipFill>
          <xdr:spPr bwMode="auto">
            <a:xfrm>
              <a:off x="0" y="971549"/>
              <a:ext cx="14508000" cy="409884"/>
            </a:xfrm>
            <a:prstGeom prst="rect">
              <a:avLst/>
            </a:prstGeom>
            <a:noFill/>
          </xdr:spPr>
        </xdr:pic>
        <xdr:grpSp>
          <xdr:nvGrpSpPr>
            <xdr:cNvPr id="134" name="Group 133"/>
            <xdr:cNvGrpSpPr/>
          </xdr:nvGrpSpPr>
          <xdr:grpSpPr>
            <a:xfrm>
              <a:off x="304800" y="1028700"/>
              <a:ext cx="10725150" cy="315041"/>
              <a:chOff x="5772150" y="2374310"/>
              <a:chExt cx="10725150" cy="315041"/>
            </a:xfrm>
          </xdr:grpSpPr>
          <xdr:sp macro="" textlink="">
            <xdr:nvSpPr>
              <xdr:cNvPr id="135" name="Rectangle 134">
                <a:hlinkClick xmlns:r="http://schemas.openxmlformats.org/officeDocument/2006/relationships" r:id="rId10" tooltip="General fertility trend"/>
              </xdr:cNvPr>
              <xdr:cNvSpPr/>
            </xdr:nvSpPr>
            <xdr:spPr>
              <a:xfrm>
                <a:off x="6856407"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6" name="Rectangle 135">
                <a:hlinkClick xmlns:r="http://schemas.openxmlformats.org/officeDocument/2006/relationships" r:id="rId15" tooltip="General fertility rate Wales"/>
              </xdr:cNvPr>
              <xdr:cNvSpPr/>
            </xdr:nvSpPr>
            <xdr:spPr>
              <a:xfrm>
                <a:off x="792157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7" name="Rectangle 136">
                <a:hlinkClick xmlns:r="http://schemas.openxmlformats.org/officeDocument/2006/relationships" r:id="rId5" tooltip="Technical guide"/>
              </xdr:cNvPr>
              <xdr:cNvSpPr/>
            </xdr:nvSpPr>
            <xdr:spPr>
              <a:xfrm>
                <a:off x="13323982"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8" name="Rectangle 137">
                <a:hlinkClick xmlns:r="http://schemas.openxmlformats.org/officeDocument/2006/relationships" r:id="rId11" tooltip="Interpretation guide"/>
              </xdr:cNvPr>
              <xdr:cNvSpPr/>
            </xdr:nvSpPr>
            <xdr:spPr>
              <a:xfrm>
                <a:off x="14379623"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9" name="Rectangle 138">
                <a:hlinkClick xmlns:r="http://schemas.openxmlformats.org/officeDocument/2006/relationships" r:id="rId6" tooltip="Copying tables &amp; charts"/>
              </xdr:cNvPr>
              <xdr:cNvSpPr/>
            </xdr:nvSpPr>
            <xdr:spPr>
              <a:xfrm>
                <a:off x="15454396"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0" name="Rectangle 139">
                <a:hlinkClick xmlns:r="http://schemas.openxmlformats.org/officeDocument/2006/relationships" r:id="rId7" tooltip="Introduction"/>
              </xdr:cNvPr>
              <xdr:cNvSpPr/>
            </xdr:nvSpPr>
            <xdr:spPr>
              <a:xfrm>
                <a:off x="57721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1" name="Rectangle 140">
                <a:hlinkClick xmlns:r="http://schemas.openxmlformats.org/officeDocument/2006/relationships" r:id="rId3" tooltip="General fertility rate 2014"/>
              </xdr:cNvPr>
              <xdr:cNvSpPr/>
            </xdr:nvSpPr>
            <xdr:spPr>
              <a:xfrm>
                <a:off x="8972550" y="2374310"/>
                <a:ext cx="1042904" cy="3150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pobclstr\HIAT\Documents%20and%20Settings\rhian.hughes\Local%20Settings\Temporary%20Internet%20Files\OLK21\MPH\Revision\20070105_revi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DMFT_5yrolds_MJW_v1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312_EmergencyAdmissions_JA_v1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services\Requests\Injuries\20120329_NorthWales_HipFracture_LM_V1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ligiible_School_Meals_2011-12_MJW_v1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Data\Deprivation\20130207_%25ChildrenLivingInPoverty_JA_v1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HPVImmunisations_2012_JA_v1b.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31_UpdateToDateWithImmsAge4_2003to2012_TP_v1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Infant_mortality_rate_MJW_v1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duc_Attainment_Score_2009-11_MJW_v1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Alcohol%20profile/2014%20work/Data/Interactive/20140605_InteractiveTrends_RH_v1k.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Welsh%20Health%20Survey/Trends%202014/Interactive/20141216_InteractiveTrendWHSdata_ADJ_v2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LBW_MJW_v1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services/Requests/Population/20150731_PopPyramidsUpdate_InteractiveSpreadsheet_2014andTrends_RP_v0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Year11_leavers_NEET_MJW_v1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Obesity%20data%20for%20CV%20pages_DH_v1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OverweightObese_2011_JA_v1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2_PopulationAged0to24_2002to2011_TP_v1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ChildrenLivingInPoverty_2010_JA_v1b.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503_PreTermBirthsByLA_2004to2011_TP_v1a.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QOF\20121219_QOFIndicators_JA_v1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17_Angiography_JA_v1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BA37\RW_Stats\stats\HSA\NHSPrimaryCommunityHealth\General%20Medical\Releases\GP%20Workforce%20(Bulletin)\2008\2007%20calcs%20and%20charts\Bulletin%20Calculations%20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23_Revascularisation_JA_v1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Smoking%20data%20for%20CV%20pages_DH_v1a.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Stroke_rates_AllAges_2009to2011_IF_v1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obclstr.nhswales.wales.nhs\observatory\Health%20Intelligence\Information%20resources\Information%20products\Children%20and%20YP%20profile\Data\Conceptions\20130625_E&amp;W_TeenageConceptions_BarChart_JA_v1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Interactive\20130814_CVD_interactive_DH_JA_v2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AsthmaPrevalence_2012_JA_v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6_BreastfeedingAtBirth_2004to2011_TP_v1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7_Mortality_0to17_2002-2011_JA_v1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ChildrenInNeed_2011_MJW_v1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CVD_mortality_rates_under75_2009to2011_IF_v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2007-08 data"/>
      <sheetName val="Most recent year"/>
      <sheetName val="Trend summary"/>
      <sheetName val="Count data"/>
    </sheetNames>
    <sheetDataSet>
      <sheetData sheetId="0"/>
      <sheetData sheetId="1"/>
      <sheetData sheetId="2">
        <row r="5">
          <cell r="A5" t="str">
            <v>Isle of Anglesey</v>
          </cell>
          <cell r="B5">
            <v>326</v>
          </cell>
          <cell r="C5">
            <v>1.6592822666666667</v>
          </cell>
          <cell r="D5">
            <v>1.3632360814455962</v>
          </cell>
          <cell r="E5">
            <v>1.9553284518877372</v>
          </cell>
          <cell r="F5" t="str">
            <v>-</v>
          </cell>
          <cell r="G5" t="str">
            <v>-</v>
          </cell>
          <cell r="H5" t="str">
            <v>-</v>
          </cell>
          <cell r="I5" t="str">
            <v>-</v>
          </cell>
          <cell r="J5" t="str">
            <v>-</v>
          </cell>
          <cell r="K5">
            <v>1.4299583333333334</v>
          </cell>
          <cell r="L5" t="str">
            <v>-</v>
          </cell>
          <cell r="M5" t="str">
            <v>-</v>
          </cell>
          <cell r="N5" t="str">
            <v>-</v>
          </cell>
          <cell r="O5">
            <v>1.6592822666666667</v>
          </cell>
          <cell r="P5" t="str">
            <v>-</v>
          </cell>
        </row>
        <row r="6">
          <cell r="A6" t="str">
            <v>Gwynedd</v>
          </cell>
          <cell r="B6">
            <v>706</v>
          </cell>
          <cell r="C6">
            <v>1.5215871713643179</v>
          </cell>
          <cell r="D6">
            <v>1.3322734779274401</v>
          </cell>
          <cell r="E6">
            <v>1.7109008648011956</v>
          </cell>
          <cell r="F6" t="str">
            <v>-</v>
          </cell>
          <cell r="G6" t="str">
            <v>-</v>
          </cell>
          <cell r="H6" t="str">
            <v>-</v>
          </cell>
          <cell r="I6" t="str">
            <v>-</v>
          </cell>
          <cell r="J6" t="str">
            <v>-</v>
          </cell>
          <cell r="K6">
            <v>1.589216634429401</v>
          </cell>
          <cell r="L6" t="str">
            <v>-</v>
          </cell>
          <cell r="M6" t="str">
            <v>-</v>
          </cell>
          <cell r="N6" t="str">
            <v>-</v>
          </cell>
          <cell r="O6">
            <v>1.5215871713643179</v>
          </cell>
          <cell r="P6" t="str">
            <v>-</v>
          </cell>
        </row>
        <row r="7">
          <cell r="A7" t="str">
            <v>Conwy</v>
          </cell>
          <cell r="B7">
            <v>268</v>
          </cell>
          <cell r="C7">
            <v>1.3646127740131586</v>
          </cell>
          <cell r="D7">
            <v>1.0693365234985581</v>
          </cell>
          <cell r="E7">
            <v>1.6598890245277591</v>
          </cell>
          <cell r="F7" t="str">
            <v>-</v>
          </cell>
          <cell r="G7" t="str">
            <v>-</v>
          </cell>
          <cell r="H7" t="str">
            <v>-</v>
          </cell>
          <cell r="I7" t="str">
            <v>-</v>
          </cell>
          <cell r="J7" t="str">
            <v>-</v>
          </cell>
          <cell r="K7">
            <v>1.4451739788199698</v>
          </cell>
          <cell r="L7" t="str">
            <v>-</v>
          </cell>
          <cell r="M7" t="str">
            <v>-</v>
          </cell>
          <cell r="N7" t="str">
            <v>-</v>
          </cell>
          <cell r="O7">
            <v>1.3646127740131586</v>
          </cell>
          <cell r="P7" t="str">
            <v>-</v>
          </cell>
        </row>
        <row r="8">
          <cell r="A8" t="str">
            <v>Denbighshire</v>
          </cell>
          <cell r="B8">
            <v>315</v>
          </cell>
          <cell r="C8">
            <v>1.5543005532805432</v>
          </cell>
          <cell r="D8">
            <v>1.2495894491977306</v>
          </cell>
          <cell r="E8">
            <v>1.8590116573633557</v>
          </cell>
          <cell r="F8" t="str">
            <v>-</v>
          </cell>
          <cell r="G8" t="str">
            <v>-</v>
          </cell>
          <cell r="H8" t="str">
            <v>-</v>
          </cell>
          <cell r="I8" t="str">
            <v>-</v>
          </cell>
          <cell r="J8" t="str">
            <v>-</v>
          </cell>
          <cell r="K8">
            <v>2.1311438474870021</v>
          </cell>
          <cell r="L8" t="str">
            <v>-</v>
          </cell>
          <cell r="M8" t="str">
            <v>-</v>
          </cell>
          <cell r="N8" t="str">
            <v>-</v>
          </cell>
          <cell r="O8">
            <v>1.5543005532805432</v>
          </cell>
          <cell r="P8" t="str">
            <v>-</v>
          </cell>
        </row>
        <row r="9">
          <cell r="A9" t="str">
            <v>Flintshire</v>
          </cell>
          <cell r="B9">
            <v>573</v>
          </cell>
          <cell r="C9">
            <v>1.017939355389966</v>
          </cell>
          <cell r="D9">
            <v>0.84146751023376554</v>
          </cell>
          <cell r="E9">
            <v>1.1944112005461667</v>
          </cell>
          <cell r="F9" t="str">
            <v>-</v>
          </cell>
          <cell r="G9" t="str">
            <v>-</v>
          </cell>
          <cell r="H9" t="str">
            <v>-</v>
          </cell>
          <cell r="I9" t="str">
            <v>-</v>
          </cell>
          <cell r="J9" t="str">
            <v>-</v>
          </cell>
          <cell r="K9">
            <v>1.5590622335890887</v>
          </cell>
          <cell r="L9" t="str">
            <v>-</v>
          </cell>
          <cell r="M9" t="str">
            <v>-</v>
          </cell>
          <cell r="N9" t="str">
            <v>-</v>
          </cell>
          <cell r="O9">
            <v>1.017939355389966</v>
          </cell>
          <cell r="P9" t="str">
            <v>-</v>
          </cell>
        </row>
        <row r="10">
          <cell r="A10" t="str">
            <v>Wrexham</v>
          </cell>
          <cell r="B10">
            <v>366</v>
          </cell>
          <cell r="C10">
            <v>1.664287542631921</v>
          </cell>
          <cell r="D10">
            <v>1.3832217279742705</v>
          </cell>
          <cell r="E10">
            <v>1.9453533572895716</v>
          </cell>
          <cell r="F10" t="str">
            <v>-</v>
          </cell>
          <cell r="G10" t="str">
            <v>-</v>
          </cell>
          <cell r="H10" t="str">
            <v>-</v>
          </cell>
          <cell r="I10" t="str">
            <v>-</v>
          </cell>
          <cell r="J10" t="str">
            <v>-</v>
          </cell>
          <cell r="K10">
            <v>1.7559047619047621</v>
          </cell>
          <cell r="L10" t="str">
            <v>-</v>
          </cell>
          <cell r="M10" t="str">
            <v>-</v>
          </cell>
          <cell r="N10" t="str">
            <v>-</v>
          </cell>
          <cell r="O10">
            <v>1.664287542631921</v>
          </cell>
          <cell r="P10" t="str">
            <v>-</v>
          </cell>
        </row>
        <row r="11">
          <cell r="A11" t="str">
            <v>Powys</v>
          </cell>
          <cell r="B11">
            <v>387</v>
          </cell>
          <cell r="C11">
            <v>1.2520602285570475</v>
          </cell>
          <cell r="D11">
            <v>1.0063991616483312</v>
          </cell>
          <cell r="E11">
            <v>1.4977212954657637</v>
          </cell>
          <cell r="F11" t="str">
            <v>-</v>
          </cell>
          <cell r="G11" t="str">
            <v>-</v>
          </cell>
          <cell r="H11" t="str">
            <v>-</v>
          </cell>
          <cell r="I11" t="str">
            <v>-</v>
          </cell>
          <cell r="J11" t="str">
            <v>-</v>
          </cell>
          <cell r="K11">
            <v>1.6035632183908042</v>
          </cell>
          <cell r="L11" t="str">
            <v>-</v>
          </cell>
          <cell r="M11" t="str">
            <v>-</v>
          </cell>
          <cell r="N11" t="str">
            <v>-</v>
          </cell>
          <cell r="O11">
            <v>1.2520602285570475</v>
          </cell>
          <cell r="P11" t="str">
            <v>-</v>
          </cell>
        </row>
        <row r="12">
          <cell r="A12" t="str">
            <v>Ceredigion</v>
          </cell>
          <cell r="B12">
            <v>201</v>
          </cell>
          <cell r="C12">
            <v>1.227198784</v>
          </cell>
          <cell r="D12">
            <v>0.83956033949257758</v>
          </cell>
          <cell r="E12">
            <v>1.6148372285074224</v>
          </cell>
          <cell r="F12" t="str">
            <v>-</v>
          </cell>
          <cell r="G12" t="str">
            <v>-</v>
          </cell>
          <cell r="H12" t="str">
            <v>-</v>
          </cell>
          <cell r="I12" t="str">
            <v>-</v>
          </cell>
          <cell r="J12" t="str">
            <v>-</v>
          </cell>
          <cell r="K12">
            <v>1.6242929292929296</v>
          </cell>
          <cell r="L12" t="str">
            <v>-</v>
          </cell>
          <cell r="M12" t="str">
            <v>-</v>
          </cell>
          <cell r="N12" t="str">
            <v>-</v>
          </cell>
          <cell r="O12">
            <v>1.227198784</v>
          </cell>
          <cell r="P12" t="str">
            <v>-</v>
          </cell>
        </row>
        <row r="13">
          <cell r="A13" t="str">
            <v>Pembrokeshire</v>
          </cell>
          <cell r="B13">
            <v>273</v>
          </cell>
          <cell r="C13">
            <v>1.5503601572484276</v>
          </cell>
          <cell r="D13">
            <v>1.2343174698510602</v>
          </cell>
          <cell r="E13">
            <v>1.866402844645795</v>
          </cell>
          <cell r="F13" t="str">
            <v>-</v>
          </cell>
          <cell r="G13" t="str">
            <v>-</v>
          </cell>
          <cell r="H13" t="str">
            <v>-</v>
          </cell>
          <cell r="I13" t="str">
            <v>-</v>
          </cell>
          <cell r="J13" t="str">
            <v>-</v>
          </cell>
          <cell r="K13">
            <v>1.8435784313725483</v>
          </cell>
          <cell r="L13" t="str">
            <v>-</v>
          </cell>
          <cell r="M13" t="str">
            <v>-</v>
          </cell>
          <cell r="N13" t="str">
            <v>-</v>
          </cell>
          <cell r="O13">
            <v>1.5503601572484276</v>
          </cell>
          <cell r="P13" t="str">
            <v>-</v>
          </cell>
        </row>
        <row r="14">
          <cell r="A14" t="str">
            <v>Carmarthenshire</v>
          </cell>
          <cell r="B14">
            <v>322</v>
          </cell>
          <cell r="C14">
            <v>0.97174654893008472</v>
          </cell>
          <cell r="D14">
            <v>0.76281051905176644</v>
          </cell>
          <cell r="E14">
            <v>1.180682578808403</v>
          </cell>
          <cell r="F14" t="str">
            <v>-</v>
          </cell>
          <cell r="G14" t="str">
            <v>-</v>
          </cell>
          <cell r="H14" t="str">
            <v>-</v>
          </cell>
          <cell r="I14" t="str">
            <v>-</v>
          </cell>
          <cell r="J14" t="str">
            <v>-</v>
          </cell>
          <cell r="K14">
            <v>2.2457052752293585</v>
          </cell>
          <cell r="L14" t="str">
            <v>-</v>
          </cell>
          <cell r="M14" t="str">
            <v>-</v>
          </cell>
          <cell r="N14" t="str">
            <v>-</v>
          </cell>
          <cell r="O14">
            <v>0.97174654893008472</v>
          </cell>
          <cell r="P14" t="str">
            <v>-</v>
          </cell>
        </row>
        <row r="15">
          <cell r="A15" t="str">
            <v>Swansea</v>
          </cell>
          <cell r="B15">
            <v>582</v>
          </cell>
          <cell r="C15">
            <v>1.5735418480496453</v>
          </cell>
          <cell r="D15">
            <v>1.3515544079394366</v>
          </cell>
          <cell r="E15">
            <v>1.7955292881598539</v>
          </cell>
          <cell r="F15" t="str">
            <v>-</v>
          </cell>
          <cell r="G15" t="str">
            <v>-</v>
          </cell>
          <cell r="H15" t="str">
            <v>-</v>
          </cell>
          <cell r="I15" t="str">
            <v>-</v>
          </cell>
          <cell r="J15" t="str">
            <v>-</v>
          </cell>
          <cell r="K15">
            <v>2.2361080624736185</v>
          </cell>
          <cell r="L15" t="str">
            <v>-</v>
          </cell>
          <cell r="M15" t="str">
            <v>-</v>
          </cell>
          <cell r="N15" t="str">
            <v>-</v>
          </cell>
          <cell r="O15">
            <v>1.5735418480496453</v>
          </cell>
          <cell r="P15" t="str">
            <v>-</v>
          </cell>
        </row>
        <row r="16">
          <cell r="A16" t="str">
            <v>Neath Port Talbot</v>
          </cell>
          <cell r="B16">
            <v>484</v>
          </cell>
          <cell r="C16">
            <v>2.204950617593199</v>
          </cell>
          <cell r="D16">
            <v>1.9124178024439378</v>
          </cell>
          <cell r="E16">
            <v>2.4974834327424604</v>
          </cell>
          <cell r="F16" t="str">
            <v>-</v>
          </cell>
          <cell r="G16" t="str">
            <v>-</v>
          </cell>
          <cell r="H16" t="str">
            <v>-</v>
          </cell>
          <cell r="I16" t="str">
            <v>-</v>
          </cell>
          <cell r="J16" t="str">
            <v>-</v>
          </cell>
          <cell r="K16">
            <v>2.1376718403547681</v>
          </cell>
          <cell r="L16" t="str">
            <v>-</v>
          </cell>
          <cell r="M16" t="str">
            <v>-</v>
          </cell>
          <cell r="N16" t="str">
            <v>-</v>
          </cell>
          <cell r="O16">
            <v>2.204950617593199</v>
          </cell>
          <cell r="P16" t="str">
            <v>-</v>
          </cell>
        </row>
        <row r="17">
          <cell r="A17" t="str">
            <v>Bridgend</v>
          </cell>
          <cell r="B17">
            <v>244</v>
          </cell>
          <cell r="C17">
            <v>1.1342246881431759</v>
          </cell>
          <cell r="D17">
            <v>0.87749777877940549</v>
          </cell>
          <cell r="E17">
            <v>1.3909515975069464</v>
          </cell>
          <cell r="F17" t="str">
            <v>-</v>
          </cell>
          <cell r="G17" t="str">
            <v>-</v>
          </cell>
          <cell r="H17" t="str">
            <v>-</v>
          </cell>
          <cell r="I17" t="str">
            <v>-</v>
          </cell>
          <cell r="J17" t="str">
            <v>-</v>
          </cell>
          <cell r="K17">
            <v>1.68216796875</v>
          </cell>
          <cell r="L17" t="str">
            <v>-</v>
          </cell>
          <cell r="M17" t="str">
            <v>-</v>
          </cell>
          <cell r="N17" t="str">
            <v>-</v>
          </cell>
          <cell r="O17">
            <v>1.1342246881431759</v>
          </cell>
          <cell r="P17" t="str">
            <v>-</v>
          </cell>
        </row>
        <row r="18">
          <cell r="A18" t="str">
            <v>Vale of Glamorgan</v>
          </cell>
          <cell r="B18">
            <v>212</v>
          </cell>
          <cell r="C18">
            <v>0.91074380196008531</v>
          </cell>
          <cell r="D18">
            <v>0.54698622573549449</v>
          </cell>
          <cell r="E18">
            <v>1.2745013781846761</v>
          </cell>
          <cell r="F18" t="str">
            <v>-</v>
          </cell>
          <cell r="G18" t="str">
            <v>-</v>
          </cell>
          <cell r="H18" t="str">
            <v>-</v>
          </cell>
          <cell r="I18" t="str">
            <v>-</v>
          </cell>
          <cell r="J18" t="str">
            <v>-</v>
          </cell>
          <cell r="K18">
            <v>0.91868794326241143</v>
          </cell>
          <cell r="L18" t="str">
            <v>-</v>
          </cell>
          <cell r="M18" t="str">
            <v>-</v>
          </cell>
          <cell r="N18" t="str">
            <v>-</v>
          </cell>
          <cell r="O18">
            <v>0.91074380196008531</v>
          </cell>
          <cell r="P18" t="str">
            <v>-</v>
          </cell>
        </row>
        <row r="19">
          <cell r="A19" t="str">
            <v>Cardiff</v>
          </cell>
          <cell r="B19">
            <v>647</v>
          </cell>
          <cell r="C19">
            <v>1.6096968963433047</v>
          </cell>
          <cell r="D19">
            <v>1.3668411395745192</v>
          </cell>
          <cell r="E19">
            <v>1.8525526531120902</v>
          </cell>
          <cell r="F19" t="str">
            <v>-</v>
          </cell>
          <cell r="G19" t="str">
            <v>-</v>
          </cell>
          <cell r="H19" t="str">
            <v>-</v>
          </cell>
          <cell r="I19" t="str">
            <v>-</v>
          </cell>
          <cell r="J19" t="str">
            <v>-</v>
          </cell>
          <cell r="K19">
            <v>1.593375946969698</v>
          </cell>
          <cell r="L19" t="str">
            <v>-</v>
          </cell>
          <cell r="M19" t="str">
            <v>-</v>
          </cell>
          <cell r="N19" t="str">
            <v>-</v>
          </cell>
          <cell r="O19">
            <v>1.6096968963433047</v>
          </cell>
          <cell r="P19" t="str">
            <v>-</v>
          </cell>
        </row>
        <row r="20">
          <cell r="A20" t="str">
            <v>Rhondda Cynon Taf</v>
          </cell>
          <cell r="B20">
            <v>403</v>
          </cell>
          <cell r="C20">
            <v>1.8744149569428237</v>
          </cell>
          <cell r="D20">
            <v>1.5948190867981922</v>
          </cell>
          <cell r="E20">
            <v>2.1540108270874554</v>
          </cell>
          <cell r="F20" t="str">
            <v>-</v>
          </cell>
          <cell r="G20" t="str">
            <v>-</v>
          </cell>
          <cell r="H20" t="str">
            <v>-</v>
          </cell>
          <cell r="I20" t="str">
            <v>-</v>
          </cell>
          <cell r="J20" t="str">
            <v>-</v>
          </cell>
          <cell r="K20">
            <v>1.747502420135528</v>
          </cell>
          <cell r="L20" t="str">
            <v>-</v>
          </cell>
          <cell r="M20" t="str">
            <v>-</v>
          </cell>
          <cell r="N20" t="str">
            <v>-</v>
          </cell>
          <cell r="O20">
            <v>1.8744149569428237</v>
          </cell>
          <cell r="P20" t="str">
            <v>-</v>
          </cell>
        </row>
        <row r="21">
          <cell r="A21" t="str">
            <v>Merthyr Tydfil</v>
          </cell>
          <cell r="B21">
            <v>60</v>
          </cell>
          <cell r="C21">
            <v>1.9297570621301767</v>
          </cell>
          <cell r="D21">
            <v>1.1513996683036796</v>
          </cell>
          <cell r="E21">
            <v>2.7081144559566739</v>
          </cell>
          <cell r="F21" t="str">
            <v>-</v>
          </cell>
          <cell r="G21" t="str">
            <v>-</v>
          </cell>
          <cell r="H21" t="str">
            <v>-</v>
          </cell>
          <cell r="I21" t="str">
            <v>-</v>
          </cell>
          <cell r="J21" t="str">
            <v>-</v>
          </cell>
          <cell r="K21">
            <v>2.5623999999999998</v>
          </cell>
          <cell r="L21" t="str">
            <v>-</v>
          </cell>
          <cell r="M21" t="str">
            <v>-</v>
          </cell>
          <cell r="N21" t="str">
            <v>-</v>
          </cell>
          <cell r="O21">
            <v>1.9297570621301767</v>
          </cell>
          <cell r="P21" t="str">
            <v>-</v>
          </cell>
        </row>
        <row r="22">
          <cell r="A22" t="str">
            <v>Caerphilly</v>
          </cell>
          <cell r="B22">
            <v>319</v>
          </cell>
          <cell r="C22">
            <v>1.6865696025822792</v>
          </cell>
          <cell r="D22">
            <v>1.3841947417350822</v>
          </cell>
          <cell r="E22">
            <v>1.9889444634294762</v>
          </cell>
          <cell r="F22" t="str">
            <v>-</v>
          </cell>
          <cell r="G22" t="str">
            <v>-</v>
          </cell>
          <cell r="H22" t="str">
            <v>-</v>
          </cell>
          <cell r="I22" t="str">
            <v>-</v>
          </cell>
          <cell r="J22" t="str">
            <v>-</v>
          </cell>
          <cell r="K22">
            <v>2.3961324224908043</v>
          </cell>
          <cell r="L22" t="str">
            <v>-</v>
          </cell>
          <cell r="M22" t="str">
            <v>-</v>
          </cell>
          <cell r="N22" t="str">
            <v>-</v>
          </cell>
          <cell r="O22">
            <v>1.6865696025822792</v>
          </cell>
          <cell r="P22" t="str">
            <v>-</v>
          </cell>
        </row>
        <row r="23">
          <cell r="A23" t="str">
            <v>Blaenau Gwent</v>
          </cell>
          <cell r="B23">
            <v>179</v>
          </cell>
          <cell r="C23">
            <v>3.0849332390000002</v>
          </cell>
          <cell r="D23">
            <v>2.5686830684976112</v>
          </cell>
          <cell r="E23">
            <v>3.6011834095023891</v>
          </cell>
          <cell r="F23" t="str">
            <v>-</v>
          </cell>
          <cell r="G23" t="str">
            <v>-</v>
          </cell>
          <cell r="H23" t="str">
            <v>-</v>
          </cell>
          <cell r="I23" t="str">
            <v>-</v>
          </cell>
          <cell r="J23" t="str">
            <v>-</v>
          </cell>
          <cell r="K23">
            <v>3.2515072083879422</v>
          </cell>
          <cell r="L23" t="str">
            <v>-</v>
          </cell>
          <cell r="M23" t="str">
            <v>-</v>
          </cell>
          <cell r="N23" t="str">
            <v>-</v>
          </cell>
          <cell r="O23">
            <v>3.0849332390000002</v>
          </cell>
          <cell r="P23" t="str">
            <v>-</v>
          </cell>
        </row>
        <row r="24">
          <cell r="A24" t="str">
            <v>Torfaen</v>
          </cell>
          <cell r="B24">
            <v>224</v>
          </cell>
          <cell r="C24">
            <v>2.3199912248770884</v>
          </cell>
          <cell r="D24">
            <v>1.8422836406399339</v>
          </cell>
          <cell r="E24">
            <v>2.7976988091142427</v>
          </cell>
          <cell r="F24" t="str">
            <v>-</v>
          </cell>
          <cell r="G24" t="str">
            <v>-</v>
          </cell>
          <cell r="H24" t="str">
            <v>-</v>
          </cell>
          <cell r="I24" t="str">
            <v>-</v>
          </cell>
          <cell r="J24" t="str">
            <v>-</v>
          </cell>
          <cell r="K24">
            <v>2.1873609706774526</v>
          </cell>
          <cell r="L24" t="str">
            <v>-</v>
          </cell>
          <cell r="M24" t="str">
            <v>-</v>
          </cell>
          <cell r="N24" t="str">
            <v>-</v>
          </cell>
          <cell r="O24">
            <v>2.3199912248770884</v>
          </cell>
          <cell r="P24" t="str">
            <v>-</v>
          </cell>
        </row>
        <row r="25">
          <cell r="A25" t="str">
            <v>Monmouthshire</v>
          </cell>
          <cell r="B25">
            <v>416</v>
          </cell>
          <cell r="C25">
            <v>1.0298095613707869</v>
          </cell>
          <cell r="D25">
            <v>0.82937044654441561</v>
          </cell>
          <cell r="E25">
            <v>1.2302486761971583</v>
          </cell>
          <cell r="F25" t="str">
            <v>-</v>
          </cell>
          <cell r="G25" t="str">
            <v>-</v>
          </cell>
          <cell r="H25" t="str">
            <v>-</v>
          </cell>
          <cell r="I25" t="str">
            <v>-</v>
          </cell>
          <cell r="J25" t="str">
            <v>-</v>
          </cell>
          <cell r="K25">
            <v>1.3034813925570221</v>
          </cell>
          <cell r="L25" t="str">
            <v>-</v>
          </cell>
          <cell r="M25" t="str">
            <v>-</v>
          </cell>
          <cell r="N25" t="str">
            <v>-</v>
          </cell>
          <cell r="O25">
            <v>1.0298095613707869</v>
          </cell>
          <cell r="P25" t="str">
            <v>-</v>
          </cell>
        </row>
        <row r="26">
          <cell r="A26" t="str">
            <v>Newport</v>
          </cell>
          <cell r="B26">
            <v>227</v>
          </cell>
          <cell r="C26">
            <v>2.2161198929771899</v>
          </cell>
          <cell r="D26">
            <v>1.5459795614944654</v>
          </cell>
          <cell r="E26">
            <v>2.8862602244599147</v>
          </cell>
          <cell r="F26" t="str">
            <v>-</v>
          </cell>
          <cell r="G26" t="str">
            <v>-</v>
          </cell>
          <cell r="H26" t="str">
            <v>-</v>
          </cell>
          <cell r="I26" t="str">
            <v>-</v>
          </cell>
          <cell r="J26" t="str">
            <v>-</v>
          </cell>
          <cell r="K26">
            <v>2.6292857142857136</v>
          </cell>
          <cell r="L26" t="str">
            <v>-</v>
          </cell>
          <cell r="M26" t="str">
            <v>-</v>
          </cell>
          <cell r="N26" t="str">
            <v>-</v>
          </cell>
          <cell r="O26">
            <v>2.2161198929771899</v>
          </cell>
          <cell r="P26" t="str">
            <v>-</v>
          </cell>
        </row>
        <row r="27">
          <cell r="A27" t="str">
            <v>Wales</v>
          </cell>
          <cell r="B27">
            <v>7734</v>
          </cell>
          <cell r="C27">
            <v>1.5926115822996563</v>
          </cell>
          <cell r="D27">
            <v>1.5191413497668997</v>
          </cell>
          <cell r="E27">
            <v>1.6660818148324128</v>
          </cell>
          <cell r="F27" t="str">
            <v>-</v>
          </cell>
          <cell r="G27" t="str">
            <v>-</v>
          </cell>
          <cell r="H27" t="str">
            <v>-</v>
          </cell>
          <cell r="I27" t="str">
            <v>-</v>
          </cell>
          <cell r="J27" t="str">
            <v>-</v>
          </cell>
          <cell r="K27">
            <v>1.9771104177500431</v>
          </cell>
          <cell r="L27" t="str">
            <v>-</v>
          </cell>
          <cell r="M27" t="str">
            <v>-</v>
          </cell>
          <cell r="N27" t="str">
            <v>-</v>
          </cell>
          <cell r="O27">
            <v>1.5926115822996563</v>
          </cell>
          <cell r="P27" t="str">
            <v>-</v>
          </cell>
        </row>
      </sheetData>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amp; CHD admissions 2009-11"/>
      <sheetName val="Stroke SQL data"/>
      <sheetName val="Stroke SQL code"/>
      <sheetName val="CHD SQL data"/>
      <sheetName val="CHD SQL code"/>
      <sheetName val="SQL check 2009 - 2011"/>
      <sheetName val="QC Check num"/>
      <sheetName val="QC SQL check num"/>
      <sheetName val="QC Rate calcs stroke"/>
      <sheetName val="QC Rate calcs CHD"/>
    </sheetNames>
    <sheetDataSet>
      <sheetData sheetId="0"/>
      <sheetData sheetId="1"/>
      <sheetData sheetId="2">
        <row r="2">
          <cell r="A2" t="str">
            <v>Wales_Stroke Ad_Persons_2009 - 2011_WALES</v>
          </cell>
          <cell r="B2" t="str">
            <v>Stroke Ad</v>
          </cell>
          <cell r="C2" t="str">
            <v>2009 - 2011</v>
          </cell>
          <cell r="D2" t="str">
            <v>Persons</v>
          </cell>
          <cell r="E2" t="str">
            <v>Wales</v>
          </cell>
          <cell r="F2" t="str">
            <v>WALES</v>
          </cell>
          <cell r="G2">
            <v>4635.6666999999998</v>
          </cell>
          <cell r="H2">
            <v>90.237939999999995</v>
          </cell>
          <cell r="I2">
            <v>88.652690000000007</v>
          </cell>
          <cell r="J2">
            <v>91.843170000000001</v>
          </cell>
          <cell r="K2">
            <v>1.6052299999999999</v>
          </cell>
          <cell r="L2">
            <v>1.58524</v>
          </cell>
        </row>
        <row r="3">
          <cell r="A3" t="str">
            <v>Isle of Anglesey_Stroke Ad_Persons_2009 - 2011_LA</v>
          </cell>
          <cell r="B3" t="str">
            <v>Stroke Ad</v>
          </cell>
          <cell r="C3" t="str">
            <v>2009 - 2011</v>
          </cell>
          <cell r="D3" t="str">
            <v>Persons</v>
          </cell>
          <cell r="E3" t="str">
            <v>Isle of Anglesey</v>
          </cell>
          <cell r="F3" t="str">
            <v>LA</v>
          </cell>
          <cell r="G3">
            <v>188</v>
          </cell>
          <cell r="H3">
            <v>131.87289000000001</v>
          </cell>
          <cell r="I3">
            <v>120.42097</v>
          </cell>
          <cell r="J3">
            <v>144.06206</v>
          </cell>
          <cell r="K3">
            <v>12.189170000000001</v>
          </cell>
          <cell r="L3">
            <v>11.451919999999999</v>
          </cell>
        </row>
        <row r="4">
          <cell r="A4" t="str">
            <v>Gwynedd_Stroke Ad_Persons_2009 - 2011_LA</v>
          </cell>
          <cell r="B4" t="str">
            <v>Stroke Ad</v>
          </cell>
          <cell r="C4" t="str">
            <v>2009 - 2011</v>
          </cell>
          <cell r="D4" t="str">
            <v>Persons</v>
          </cell>
          <cell r="E4" t="str">
            <v>Gwynedd</v>
          </cell>
          <cell r="F4" t="str">
            <v>LA</v>
          </cell>
          <cell r="G4">
            <v>258</v>
          </cell>
          <cell r="H4">
            <v>113.0966</v>
          </cell>
          <cell r="I4">
            <v>104.61676</v>
          </cell>
          <cell r="J4">
            <v>122.04007</v>
          </cell>
          <cell r="K4">
            <v>8.9434699999999996</v>
          </cell>
          <cell r="L4">
            <v>8.4798299999999998</v>
          </cell>
        </row>
        <row r="5">
          <cell r="A5" t="str">
            <v>Conwy_Stroke Ad_Persons_2009 - 2011_LA</v>
          </cell>
          <cell r="B5" t="str">
            <v>Stroke Ad</v>
          </cell>
          <cell r="C5" t="str">
            <v>2009 - 2011</v>
          </cell>
          <cell r="D5" t="str">
            <v>Persons</v>
          </cell>
          <cell r="E5" t="str">
            <v>Conwy</v>
          </cell>
          <cell r="F5" t="str">
            <v>LA</v>
          </cell>
          <cell r="G5">
            <v>272</v>
          </cell>
          <cell r="H5">
            <v>106.09517</v>
          </cell>
          <cell r="I5">
            <v>98.013649999999998</v>
          </cell>
          <cell r="J5">
            <v>114.6067</v>
          </cell>
          <cell r="K5">
            <v>8.5115300000000005</v>
          </cell>
          <cell r="L5">
            <v>8.0815199999999994</v>
          </cell>
        </row>
        <row r="6">
          <cell r="A6" t="str">
            <v>Denbighshire_Stroke Ad_Persons_2009 - 2011_LA</v>
          </cell>
          <cell r="B6" t="str">
            <v>Stroke Ad</v>
          </cell>
          <cell r="C6" t="str">
            <v>2009 - 2011</v>
          </cell>
          <cell r="D6" t="str">
            <v>Persons</v>
          </cell>
          <cell r="E6" t="str">
            <v>Denbighshire</v>
          </cell>
          <cell r="F6" t="str">
            <v>LA</v>
          </cell>
          <cell r="G6">
            <v>177.33330000000001</v>
          </cell>
          <cell r="H6">
            <v>105.15403999999999</v>
          </cell>
          <cell r="I6">
            <v>95.688829999999996</v>
          </cell>
          <cell r="J6">
            <v>115.24731</v>
          </cell>
          <cell r="K6">
            <v>10.09327</v>
          </cell>
          <cell r="L6">
            <v>9.4652100000000008</v>
          </cell>
        </row>
        <row r="7">
          <cell r="A7" t="str">
            <v>Flintshire_Stroke Ad_Persons_2009 - 2011_LA</v>
          </cell>
          <cell r="B7" t="str">
            <v>Stroke Ad</v>
          </cell>
          <cell r="C7" t="str">
            <v>2009 - 2011</v>
          </cell>
          <cell r="D7" t="str">
            <v>Persons</v>
          </cell>
          <cell r="E7" t="str">
            <v>Flintshire</v>
          </cell>
          <cell r="F7" t="str">
            <v>LA</v>
          </cell>
          <cell r="G7">
            <v>231.66669999999999</v>
          </cell>
          <cell r="H7">
            <v>93.918530000000004</v>
          </cell>
          <cell r="I7">
            <v>86.763909999999996</v>
          </cell>
          <cell r="J7">
            <v>101.48665</v>
          </cell>
          <cell r="K7">
            <v>7.5681200000000004</v>
          </cell>
          <cell r="L7">
            <v>7.1546200000000004</v>
          </cell>
        </row>
        <row r="8">
          <cell r="A8" t="str">
            <v>Wrexham_Stroke Ad_Persons_2009 - 2011_LA</v>
          </cell>
          <cell r="B8" t="str">
            <v>Stroke Ad</v>
          </cell>
          <cell r="C8" t="str">
            <v>2009 - 2011</v>
          </cell>
          <cell r="D8" t="str">
            <v>Persons</v>
          </cell>
          <cell r="E8" t="str">
            <v>Wrexham</v>
          </cell>
          <cell r="F8" t="str">
            <v>LA</v>
          </cell>
          <cell r="G8">
            <v>189.66669999999999</v>
          </cell>
          <cell r="H8">
            <v>90.327740000000006</v>
          </cell>
          <cell r="I8">
            <v>82.702439999999996</v>
          </cell>
          <cell r="J8">
            <v>98.44171</v>
          </cell>
          <cell r="K8">
            <v>8.1139600000000005</v>
          </cell>
          <cell r="L8">
            <v>7.6253000000000002</v>
          </cell>
        </row>
        <row r="9">
          <cell r="A9" t="str">
            <v>Powys_Stroke Ad_Persons_2009 - 2011_LA</v>
          </cell>
          <cell r="B9" t="str">
            <v>Stroke Ad</v>
          </cell>
          <cell r="C9" t="str">
            <v>2009 - 2011</v>
          </cell>
          <cell r="D9" t="str">
            <v>Persons</v>
          </cell>
          <cell r="E9" t="str">
            <v>Powys</v>
          </cell>
          <cell r="F9" t="str">
            <v>LA</v>
          </cell>
          <cell r="G9">
            <v>229</v>
          </cell>
          <cell r="H9">
            <v>80.3108</v>
          </cell>
          <cell r="I9">
            <v>73.970609999999994</v>
          </cell>
          <cell r="J9">
            <v>87.019599999999997</v>
          </cell>
          <cell r="K9">
            <v>6.7088000000000001</v>
          </cell>
          <cell r="L9">
            <v>6.3401800000000001</v>
          </cell>
        </row>
        <row r="10">
          <cell r="A10" t="str">
            <v>Ceredigion_Stroke Ad_Persons_2009 - 2011_LA</v>
          </cell>
          <cell r="B10" t="str">
            <v>Stroke Ad</v>
          </cell>
          <cell r="C10" t="str">
            <v>2009 - 2011</v>
          </cell>
          <cell r="D10" t="str">
            <v>Persons</v>
          </cell>
          <cell r="E10" t="str">
            <v>Ceredigion</v>
          </cell>
          <cell r="F10" t="str">
            <v>LA</v>
          </cell>
          <cell r="G10">
            <v>95.666700000000006</v>
          </cell>
          <cell r="H10">
            <v>65.771469999999994</v>
          </cell>
          <cell r="I10">
            <v>57.778910000000003</v>
          </cell>
          <cell r="J10">
            <v>74.495530000000002</v>
          </cell>
          <cell r="K10">
            <v>8.7240599999999997</v>
          </cell>
          <cell r="L10">
            <v>7.9925600000000001</v>
          </cell>
        </row>
        <row r="11">
          <cell r="A11" t="str">
            <v>Pembrokeshire_Stroke Ad_Persons_2009 - 2011_LA</v>
          </cell>
          <cell r="B11" t="str">
            <v>Stroke Ad</v>
          </cell>
          <cell r="C11" t="str">
            <v>2009 - 2011</v>
          </cell>
          <cell r="D11" t="str">
            <v>Persons</v>
          </cell>
          <cell r="E11" t="str">
            <v>Pembrokeshire</v>
          </cell>
          <cell r="F11" t="str">
            <v>LA</v>
          </cell>
          <cell r="G11">
            <v>216.33330000000001</v>
          </cell>
          <cell r="H11">
            <v>90.25712</v>
          </cell>
          <cell r="I11">
            <v>82.862589999999997</v>
          </cell>
          <cell r="J11">
            <v>98.094390000000004</v>
          </cell>
          <cell r="K11">
            <v>7.8372700000000002</v>
          </cell>
          <cell r="L11">
            <v>7.3945400000000001</v>
          </cell>
        </row>
        <row r="12">
          <cell r="A12" t="str">
            <v>Carmarthenshire_Stroke Ad_Persons_2009 - 2011_LA</v>
          </cell>
          <cell r="B12" t="str">
            <v>Stroke Ad</v>
          </cell>
          <cell r="C12" t="str">
            <v>2009 - 2011</v>
          </cell>
          <cell r="D12" t="str">
            <v>Persons</v>
          </cell>
          <cell r="E12" t="str">
            <v>Carmarthenshire</v>
          </cell>
          <cell r="F12" t="str">
            <v>LA</v>
          </cell>
          <cell r="G12">
            <v>332</v>
          </cell>
          <cell r="H12">
            <v>95.601290000000006</v>
          </cell>
          <cell r="I12">
            <v>89.295240000000007</v>
          </cell>
          <cell r="J12">
            <v>102.21021</v>
          </cell>
          <cell r="K12">
            <v>6.6089200000000003</v>
          </cell>
          <cell r="L12">
            <v>6.3060499999999999</v>
          </cell>
        </row>
        <row r="13">
          <cell r="A13" t="str">
            <v>Swansea_Stroke Ad_Persons_2009 - 2011_LA</v>
          </cell>
          <cell r="B13" t="str">
            <v>Stroke Ad</v>
          </cell>
          <cell r="C13" t="str">
            <v>2009 - 2011</v>
          </cell>
          <cell r="D13" t="str">
            <v>Persons</v>
          </cell>
          <cell r="E13" t="str">
            <v>Swansea</v>
          </cell>
          <cell r="F13" t="str">
            <v>LA</v>
          </cell>
          <cell r="G13">
            <v>318.33330000000001</v>
          </cell>
          <cell r="H13">
            <v>82.731129999999993</v>
          </cell>
          <cell r="I13">
            <v>77.204949999999997</v>
          </cell>
          <cell r="J13">
            <v>88.528509999999997</v>
          </cell>
          <cell r="K13">
            <v>5.79739</v>
          </cell>
          <cell r="L13">
            <v>5.5261800000000001</v>
          </cell>
        </row>
        <row r="14">
          <cell r="A14" t="str">
            <v>Neath Port Talbot_Stroke Ad_Persons_2009 - 2011_LA</v>
          </cell>
          <cell r="B14" t="str">
            <v>Stroke Ad</v>
          </cell>
          <cell r="C14" t="str">
            <v>2009 - 2011</v>
          </cell>
          <cell r="D14" t="str">
            <v>Persons</v>
          </cell>
          <cell r="E14" t="str">
            <v>Neath Port Talbot</v>
          </cell>
          <cell r="F14" t="str">
            <v>LA</v>
          </cell>
          <cell r="G14">
            <v>197.33330000000001</v>
          </cell>
          <cell r="H14">
            <v>86.636830000000003</v>
          </cell>
          <cell r="I14">
            <v>79.373779999999996</v>
          </cell>
          <cell r="J14">
            <v>94.355890000000002</v>
          </cell>
          <cell r="K14">
            <v>7.7190599999999998</v>
          </cell>
          <cell r="L14">
            <v>7.2630499999999998</v>
          </cell>
        </row>
        <row r="15">
          <cell r="A15" t="str">
            <v>Bridgend_Stroke Ad_Persons_2009 - 2011_LA</v>
          </cell>
          <cell r="B15" t="str">
            <v>Stroke Ad</v>
          </cell>
          <cell r="C15" t="str">
            <v>2009 - 2011</v>
          </cell>
          <cell r="D15" t="str">
            <v>Persons</v>
          </cell>
          <cell r="E15" t="str">
            <v>Bridgend</v>
          </cell>
          <cell r="F15" t="str">
            <v>LA</v>
          </cell>
          <cell r="G15">
            <v>197.66669999999999</v>
          </cell>
          <cell r="H15">
            <v>90.980649999999997</v>
          </cell>
          <cell r="I15">
            <v>83.464280000000002</v>
          </cell>
          <cell r="J15">
            <v>98.968519999999998</v>
          </cell>
          <cell r="K15">
            <v>7.98787</v>
          </cell>
          <cell r="L15">
            <v>7.5163700000000002</v>
          </cell>
        </row>
        <row r="16">
          <cell r="A16" t="str">
            <v>The Vale of Glamorgan_Stroke Ad_Persons_2009 - 2011_LA</v>
          </cell>
          <cell r="B16" t="str">
            <v>Stroke Ad</v>
          </cell>
          <cell r="C16" t="str">
            <v>2009 - 2011</v>
          </cell>
          <cell r="D16" t="str">
            <v>Persons</v>
          </cell>
          <cell r="E16" t="str">
            <v>The Vale of Glamorgan</v>
          </cell>
          <cell r="F16" t="str">
            <v>LA</v>
          </cell>
          <cell r="G16">
            <v>202.66669999999999</v>
          </cell>
          <cell r="H16">
            <v>94.202039999999997</v>
          </cell>
          <cell r="I16">
            <v>86.467650000000006</v>
          </cell>
          <cell r="J16">
            <v>102.41539</v>
          </cell>
          <cell r="K16">
            <v>8.2133400000000005</v>
          </cell>
          <cell r="L16">
            <v>7.7343900000000003</v>
          </cell>
        </row>
        <row r="17">
          <cell r="A17" t="str">
            <v>Cardiff_Stroke Ad_Persons_2009 - 2011_LA</v>
          </cell>
          <cell r="B17" t="str">
            <v>Stroke Ad</v>
          </cell>
          <cell r="C17" t="str">
            <v>2009 - 2011</v>
          </cell>
          <cell r="D17" t="str">
            <v>Persons</v>
          </cell>
          <cell r="E17" t="str">
            <v>Cardiff</v>
          </cell>
          <cell r="F17" t="str">
            <v>LA</v>
          </cell>
          <cell r="G17">
            <v>346</v>
          </cell>
          <cell r="H17">
            <v>77.532349999999994</v>
          </cell>
          <cell r="I17">
            <v>72.602649999999997</v>
          </cell>
          <cell r="J17">
            <v>82.693849999999998</v>
          </cell>
          <cell r="K17">
            <v>5.1615000000000002</v>
          </cell>
          <cell r="L17">
            <v>4.9297000000000004</v>
          </cell>
        </row>
        <row r="18">
          <cell r="A18" t="str">
            <v>Rhondda Cynon Taf_Stroke Ad_Persons_2009 - 2011_LA</v>
          </cell>
          <cell r="B18" t="str">
            <v>Stroke Ad</v>
          </cell>
          <cell r="C18" t="str">
            <v>2009 - 2011</v>
          </cell>
          <cell r="D18" t="str">
            <v>Persons</v>
          </cell>
          <cell r="E18" t="str">
            <v>Rhondda Cynon Taf</v>
          </cell>
          <cell r="F18" t="str">
            <v>LA</v>
          </cell>
          <cell r="G18">
            <v>399.66669999999999</v>
          </cell>
          <cell r="H18">
            <v>111.67426</v>
          </cell>
          <cell r="I18">
            <v>105.16714</v>
          </cell>
          <cell r="J18">
            <v>118.46556</v>
          </cell>
          <cell r="K18">
            <v>6.7913100000000002</v>
          </cell>
          <cell r="L18">
            <v>6.5071199999999996</v>
          </cell>
        </row>
        <row r="19">
          <cell r="A19" t="str">
            <v>Merthyr Tydfil_Stroke Ad_Persons_2009 - 2011_LA</v>
          </cell>
          <cell r="B19" t="str">
            <v>Stroke Ad</v>
          </cell>
          <cell r="C19" t="str">
            <v>2009 - 2011</v>
          </cell>
          <cell r="D19" t="str">
            <v>Persons</v>
          </cell>
          <cell r="E19" t="str">
            <v>Merthyr Tydfil</v>
          </cell>
          <cell r="F19" t="str">
            <v>LA</v>
          </cell>
          <cell r="G19">
            <v>94.333299999999994</v>
          </cell>
          <cell r="H19">
            <v>108.33224</v>
          </cell>
          <cell r="I19">
            <v>95.583370000000002</v>
          </cell>
          <cell r="J19">
            <v>122.25651999999999</v>
          </cell>
          <cell r="K19">
            <v>13.924289999999999</v>
          </cell>
          <cell r="L19">
            <v>12.748860000000001</v>
          </cell>
        </row>
        <row r="20">
          <cell r="A20" t="str">
            <v>Caerphilly_Stroke Ad_Persons_2009 - 2011_LA</v>
          </cell>
          <cell r="B20" t="str">
            <v>Stroke Ad</v>
          </cell>
          <cell r="C20" t="str">
            <v>2009 - 2011</v>
          </cell>
          <cell r="D20" t="str">
            <v>Persons</v>
          </cell>
          <cell r="E20" t="str">
            <v>Caerphilly</v>
          </cell>
          <cell r="F20" t="str">
            <v>LA</v>
          </cell>
          <cell r="G20">
            <v>206.66669999999999</v>
          </cell>
          <cell r="H20">
            <v>78.795190000000005</v>
          </cell>
          <cell r="I20">
            <v>72.525660000000002</v>
          </cell>
          <cell r="J20">
            <v>85.449060000000003</v>
          </cell>
          <cell r="K20">
            <v>6.6538700000000004</v>
          </cell>
          <cell r="L20">
            <v>6.2695299999999996</v>
          </cell>
        </row>
        <row r="21">
          <cell r="A21" t="str">
            <v>Blaenau Gwent_Stroke Ad_Persons_2009 - 2011_LA</v>
          </cell>
          <cell r="B21" t="str">
            <v>Stroke Ad</v>
          </cell>
          <cell r="C21" t="str">
            <v>2009 - 2011</v>
          </cell>
          <cell r="D21" t="str">
            <v>Persons</v>
          </cell>
          <cell r="E21" t="str">
            <v>Blaenau Gwent</v>
          </cell>
          <cell r="F21" t="str">
            <v>LA</v>
          </cell>
          <cell r="G21">
            <v>110.33329999999999</v>
          </cell>
          <cell r="H21">
            <v>96.924059999999997</v>
          </cell>
          <cell r="I21">
            <v>86.291380000000004</v>
          </cell>
          <cell r="J21">
            <v>108.45983</v>
          </cell>
          <cell r="K21">
            <v>11.535769999999999</v>
          </cell>
          <cell r="L21">
            <v>10.632680000000001</v>
          </cell>
        </row>
        <row r="22">
          <cell r="A22" t="str">
            <v>Torfaen_Stroke Ad_Persons_2009 - 2011_LA</v>
          </cell>
          <cell r="B22" t="str">
            <v>Stroke Ad</v>
          </cell>
          <cell r="C22" t="str">
            <v>2009 - 2011</v>
          </cell>
          <cell r="D22" t="str">
            <v>Persons</v>
          </cell>
          <cell r="E22" t="str">
            <v>Torfaen</v>
          </cell>
          <cell r="F22" t="str">
            <v>LA</v>
          </cell>
          <cell r="G22">
            <v>111</v>
          </cell>
          <cell r="H22">
            <v>70.4602</v>
          </cell>
          <cell r="I22">
            <v>62.654870000000003</v>
          </cell>
          <cell r="J22">
            <v>78.926400000000001</v>
          </cell>
          <cell r="K22">
            <v>8.4662000000000006</v>
          </cell>
          <cell r="L22">
            <v>7.8053299999999997</v>
          </cell>
        </row>
        <row r="23">
          <cell r="A23" t="str">
            <v>Monmouthshire_Stroke Ad_Persons_2009 - 2011_LA</v>
          </cell>
          <cell r="B23" t="str">
            <v>Stroke Ad</v>
          </cell>
          <cell r="C23" t="str">
            <v>2009 - 2011</v>
          </cell>
          <cell r="D23" t="str">
            <v>Persons</v>
          </cell>
          <cell r="E23" t="str">
            <v>Monmouthshire</v>
          </cell>
          <cell r="F23" t="str">
            <v>LA</v>
          </cell>
          <cell r="G23">
            <v>101</v>
          </cell>
          <cell r="H23">
            <v>56.469880000000003</v>
          </cell>
          <cell r="I23">
            <v>49.74924</v>
          </cell>
          <cell r="J23">
            <v>63.788350000000001</v>
          </cell>
          <cell r="K23">
            <v>7.3184800000000001</v>
          </cell>
          <cell r="L23">
            <v>6.7206400000000004</v>
          </cell>
        </row>
        <row r="24">
          <cell r="A24" t="str">
            <v>Newport_Stroke Ad_Persons_2009 - 2011_LA</v>
          </cell>
          <cell r="B24" t="str">
            <v>Stroke Ad</v>
          </cell>
          <cell r="C24" t="str">
            <v>2009 - 2011</v>
          </cell>
          <cell r="D24" t="str">
            <v>Persons</v>
          </cell>
          <cell r="E24" t="str">
            <v>Newport</v>
          </cell>
          <cell r="F24" t="str">
            <v>LA</v>
          </cell>
          <cell r="G24">
            <v>161</v>
          </cell>
          <cell r="H24">
            <v>74.40728</v>
          </cell>
          <cell r="I24">
            <v>67.579099999999997</v>
          </cell>
          <cell r="J24">
            <v>81.71181</v>
          </cell>
          <cell r="K24">
            <v>7.3045299999999997</v>
          </cell>
          <cell r="L24">
            <v>6.8281799999999997</v>
          </cell>
        </row>
        <row r="25">
          <cell r="A25" t="str">
            <v>Betsi Cadwaladr UHB_Stroke Ad_Persons_2009 - 2011_HB</v>
          </cell>
          <cell r="B25" t="str">
            <v>Stroke Ad</v>
          </cell>
          <cell r="C25" t="str">
            <v>2009 - 2011</v>
          </cell>
          <cell r="D25" t="str">
            <v>Persons</v>
          </cell>
          <cell r="E25" t="str">
            <v>Betsi Cadwaladr UHB</v>
          </cell>
          <cell r="F25" t="str">
            <v>HB</v>
          </cell>
          <cell r="G25">
            <v>1316.6667</v>
          </cell>
          <cell r="H25">
            <v>104.72024999999999</v>
          </cell>
          <cell r="I25">
            <v>101.2376</v>
          </cell>
          <cell r="J25">
            <v>108.28581</v>
          </cell>
          <cell r="K25">
            <v>3.5655600000000001</v>
          </cell>
          <cell r="L25">
            <v>3.48265</v>
          </cell>
        </row>
        <row r="26">
          <cell r="A26" t="str">
            <v>Powys THB_Stroke Ad_Persons_2009 - 2011_HB</v>
          </cell>
          <cell r="B26" t="str">
            <v>Stroke Ad</v>
          </cell>
          <cell r="C26" t="str">
            <v>2009 - 2011</v>
          </cell>
          <cell r="D26" t="str">
            <v>Persons</v>
          </cell>
          <cell r="E26" t="str">
            <v>Powys THB</v>
          </cell>
          <cell r="F26" t="str">
            <v>HB</v>
          </cell>
          <cell r="G26">
            <v>229</v>
          </cell>
          <cell r="H26">
            <v>80.3108</v>
          </cell>
          <cell r="I26">
            <v>73.970609999999994</v>
          </cell>
          <cell r="J26">
            <v>87.019599999999997</v>
          </cell>
          <cell r="K26">
            <v>6.7088000000000001</v>
          </cell>
          <cell r="L26">
            <v>6.3401800000000001</v>
          </cell>
        </row>
        <row r="27">
          <cell r="A27" t="str">
            <v>Hywel Dda HB_Stroke Ad_Persons_2009 - 2011_HB</v>
          </cell>
          <cell r="B27" t="str">
            <v>Stroke Ad</v>
          </cell>
          <cell r="C27" t="str">
            <v>2009 - 2011</v>
          </cell>
          <cell r="D27" t="str">
            <v>Persons</v>
          </cell>
          <cell r="E27" t="str">
            <v>Hywel Dda HB</v>
          </cell>
          <cell r="F27" t="str">
            <v>HB</v>
          </cell>
          <cell r="G27">
            <v>644</v>
          </cell>
          <cell r="H27">
            <v>88.097399999999993</v>
          </cell>
          <cell r="I27">
            <v>83.892830000000004</v>
          </cell>
          <cell r="J27">
            <v>92.445890000000006</v>
          </cell>
          <cell r="K27">
            <v>4.3484999999999996</v>
          </cell>
          <cell r="L27">
            <v>4.2045700000000004</v>
          </cell>
        </row>
        <row r="28">
          <cell r="A28" t="str">
            <v>ABM UHB_Stroke Ad_Persons_2009 - 2011_HB</v>
          </cell>
          <cell r="B28" t="str">
            <v>Stroke Ad</v>
          </cell>
          <cell r="C28" t="str">
            <v>2009 - 2011</v>
          </cell>
          <cell r="D28" t="str">
            <v>Persons</v>
          </cell>
          <cell r="E28" t="str">
            <v>ABM UHB</v>
          </cell>
          <cell r="F28" t="str">
            <v>HB</v>
          </cell>
          <cell r="G28">
            <v>713.33330000000001</v>
          </cell>
          <cell r="H28">
            <v>85.966009999999997</v>
          </cell>
          <cell r="I28">
            <v>82.141670000000005</v>
          </cell>
          <cell r="J28">
            <v>89.914619999999999</v>
          </cell>
          <cell r="K28">
            <v>3.94861</v>
          </cell>
          <cell r="L28">
            <v>3.8243399999999999</v>
          </cell>
        </row>
        <row r="29">
          <cell r="A29" t="str">
            <v>Cardiff &amp; Vale UHB_Stroke Ad_Persons_2009 - 2011_HB</v>
          </cell>
          <cell r="B29" t="str">
            <v>Stroke Ad</v>
          </cell>
          <cell r="C29" t="str">
            <v>2009 - 2011</v>
          </cell>
          <cell r="D29" t="str">
            <v>Persons</v>
          </cell>
          <cell r="E29" t="str">
            <v>Cardiff &amp; Vale UHB</v>
          </cell>
          <cell r="F29" t="str">
            <v>HB</v>
          </cell>
          <cell r="G29">
            <v>548.66669999999999</v>
          </cell>
          <cell r="H29">
            <v>82.906090000000006</v>
          </cell>
          <cell r="I29">
            <v>78.72363</v>
          </cell>
          <cell r="J29">
            <v>87.24391</v>
          </cell>
          <cell r="K29">
            <v>4.3378199999999998</v>
          </cell>
          <cell r="L29">
            <v>4.1824599999999998</v>
          </cell>
        </row>
        <row r="30">
          <cell r="A30" t="str">
            <v>Cwm Taf HB_Stroke Ad_Persons_2009 - 2011_HB</v>
          </cell>
          <cell r="B30" t="str">
            <v>Stroke Ad</v>
          </cell>
          <cell r="C30" t="str">
            <v>2009 - 2011</v>
          </cell>
          <cell r="D30" t="str">
            <v>Persons</v>
          </cell>
          <cell r="E30" t="str">
            <v>Cwm Taf HB</v>
          </cell>
          <cell r="F30" t="str">
            <v>HB</v>
          </cell>
          <cell r="G30">
            <v>494</v>
          </cell>
          <cell r="H30">
            <v>110.94678</v>
          </cell>
          <cell r="I30">
            <v>105.12877</v>
          </cell>
          <cell r="J30">
            <v>116.9928</v>
          </cell>
          <cell r="K30">
            <v>6.0460200000000004</v>
          </cell>
          <cell r="L30">
            <v>5.8180100000000001</v>
          </cell>
        </row>
        <row r="31">
          <cell r="A31" t="str">
            <v>Aneurin Bevan HB_Stroke Ad_Persons_2009 - 2011_HB</v>
          </cell>
          <cell r="B31" t="str">
            <v>Stroke Ad</v>
          </cell>
          <cell r="C31" t="str">
            <v>2009 - 2011</v>
          </cell>
          <cell r="D31" t="str">
            <v>Persons</v>
          </cell>
          <cell r="E31" t="str">
            <v>Aneurin Bevan HB</v>
          </cell>
          <cell r="F31" t="str">
            <v>HB</v>
          </cell>
          <cell r="G31">
            <v>690</v>
          </cell>
          <cell r="H31">
            <v>74.537379999999999</v>
          </cell>
          <cell r="I31">
            <v>71.207160000000002</v>
          </cell>
          <cell r="J31">
            <v>77.97766</v>
          </cell>
          <cell r="K31">
            <v>3.44028</v>
          </cell>
          <cell r="L31">
            <v>3.3302200000000002</v>
          </cell>
        </row>
        <row r="32">
          <cell r="A32" t="str">
            <v>Wales_Stroke Ad_Males_2009 - 2011_WALES</v>
          </cell>
          <cell r="B32" t="str">
            <v>Stroke Ad</v>
          </cell>
          <cell r="C32" t="str">
            <v>2009 - 2011</v>
          </cell>
          <cell r="D32" t="str">
            <v>Males</v>
          </cell>
          <cell r="E32" t="str">
            <v>Wales</v>
          </cell>
          <cell r="F32" t="str">
            <v>WALES</v>
          </cell>
          <cell r="G32">
            <v>2247.6667000000002</v>
          </cell>
          <cell r="H32">
            <v>105.27546</v>
          </cell>
          <cell r="I32">
            <v>102.70569999999999</v>
          </cell>
          <cell r="J32">
            <v>107.89189</v>
          </cell>
          <cell r="K32">
            <v>2.6164299999999998</v>
          </cell>
          <cell r="L32">
            <v>2.56976</v>
          </cell>
        </row>
        <row r="33">
          <cell r="A33" t="str">
            <v>Isle of Anglesey_Stroke Ad_Males_2009 - 2011_LA</v>
          </cell>
          <cell r="B33" t="str">
            <v>Stroke Ad</v>
          </cell>
          <cell r="C33" t="str">
            <v>2009 - 2011</v>
          </cell>
          <cell r="D33" t="str">
            <v>Males</v>
          </cell>
          <cell r="E33" t="str">
            <v>Isle of Anglesey</v>
          </cell>
          <cell r="F33" t="str">
            <v>LA</v>
          </cell>
          <cell r="G33">
            <v>91.333299999999994</v>
          </cell>
          <cell r="H33">
            <v>154.27655999999999</v>
          </cell>
          <cell r="I33">
            <v>135.82929999999999</v>
          </cell>
          <cell r="J33">
            <v>174.45372</v>
          </cell>
          <cell r="K33">
            <v>20.177160000000001</v>
          </cell>
          <cell r="L33">
            <v>18.44726</v>
          </cell>
        </row>
        <row r="34">
          <cell r="A34" t="str">
            <v>Gwynedd_Stroke Ad_Males_2009 - 2011_LA</v>
          </cell>
          <cell r="B34" t="str">
            <v>Stroke Ad</v>
          </cell>
          <cell r="C34" t="str">
            <v>2009 - 2011</v>
          </cell>
          <cell r="D34" t="str">
            <v>Males</v>
          </cell>
          <cell r="E34" t="str">
            <v>Gwynedd</v>
          </cell>
          <cell r="F34" t="str">
            <v>LA</v>
          </cell>
          <cell r="G34">
            <v>120.33329999999999</v>
          </cell>
          <cell r="H34">
            <v>129.24289999999999</v>
          </cell>
          <cell r="I34">
            <v>115.65533000000001</v>
          </cell>
          <cell r="J34">
            <v>143.93340000000001</v>
          </cell>
          <cell r="K34">
            <v>14.6905</v>
          </cell>
          <cell r="L34">
            <v>13.58756</v>
          </cell>
        </row>
        <row r="35">
          <cell r="A35" t="str">
            <v>Conwy_Stroke Ad_Males_2009 - 2011_LA</v>
          </cell>
          <cell r="B35" t="str">
            <v>Stroke Ad</v>
          </cell>
          <cell r="C35" t="str">
            <v>2009 - 2011</v>
          </cell>
          <cell r="D35" t="str">
            <v>Males</v>
          </cell>
          <cell r="E35" t="str">
            <v>Conwy</v>
          </cell>
          <cell r="F35" t="str">
            <v>LA</v>
          </cell>
          <cell r="G35">
            <v>121</v>
          </cell>
          <cell r="H35">
            <v>119.05028</v>
          </cell>
          <cell r="I35">
            <v>106.19271000000001</v>
          </cell>
          <cell r="J35">
            <v>132.94852</v>
          </cell>
          <cell r="K35">
            <v>13.898239999999999</v>
          </cell>
          <cell r="L35">
            <v>12.857559999999999</v>
          </cell>
        </row>
        <row r="36">
          <cell r="A36" t="str">
            <v>Denbighshire_Stroke Ad_Males_2009 - 2011_LA</v>
          </cell>
          <cell r="B36" t="str">
            <v>Stroke Ad</v>
          </cell>
          <cell r="C36" t="str">
            <v>2009 - 2011</v>
          </cell>
          <cell r="D36" t="str">
            <v>Males</v>
          </cell>
          <cell r="E36" t="str">
            <v>Denbighshire</v>
          </cell>
          <cell r="F36" t="str">
            <v>LA</v>
          </cell>
          <cell r="G36">
            <v>89.666700000000006</v>
          </cell>
          <cell r="H36">
            <v>122.73099999999999</v>
          </cell>
          <cell r="I36">
            <v>107.87788</v>
          </cell>
          <cell r="J36">
            <v>138.99051</v>
          </cell>
          <cell r="K36">
            <v>16.259509999999999</v>
          </cell>
          <cell r="L36">
            <v>14.853120000000001</v>
          </cell>
        </row>
        <row r="37">
          <cell r="A37" t="str">
            <v>Flintshire_Stroke Ad_Males_2009 - 2011_LA</v>
          </cell>
          <cell r="B37" t="str">
            <v>Stroke Ad</v>
          </cell>
          <cell r="C37" t="str">
            <v>2009 - 2011</v>
          </cell>
          <cell r="D37" t="str">
            <v>Males</v>
          </cell>
          <cell r="E37" t="str">
            <v>Flintshire</v>
          </cell>
          <cell r="F37" t="str">
            <v>LA</v>
          </cell>
          <cell r="G37">
            <v>113.66670000000001</v>
          </cell>
          <cell r="H37">
            <v>105.48129</v>
          </cell>
          <cell r="I37">
            <v>94.308809999999994</v>
          </cell>
          <cell r="J37">
            <v>117.58806</v>
          </cell>
          <cell r="K37">
            <v>12.106769999999999</v>
          </cell>
          <cell r="L37">
            <v>11.17248</v>
          </cell>
        </row>
        <row r="38">
          <cell r="A38" t="str">
            <v>Wrexham_Stroke Ad_Males_2009 - 2011_LA</v>
          </cell>
          <cell r="B38" t="str">
            <v>Stroke Ad</v>
          </cell>
          <cell r="C38" t="str">
            <v>2009 - 2011</v>
          </cell>
          <cell r="D38" t="str">
            <v>Males</v>
          </cell>
          <cell r="E38" t="str">
            <v>Wrexham</v>
          </cell>
          <cell r="F38" t="str">
            <v>LA</v>
          </cell>
          <cell r="G38">
            <v>88</v>
          </cell>
          <cell r="H38">
            <v>100.74141</v>
          </cell>
          <cell r="I38">
            <v>88.72193</v>
          </cell>
          <cell r="J38">
            <v>113.91025</v>
          </cell>
          <cell r="K38">
            <v>13.168839999999999</v>
          </cell>
          <cell r="L38">
            <v>12.01948</v>
          </cell>
        </row>
        <row r="39">
          <cell r="A39" t="str">
            <v>Powys_Stroke Ad_Males_2009 - 2011_LA</v>
          </cell>
          <cell r="B39" t="str">
            <v>Stroke Ad</v>
          </cell>
          <cell r="C39" t="str">
            <v>2009 - 2011</v>
          </cell>
          <cell r="D39" t="str">
            <v>Males</v>
          </cell>
          <cell r="E39" t="str">
            <v>Powys</v>
          </cell>
          <cell r="F39" t="str">
            <v>LA</v>
          </cell>
          <cell r="G39">
            <v>93.666700000000006</v>
          </cell>
          <cell r="H39">
            <v>78.004050000000007</v>
          </cell>
          <cell r="I39">
            <v>68.786590000000004</v>
          </cell>
          <cell r="J39">
            <v>88.074510000000004</v>
          </cell>
          <cell r="K39">
            <v>10.070460000000001</v>
          </cell>
          <cell r="L39">
            <v>9.2174600000000009</v>
          </cell>
        </row>
        <row r="40">
          <cell r="A40" t="str">
            <v>Ceredigion_Stroke Ad_Males_2009 - 2011_LA</v>
          </cell>
          <cell r="B40" t="str">
            <v>Stroke Ad</v>
          </cell>
          <cell r="C40" t="str">
            <v>2009 - 2011</v>
          </cell>
          <cell r="D40" t="str">
            <v>Males</v>
          </cell>
          <cell r="E40" t="str">
            <v>Ceredigion</v>
          </cell>
          <cell r="F40" t="str">
            <v>LA</v>
          </cell>
          <cell r="G40">
            <v>50</v>
          </cell>
          <cell r="H40">
            <v>82.010350000000003</v>
          </cell>
          <cell r="I40">
            <v>68.771850000000001</v>
          </cell>
          <cell r="J40">
            <v>96.956609999999998</v>
          </cell>
          <cell r="K40">
            <v>14.946260000000001</v>
          </cell>
          <cell r="L40">
            <v>13.2385</v>
          </cell>
        </row>
        <row r="41">
          <cell r="A41" t="str">
            <v>Pembrokeshire_Stroke Ad_Males_2009 - 2011_LA</v>
          </cell>
          <cell r="B41" t="str">
            <v>Stroke Ad</v>
          </cell>
          <cell r="C41" t="str">
            <v>2009 - 2011</v>
          </cell>
          <cell r="D41" t="str">
            <v>Males</v>
          </cell>
          <cell r="E41" t="str">
            <v>Pembrokeshire</v>
          </cell>
          <cell r="F41" t="str">
            <v>LA</v>
          </cell>
          <cell r="G41">
            <v>112.66670000000001</v>
          </cell>
          <cell r="H41">
            <v>110.02404</v>
          </cell>
          <cell r="I41">
            <v>98.019210000000001</v>
          </cell>
          <cell r="J41">
            <v>123.03740000000001</v>
          </cell>
          <cell r="K41">
            <v>13.01336</v>
          </cell>
          <cell r="L41">
            <v>12.00482</v>
          </cell>
        </row>
        <row r="42">
          <cell r="A42" t="str">
            <v>Carmarthenshire_Stroke Ad_Males_2009 - 2011_LA</v>
          </cell>
          <cell r="B42" t="str">
            <v>Stroke Ad</v>
          </cell>
          <cell r="C42" t="str">
            <v>2009 - 2011</v>
          </cell>
          <cell r="D42" t="str">
            <v>Males</v>
          </cell>
          <cell r="E42" t="str">
            <v>Carmarthenshire</v>
          </cell>
          <cell r="F42" t="str">
            <v>LA</v>
          </cell>
          <cell r="G42">
            <v>144</v>
          </cell>
          <cell r="H42">
            <v>100.30683000000001</v>
          </cell>
          <cell r="I42">
            <v>90.681219999999996</v>
          </cell>
          <cell r="J42">
            <v>110.64403</v>
          </cell>
          <cell r="K42">
            <v>10.33719</v>
          </cell>
          <cell r="L42">
            <v>9.62561</v>
          </cell>
        </row>
        <row r="43">
          <cell r="A43" t="str">
            <v>Swansea_Stroke Ad_Males_2009 - 2011_LA</v>
          </cell>
          <cell r="B43" t="str">
            <v>Stroke Ad</v>
          </cell>
          <cell r="C43" t="str">
            <v>2009 - 2011</v>
          </cell>
          <cell r="D43" t="str">
            <v>Males</v>
          </cell>
          <cell r="E43" t="str">
            <v>Swansea</v>
          </cell>
          <cell r="F43" t="str">
            <v>LA</v>
          </cell>
          <cell r="G43">
            <v>156</v>
          </cell>
          <cell r="H43">
            <v>99.456299999999999</v>
          </cell>
          <cell r="I43">
            <v>90.354830000000007</v>
          </cell>
          <cell r="J43">
            <v>109.2032</v>
          </cell>
          <cell r="K43">
            <v>9.7469000000000001</v>
          </cell>
          <cell r="L43">
            <v>9.1014700000000008</v>
          </cell>
        </row>
        <row r="44">
          <cell r="A44" t="str">
            <v>Neath Port Talbot_Stroke Ad_Males_2009 - 2011_LA</v>
          </cell>
          <cell r="B44" t="str">
            <v>Stroke Ad</v>
          </cell>
          <cell r="C44" t="str">
            <v>2009 - 2011</v>
          </cell>
          <cell r="D44" t="str">
            <v>Males</v>
          </cell>
          <cell r="E44" t="str">
            <v>Neath Port Talbot</v>
          </cell>
          <cell r="F44" t="str">
            <v>LA</v>
          </cell>
          <cell r="G44">
            <v>102</v>
          </cell>
          <cell r="H44">
            <v>108.12994999999999</v>
          </cell>
          <cell r="I44">
            <v>96.030090000000001</v>
          </cell>
          <cell r="J44">
            <v>121.30061000000001</v>
          </cell>
          <cell r="K44">
            <v>13.170669999999999</v>
          </cell>
          <cell r="L44">
            <v>12.09985</v>
          </cell>
        </row>
        <row r="45">
          <cell r="A45" t="str">
            <v>Bridgend_Stroke Ad_Males_2009 - 2011_LA</v>
          </cell>
          <cell r="B45" t="str">
            <v>Stroke Ad</v>
          </cell>
          <cell r="C45" t="str">
            <v>2009 - 2011</v>
          </cell>
          <cell r="D45" t="str">
            <v>Males</v>
          </cell>
          <cell r="E45" t="str">
            <v>Bridgend</v>
          </cell>
          <cell r="F45" t="str">
            <v>LA</v>
          </cell>
          <cell r="G45">
            <v>94</v>
          </cell>
          <cell r="H45">
            <v>101.4815</v>
          </cell>
          <cell r="I45">
            <v>89.74015</v>
          </cell>
          <cell r="J45">
            <v>114.30739</v>
          </cell>
          <cell r="K45">
            <v>12.825889999999999</v>
          </cell>
          <cell r="L45">
            <v>11.741350000000001</v>
          </cell>
        </row>
        <row r="46">
          <cell r="A46" t="str">
            <v>The Vale of Glamorgan_Stroke Ad_Males_2009 - 2011_LA</v>
          </cell>
          <cell r="B46" t="str">
            <v>Stroke Ad</v>
          </cell>
          <cell r="C46" t="str">
            <v>2009 - 2011</v>
          </cell>
          <cell r="D46" t="str">
            <v>Males</v>
          </cell>
          <cell r="E46" t="str">
            <v>The Vale of Glamorgan</v>
          </cell>
          <cell r="F46" t="str">
            <v>LA</v>
          </cell>
          <cell r="G46">
            <v>102</v>
          </cell>
          <cell r="H46">
            <v>115.82446</v>
          </cell>
          <cell r="I46">
            <v>102.90228</v>
          </cell>
          <cell r="J46">
            <v>129.89024000000001</v>
          </cell>
          <cell r="K46">
            <v>14.06578</v>
          </cell>
          <cell r="L46">
            <v>12.922190000000001</v>
          </cell>
        </row>
        <row r="47">
          <cell r="A47" t="str">
            <v>Cardiff_Stroke Ad_Males_2009 - 2011_LA</v>
          </cell>
          <cell r="B47" t="str">
            <v>Stroke Ad</v>
          </cell>
          <cell r="C47" t="str">
            <v>2009 - 2011</v>
          </cell>
          <cell r="D47" t="str">
            <v>Males</v>
          </cell>
          <cell r="E47" t="str">
            <v>Cardiff</v>
          </cell>
          <cell r="F47" t="str">
            <v>LA</v>
          </cell>
          <cell r="G47">
            <v>178.66669999999999</v>
          </cell>
          <cell r="H47">
            <v>99.055160000000001</v>
          </cell>
          <cell r="I47">
            <v>90.659689999999998</v>
          </cell>
          <cell r="J47">
            <v>108.00556</v>
          </cell>
          <cell r="K47">
            <v>8.9503900000000005</v>
          </cell>
          <cell r="L47">
            <v>8.3954699999999995</v>
          </cell>
        </row>
        <row r="48">
          <cell r="A48" t="str">
            <v>Rhondda Cynon Taf_Stroke Ad_Males_2009 - 2011_LA</v>
          </cell>
          <cell r="B48" t="str">
            <v>Stroke Ad</v>
          </cell>
          <cell r="C48" t="str">
            <v>2009 - 2011</v>
          </cell>
          <cell r="D48" t="str">
            <v>Males</v>
          </cell>
          <cell r="E48" t="str">
            <v>Rhondda Cynon Taf</v>
          </cell>
          <cell r="F48" t="str">
            <v>LA</v>
          </cell>
          <cell r="G48">
            <v>208.33330000000001</v>
          </cell>
          <cell r="H48">
            <v>139.22370000000001</v>
          </cell>
          <cell r="I48">
            <v>128.31743</v>
          </cell>
          <cell r="J48">
            <v>150.79579000000001</v>
          </cell>
          <cell r="K48">
            <v>11.572089999999999</v>
          </cell>
          <cell r="L48">
            <v>10.906269999999999</v>
          </cell>
        </row>
        <row r="49">
          <cell r="A49" t="str">
            <v>Merthyr Tydfil_Stroke Ad_Males_2009 - 2011_LA</v>
          </cell>
          <cell r="B49" t="str">
            <v>Stroke Ad</v>
          </cell>
          <cell r="C49" t="str">
            <v>2009 - 2011</v>
          </cell>
          <cell r="D49" t="str">
            <v>Males</v>
          </cell>
          <cell r="E49" t="str">
            <v>Merthyr Tydfil</v>
          </cell>
          <cell r="F49" t="str">
            <v>LA</v>
          </cell>
          <cell r="G49">
            <v>47.333300000000001</v>
          </cell>
          <cell r="H49">
            <v>129.33807999999999</v>
          </cell>
          <cell r="I49">
            <v>108.66661000000001</v>
          </cell>
          <cell r="J49">
            <v>152.75541999999999</v>
          </cell>
          <cell r="K49">
            <v>23.417349999999999</v>
          </cell>
          <cell r="L49">
            <v>20.671469999999999</v>
          </cell>
        </row>
        <row r="50">
          <cell r="A50" t="str">
            <v>Caerphilly_Stroke Ad_Males_2009 - 2011_LA</v>
          </cell>
          <cell r="B50" t="str">
            <v>Stroke Ad</v>
          </cell>
          <cell r="C50" t="str">
            <v>2009 - 2011</v>
          </cell>
          <cell r="D50" t="str">
            <v>Males</v>
          </cell>
          <cell r="E50" t="str">
            <v>Caerphilly</v>
          </cell>
          <cell r="F50" t="str">
            <v>LA</v>
          </cell>
          <cell r="G50">
            <v>108.33329999999999</v>
          </cell>
          <cell r="H50">
            <v>96.647890000000004</v>
          </cell>
          <cell r="I50">
            <v>86.282910000000001</v>
          </cell>
          <cell r="J50">
            <v>107.90167</v>
          </cell>
          <cell r="K50">
            <v>11.25379</v>
          </cell>
          <cell r="L50">
            <v>10.36497</v>
          </cell>
        </row>
        <row r="51">
          <cell r="A51" t="str">
            <v>Blaenau Gwent_Stroke Ad_Males_2009 - 2011_LA</v>
          </cell>
          <cell r="B51" t="str">
            <v>Stroke Ad</v>
          </cell>
          <cell r="C51" t="str">
            <v>2009 - 2011</v>
          </cell>
          <cell r="D51" t="str">
            <v>Males</v>
          </cell>
          <cell r="E51" t="str">
            <v>Blaenau Gwent</v>
          </cell>
          <cell r="F51" t="str">
            <v>LA</v>
          </cell>
          <cell r="G51">
            <v>49.666699999999999</v>
          </cell>
          <cell r="H51">
            <v>107.61499999999999</v>
          </cell>
          <cell r="I51">
            <v>90.706339999999997</v>
          </cell>
          <cell r="J51">
            <v>126.71267</v>
          </cell>
          <cell r="K51">
            <v>19.097670000000001</v>
          </cell>
          <cell r="L51">
            <v>16.908660000000001</v>
          </cell>
        </row>
        <row r="52">
          <cell r="A52" t="str">
            <v>Torfaen_Stroke Ad_Males_2009 - 2011_LA</v>
          </cell>
          <cell r="B52" t="str">
            <v>Stroke Ad</v>
          </cell>
          <cell r="C52" t="str">
            <v>2009 - 2011</v>
          </cell>
          <cell r="D52" t="str">
            <v>Males</v>
          </cell>
          <cell r="E52" t="str">
            <v>Torfaen</v>
          </cell>
          <cell r="F52" t="str">
            <v>LA</v>
          </cell>
          <cell r="G52">
            <v>50.333300000000001</v>
          </cell>
          <cell r="H52">
            <v>78.138469999999998</v>
          </cell>
          <cell r="I52">
            <v>65.866650000000007</v>
          </cell>
          <cell r="J52">
            <v>91.987750000000005</v>
          </cell>
          <cell r="K52">
            <v>13.84928</v>
          </cell>
          <cell r="L52">
            <v>12.27183</v>
          </cell>
        </row>
        <row r="53">
          <cell r="A53" t="str">
            <v>Monmouthshire_Stroke Ad_Males_2009 - 2011_LA</v>
          </cell>
          <cell r="B53" t="str">
            <v>Stroke Ad</v>
          </cell>
          <cell r="C53" t="str">
            <v>2009 - 2011</v>
          </cell>
          <cell r="D53" t="str">
            <v>Males</v>
          </cell>
          <cell r="E53" t="str">
            <v>Monmouthshire</v>
          </cell>
          <cell r="F53" t="str">
            <v>LA</v>
          </cell>
          <cell r="G53">
            <v>45</v>
          </cell>
          <cell r="H53">
            <v>61.196080000000002</v>
          </cell>
          <cell r="I53">
            <v>50.78792</v>
          </cell>
          <cell r="J53">
            <v>73.024720000000002</v>
          </cell>
          <cell r="K53">
            <v>11.82864</v>
          </cell>
          <cell r="L53">
            <v>10.408160000000001</v>
          </cell>
        </row>
        <row r="54">
          <cell r="A54" t="str">
            <v>Newport_Stroke Ad_Males_2009 - 2011_LA</v>
          </cell>
          <cell r="B54" t="str">
            <v>Stroke Ad</v>
          </cell>
          <cell r="C54" t="str">
            <v>2009 - 2011</v>
          </cell>
          <cell r="D54" t="str">
            <v>Males</v>
          </cell>
          <cell r="E54" t="str">
            <v>Newport</v>
          </cell>
          <cell r="F54" t="str">
            <v>LA</v>
          </cell>
          <cell r="G54">
            <v>81.666700000000006</v>
          </cell>
          <cell r="H54">
            <v>88.528490000000005</v>
          </cell>
          <cell r="I54">
            <v>77.551609999999997</v>
          </cell>
          <cell r="J54">
            <v>100.5971</v>
          </cell>
          <cell r="K54">
            <v>12.06861</v>
          </cell>
          <cell r="L54">
            <v>10.97688</v>
          </cell>
        </row>
        <row r="55">
          <cell r="A55" t="str">
            <v>Betsi Cadwaladr UHB_Stroke Ad_Males_2009 - 2011_HB</v>
          </cell>
          <cell r="B55" t="str">
            <v>Stroke Ad</v>
          </cell>
          <cell r="C55" t="str">
            <v>2009 - 2011</v>
          </cell>
          <cell r="D55" t="str">
            <v>Males</v>
          </cell>
          <cell r="E55" t="str">
            <v>Betsi Cadwaladr UHB</v>
          </cell>
          <cell r="F55" t="str">
            <v>HB</v>
          </cell>
          <cell r="G55">
            <v>624</v>
          </cell>
          <cell r="H55">
            <v>119.10991</v>
          </cell>
          <cell r="I55">
            <v>113.56394</v>
          </cell>
          <cell r="J55">
            <v>124.8488</v>
          </cell>
          <cell r="K55">
            <v>5.7388899999999996</v>
          </cell>
          <cell r="L55">
            <v>5.5459699999999996</v>
          </cell>
        </row>
        <row r="56">
          <cell r="A56" t="str">
            <v>Powys THB_Stroke Ad_Males_2009 - 2011_HB</v>
          </cell>
          <cell r="B56" t="str">
            <v>Stroke Ad</v>
          </cell>
          <cell r="C56" t="str">
            <v>2009 - 2011</v>
          </cell>
          <cell r="D56" t="str">
            <v>Males</v>
          </cell>
          <cell r="E56" t="str">
            <v>Powys THB</v>
          </cell>
          <cell r="F56" t="str">
            <v>HB</v>
          </cell>
          <cell r="G56">
            <v>93.666700000000006</v>
          </cell>
          <cell r="H56">
            <v>78.004050000000007</v>
          </cell>
          <cell r="I56">
            <v>68.786590000000004</v>
          </cell>
          <cell r="J56">
            <v>88.074510000000004</v>
          </cell>
          <cell r="K56">
            <v>10.070460000000001</v>
          </cell>
          <cell r="L56">
            <v>9.2174600000000009</v>
          </cell>
        </row>
        <row r="57">
          <cell r="A57" t="str">
            <v>Hywel Dda HB_Stroke Ad_Males_2009 - 2011_HB</v>
          </cell>
          <cell r="B57" t="str">
            <v>Stroke Ad</v>
          </cell>
          <cell r="C57" t="str">
            <v>2009 - 2011</v>
          </cell>
          <cell r="D57" t="str">
            <v>Males</v>
          </cell>
          <cell r="E57" t="str">
            <v>Hywel Dda HB</v>
          </cell>
          <cell r="F57" t="str">
            <v>HB</v>
          </cell>
          <cell r="G57">
            <v>306.66669999999999</v>
          </cell>
          <cell r="H57">
            <v>99.842870000000005</v>
          </cell>
          <cell r="I57">
            <v>93.202470000000005</v>
          </cell>
          <cell r="J57">
            <v>106.81547999999999</v>
          </cell>
          <cell r="K57">
            <v>6.9726100000000004</v>
          </cell>
          <cell r="L57">
            <v>6.6404100000000001</v>
          </cell>
        </row>
        <row r="58">
          <cell r="A58" t="str">
            <v>ABM UHB_Stroke Ad_Males_2009 - 2011_HB</v>
          </cell>
          <cell r="B58" t="str">
            <v>Stroke Ad</v>
          </cell>
          <cell r="C58" t="str">
            <v>2009 - 2011</v>
          </cell>
          <cell r="D58" t="str">
            <v>Males</v>
          </cell>
          <cell r="E58" t="str">
            <v>ABM UHB</v>
          </cell>
          <cell r="F58" t="str">
            <v>HB</v>
          </cell>
          <cell r="G58">
            <v>352</v>
          </cell>
          <cell r="H58">
            <v>102.20502</v>
          </cell>
          <cell r="I58">
            <v>95.965329999999994</v>
          </cell>
          <cell r="J58">
            <v>108.73554</v>
          </cell>
          <cell r="K58">
            <v>6.5305200000000001</v>
          </cell>
          <cell r="L58">
            <v>6.2396900000000004</v>
          </cell>
        </row>
        <row r="59">
          <cell r="A59" t="str">
            <v>Cardiff &amp; Vale UHB_Stroke Ad_Males_2009 - 2011_HB</v>
          </cell>
          <cell r="B59" t="str">
            <v>Stroke Ad</v>
          </cell>
          <cell r="C59" t="str">
            <v>2009 - 2011</v>
          </cell>
          <cell r="D59" t="str">
            <v>Males</v>
          </cell>
          <cell r="E59" t="str">
            <v>Cardiff &amp; Vale UHB</v>
          </cell>
          <cell r="F59" t="str">
            <v>HB</v>
          </cell>
          <cell r="G59">
            <v>280.66669999999999</v>
          </cell>
          <cell r="H59">
            <v>104.59214</v>
          </cell>
          <cell r="I59">
            <v>97.495500000000007</v>
          </cell>
          <cell r="J59">
            <v>112.06034</v>
          </cell>
          <cell r="K59">
            <v>7.4682000000000004</v>
          </cell>
          <cell r="L59">
            <v>7.0966399999999998</v>
          </cell>
        </row>
        <row r="60">
          <cell r="A60" t="str">
            <v>Cwm Taf HB_Stroke Ad_Males_2009 - 2011_HB</v>
          </cell>
          <cell r="B60" t="str">
            <v>Stroke Ad</v>
          </cell>
          <cell r="C60" t="str">
            <v>2009 - 2011</v>
          </cell>
          <cell r="D60" t="str">
            <v>Males</v>
          </cell>
          <cell r="E60" t="str">
            <v>Cwm Taf HB</v>
          </cell>
          <cell r="F60" t="str">
            <v>HB</v>
          </cell>
          <cell r="G60">
            <v>255.66669999999999</v>
          </cell>
          <cell r="H60">
            <v>137.14556999999999</v>
          </cell>
          <cell r="I60">
            <v>127.44071</v>
          </cell>
          <cell r="J60">
            <v>147.38353000000001</v>
          </cell>
          <cell r="K60">
            <v>10.237959999999999</v>
          </cell>
          <cell r="L60">
            <v>9.70486</v>
          </cell>
        </row>
        <row r="61">
          <cell r="A61" t="str">
            <v>Aneurin Bevan HB_Stroke Ad_Males_2009 - 2011_HB</v>
          </cell>
          <cell r="B61" t="str">
            <v>Stroke Ad</v>
          </cell>
          <cell r="C61" t="str">
            <v>2009 - 2011</v>
          </cell>
          <cell r="D61" t="str">
            <v>Males</v>
          </cell>
          <cell r="E61" t="str">
            <v>Aneurin Bevan HB</v>
          </cell>
          <cell r="F61" t="str">
            <v>HB</v>
          </cell>
          <cell r="G61">
            <v>335</v>
          </cell>
          <cell r="H61">
            <v>86.477149999999995</v>
          </cell>
          <cell r="I61">
            <v>81.107200000000006</v>
          </cell>
          <cell r="J61">
            <v>92.103819999999999</v>
          </cell>
          <cell r="K61">
            <v>5.6266699999999998</v>
          </cell>
          <cell r="L61">
            <v>5.3699399999999997</v>
          </cell>
        </row>
        <row r="62">
          <cell r="A62" t="str">
            <v>Wales_Stroke Ad_Females_2009 - 2011_WALES</v>
          </cell>
          <cell r="B62" t="str">
            <v>Stroke Ad</v>
          </cell>
          <cell r="C62" t="str">
            <v>2009 - 2011</v>
          </cell>
          <cell r="D62" t="str">
            <v>Females</v>
          </cell>
          <cell r="E62" t="str">
            <v>Wales</v>
          </cell>
          <cell r="F62" t="str">
            <v>WALES</v>
          </cell>
          <cell r="G62">
            <v>2388</v>
          </cell>
          <cell r="H62">
            <v>75.749660000000006</v>
          </cell>
          <cell r="I62">
            <v>73.823790000000002</v>
          </cell>
          <cell r="J62">
            <v>77.709450000000004</v>
          </cell>
          <cell r="K62">
            <v>1.9597899999999999</v>
          </cell>
          <cell r="L62">
            <v>1.92587</v>
          </cell>
        </row>
        <row r="63">
          <cell r="A63" t="str">
            <v>Isle of Anglesey_Stroke Ad_Females_2009 - 2011_LA</v>
          </cell>
          <cell r="B63" t="str">
            <v>Stroke Ad</v>
          </cell>
          <cell r="C63" t="str">
            <v>2009 - 2011</v>
          </cell>
          <cell r="D63" t="str">
            <v>Females</v>
          </cell>
          <cell r="E63" t="str">
            <v>Isle of Anglesey</v>
          </cell>
          <cell r="F63" t="str">
            <v>LA</v>
          </cell>
          <cell r="G63">
            <v>96.666700000000006</v>
          </cell>
          <cell r="H63">
            <v>111.07928</v>
          </cell>
          <cell r="I63">
            <v>97.171599999999998</v>
          </cell>
          <cell r="J63">
            <v>126.25288999999999</v>
          </cell>
          <cell r="K63">
            <v>15.17361</v>
          </cell>
          <cell r="L63">
            <v>13.90767</v>
          </cell>
        </row>
        <row r="64">
          <cell r="A64" t="str">
            <v>Gwynedd_Stroke Ad_Females_2009 - 2011_LA</v>
          </cell>
          <cell r="B64" t="str">
            <v>Stroke Ad</v>
          </cell>
          <cell r="C64" t="str">
            <v>2009 - 2011</v>
          </cell>
          <cell r="D64" t="str">
            <v>Females</v>
          </cell>
          <cell r="E64" t="str">
            <v>Gwynedd</v>
          </cell>
          <cell r="F64" t="str">
            <v>LA</v>
          </cell>
          <cell r="G64">
            <v>137.66669999999999</v>
          </cell>
          <cell r="H64">
            <v>96.997540000000001</v>
          </cell>
          <cell r="I64">
            <v>86.76455</v>
          </cell>
          <cell r="J64">
            <v>108.00491</v>
          </cell>
          <cell r="K64">
            <v>11.00737</v>
          </cell>
          <cell r="L64">
            <v>10.232989999999999</v>
          </cell>
        </row>
        <row r="65">
          <cell r="A65" t="str">
            <v>Conwy_Stroke Ad_Females_2009 - 2011_LA</v>
          </cell>
          <cell r="B65" t="str">
            <v>Stroke Ad</v>
          </cell>
          <cell r="C65" t="str">
            <v>2009 - 2011</v>
          </cell>
          <cell r="D65" t="str">
            <v>Females</v>
          </cell>
          <cell r="E65" t="str">
            <v>Conwy</v>
          </cell>
          <cell r="F65" t="str">
            <v>LA</v>
          </cell>
          <cell r="G65">
            <v>151</v>
          </cell>
          <cell r="H65">
            <v>94.201650000000001</v>
          </cell>
          <cell r="I65">
            <v>84.195800000000006</v>
          </cell>
          <cell r="J65">
            <v>104.92917</v>
          </cell>
          <cell r="K65">
            <v>10.72752</v>
          </cell>
          <cell r="L65">
            <v>10.00586</v>
          </cell>
        </row>
        <row r="66">
          <cell r="A66" t="str">
            <v>Denbighshire_Stroke Ad_Females_2009 - 2011_LA</v>
          </cell>
          <cell r="B66" t="str">
            <v>Stroke Ad</v>
          </cell>
          <cell r="C66" t="str">
            <v>2009 - 2011</v>
          </cell>
          <cell r="D66" t="str">
            <v>Females</v>
          </cell>
          <cell r="E66" t="str">
            <v>Denbighshire</v>
          </cell>
          <cell r="F66" t="str">
            <v>LA</v>
          </cell>
          <cell r="G66">
            <v>87.666700000000006</v>
          </cell>
          <cell r="H66">
            <v>89.008610000000004</v>
          </cell>
          <cell r="I66">
            <v>77.241579999999999</v>
          </cell>
          <cell r="J66">
            <v>101.90311</v>
          </cell>
          <cell r="K66">
            <v>12.894500000000001</v>
          </cell>
          <cell r="L66">
            <v>11.76703</v>
          </cell>
        </row>
        <row r="67">
          <cell r="A67" t="str">
            <v>Flintshire_Stroke Ad_Females_2009 - 2011_LA</v>
          </cell>
          <cell r="B67" t="str">
            <v>Stroke Ad</v>
          </cell>
          <cell r="C67" t="str">
            <v>2009 - 2011</v>
          </cell>
          <cell r="D67" t="str">
            <v>Females</v>
          </cell>
          <cell r="E67" t="str">
            <v>Flintshire</v>
          </cell>
          <cell r="F67" t="str">
            <v>LA</v>
          </cell>
          <cell r="G67">
            <v>118</v>
          </cell>
          <cell r="H67">
            <v>83.251429999999999</v>
          </cell>
          <cell r="I67">
            <v>74.171329999999998</v>
          </cell>
          <cell r="J67">
            <v>93.076149999999998</v>
          </cell>
          <cell r="K67">
            <v>9.8247199999999992</v>
          </cell>
          <cell r="L67">
            <v>9.0800999999999998</v>
          </cell>
        </row>
        <row r="68">
          <cell r="A68" t="str">
            <v>Wrexham_Stroke Ad_Females_2009 - 2011_LA</v>
          </cell>
          <cell r="B68" t="str">
            <v>Stroke Ad</v>
          </cell>
          <cell r="C68" t="str">
            <v>2009 - 2011</v>
          </cell>
          <cell r="D68" t="str">
            <v>Females</v>
          </cell>
          <cell r="E68" t="str">
            <v>Wrexham</v>
          </cell>
          <cell r="F68" t="str">
            <v>LA</v>
          </cell>
          <cell r="G68">
            <v>101.66670000000001</v>
          </cell>
          <cell r="H68">
            <v>78.674080000000004</v>
          </cell>
          <cell r="I68">
            <v>69.268450000000001</v>
          </cell>
          <cell r="J68">
            <v>88.913510000000002</v>
          </cell>
          <cell r="K68">
            <v>10.23944</v>
          </cell>
          <cell r="L68">
            <v>9.4056300000000004</v>
          </cell>
        </row>
        <row r="69">
          <cell r="A69" t="str">
            <v>Powys_Stroke Ad_Females_2009 - 2011_LA</v>
          </cell>
          <cell r="B69" t="str">
            <v>Stroke Ad</v>
          </cell>
          <cell r="C69" t="str">
            <v>2009 - 2011</v>
          </cell>
          <cell r="D69" t="str">
            <v>Females</v>
          </cell>
          <cell r="E69" t="str">
            <v>Powys</v>
          </cell>
          <cell r="F69" t="str">
            <v>LA</v>
          </cell>
          <cell r="G69">
            <v>135.33330000000001</v>
          </cell>
          <cell r="H69">
            <v>79.701899999999995</v>
          </cell>
          <cell r="I69">
            <v>71.204310000000007</v>
          </cell>
          <cell r="J69">
            <v>88.848299999999995</v>
          </cell>
          <cell r="K69">
            <v>9.1463999999999999</v>
          </cell>
          <cell r="L69">
            <v>8.4975900000000006</v>
          </cell>
        </row>
        <row r="70">
          <cell r="A70" t="str">
            <v>Ceredigion_Stroke Ad_Females_2009 - 2011_LA</v>
          </cell>
          <cell r="B70" t="str">
            <v>Stroke Ad</v>
          </cell>
          <cell r="C70" t="str">
            <v>2009 - 2011</v>
          </cell>
          <cell r="D70" t="str">
            <v>Females</v>
          </cell>
          <cell r="E70" t="str">
            <v>Ceredigion</v>
          </cell>
          <cell r="F70" t="str">
            <v>LA</v>
          </cell>
          <cell r="G70">
            <v>45.666699999999999</v>
          </cell>
          <cell r="H70">
            <v>49.83052</v>
          </cell>
          <cell r="I70">
            <v>40.884129999999999</v>
          </cell>
          <cell r="J70">
            <v>59.988320000000002</v>
          </cell>
          <cell r="K70">
            <v>10.1578</v>
          </cell>
          <cell r="L70">
            <v>8.9463899999999992</v>
          </cell>
        </row>
        <row r="71">
          <cell r="A71" t="str">
            <v>Pembrokeshire_Stroke Ad_Females_2009 - 2011_LA</v>
          </cell>
          <cell r="B71" t="str">
            <v>Stroke Ad</v>
          </cell>
          <cell r="C71" t="str">
            <v>2009 - 2011</v>
          </cell>
          <cell r="D71" t="str">
            <v>Females</v>
          </cell>
          <cell r="E71" t="str">
            <v>Pembrokeshire</v>
          </cell>
          <cell r="F71" t="str">
            <v>LA</v>
          </cell>
          <cell r="G71">
            <v>103.66670000000001</v>
          </cell>
          <cell r="H71">
            <v>72.666370000000001</v>
          </cell>
          <cell r="I71">
            <v>63.728610000000003</v>
          </cell>
          <cell r="J71">
            <v>82.388409999999993</v>
          </cell>
          <cell r="K71">
            <v>9.7220499999999994</v>
          </cell>
          <cell r="L71">
            <v>8.9377600000000008</v>
          </cell>
        </row>
        <row r="72">
          <cell r="A72" t="str">
            <v>Carmarthenshire_Stroke Ad_Females_2009 - 2011_LA</v>
          </cell>
          <cell r="B72" t="str">
            <v>Stroke Ad</v>
          </cell>
          <cell r="C72" t="str">
            <v>2009 - 2011</v>
          </cell>
          <cell r="D72" t="str">
            <v>Females</v>
          </cell>
          <cell r="E72" t="str">
            <v>Carmarthenshire</v>
          </cell>
          <cell r="F72" t="str">
            <v>LA</v>
          </cell>
          <cell r="G72">
            <v>188</v>
          </cell>
          <cell r="H72">
            <v>88.830579999999998</v>
          </cell>
          <cell r="I72">
            <v>80.720249999999993</v>
          </cell>
          <cell r="J72">
            <v>97.463040000000007</v>
          </cell>
          <cell r="K72">
            <v>8.63246</v>
          </cell>
          <cell r="L72">
            <v>8.1103299999999994</v>
          </cell>
        </row>
        <row r="73">
          <cell r="A73" t="str">
            <v>Swansea_Stroke Ad_Females_2009 - 2011_LA</v>
          </cell>
          <cell r="B73" t="str">
            <v>Stroke Ad</v>
          </cell>
          <cell r="C73" t="str">
            <v>2009 - 2011</v>
          </cell>
          <cell r="D73" t="str">
            <v>Females</v>
          </cell>
          <cell r="E73" t="str">
            <v>Swansea</v>
          </cell>
          <cell r="F73" t="str">
            <v>LA</v>
          </cell>
          <cell r="G73">
            <v>162.33330000000001</v>
          </cell>
          <cell r="H73">
            <v>67.026889999999995</v>
          </cell>
          <cell r="I73">
            <v>60.537979999999997</v>
          </cell>
          <cell r="J73">
            <v>73.966549999999998</v>
          </cell>
          <cell r="K73">
            <v>6.9396599999999999</v>
          </cell>
          <cell r="L73">
            <v>6.4889099999999997</v>
          </cell>
        </row>
        <row r="74">
          <cell r="A74" t="str">
            <v>Neath Port Talbot_Stroke Ad_Females_2009 - 2011_LA</v>
          </cell>
          <cell r="B74" t="str">
            <v>Stroke Ad</v>
          </cell>
          <cell r="C74" t="str">
            <v>2009 - 2011</v>
          </cell>
          <cell r="D74" t="str">
            <v>Females</v>
          </cell>
          <cell r="E74" t="str">
            <v>Neath Port Talbot</v>
          </cell>
          <cell r="F74" t="str">
            <v>LA</v>
          </cell>
          <cell r="G74">
            <v>95.333299999999994</v>
          </cell>
          <cell r="H74">
            <v>66.13561</v>
          </cell>
          <cell r="I74">
            <v>57.897120000000001</v>
          </cell>
          <cell r="J74">
            <v>75.129480000000001</v>
          </cell>
          <cell r="K74">
            <v>8.9938699999999994</v>
          </cell>
          <cell r="L74">
            <v>8.2384900000000005</v>
          </cell>
        </row>
        <row r="75">
          <cell r="A75" t="str">
            <v>Bridgend_Stroke Ad_Females_2009 - 2011_LA</v>
          </cell>
          <cell r="B75" t="str">
            <v>Stroke Ad</v>
          </cell>
          <cell r="C75" t="str">
            <v>2009 - 2011</v>
          </cell>
          <cell r="D75" t="str">
            <v>Females</v>
          </cell>
          <cell r="E75" t="str">
            <v>Bridgend</v>
          </cell>
          <cell r="F75" t="str">
            <v>LA</v>
          </cell>
          <cell r="G75">
            <v>103.66670000000001</v>
          </cell>
          <cell r="H75">
            <v>81.153130000000004</v>
          </cell>
          <cell r="I75">
            <v>71.632339999999999</v>
          </cell>
          <cell r="J75">
            <v>91.509379999999993</v>
          </cell>
          <cell r="K75">
            <v>10.35624</v>
          </cell>
          <cell r="L75">
            <v>9.5207899999999999</v>
          </cell>
        </row>
        <row r="76">
          <cell r="A76" t="str">
            <v>The Vale of Glamorgan_Stroke Ad_Females_2009 - 2011_LA</v>
          </cell>
          <cell r="B76" t="str">
            <v>Stroke Ad</v>
          </cell>
          <cell r="C76" t="str">
            <v>2009 - 2011</v>
          </cell>
          <cell r="D76" t="str">
            <v>Females</v>
          </cell>
          <cell r="E76" t="str">
            <v>The Vale of Glamorgan</v>
          </cell>
          <cell r="F76" t="str">
            <v>LA</v>
          </cell>
          <cell r="G76">
            <v>100.66670000000001</v>
          </cell>
          <cell r="H76">
            <v>74.487840000000006</v>
          </cell>
          <cell r="I76">
            <v>65.594279999999998</v>
          </cell>
          <cell r="J76">
            <v>84.173910000000006</v>
          </cell>
          <cell r="K76">
            <v>9.6860700000000008</v>
          </cell>
          <cell r="L76">
            <v>8.8935600000000008</v>
          </cell>
        </row>
        <row r="77">
          <cell r="A77" t="str">
            <v>Cardiff_Stroke Ad_Females_2009 - 2011_LA</v>
          </cell>
          <cell r="B77" t="str">
            <v>Stroke Ad</v>
          </cell>
          <cell r="C77" t="str">
            <v>2009 - 2011</v>
          </cell>
          <cell r="D77" t="str">
            <v>Females</v>
          </cell>
          <cell r="E77" t="str">
            <v>Cardiff</v>
          </cell>
          <cell r="F77" t="str">
            <v>LA</v>
          </cell>
          <cell r="G77">
            <v>167.33330000000001</v>
          </cell>
          <cell r="H77">
            <v>59.057290000000002</v>
          </cell>
          <cell r="I77">
            <v>53.477870000000003</v>
          </cell>
          <cell r="J77">
            <v>65.018240000000006</v>
          </cell>
          <cell r="K77">
            <v>5.9609500000000004</v>
          </cell>
          <cell r="L77">
            <v>5.5794300000000003</v>
          </cell>
        </row>
        <row r="78">
          <cell r="A78" t="str">
            <v>Rhondda Cynon Taf_Stroke Ad_Females_2009 - 2011_LA</v>
          </cell>
          <cell r="B78" t="str">
            <v>Stroke Ad</v>
          </cell>
          <cell r="C78" t="str">
            <v>2009 - 2011</v>
          </cell>
          <cell r="D78" t="str">
            <v>Females</v>
          </cell>
          <cell r="E78" t="str">
            <v>Rhondda Cynon Taf</v>
          </cell>
          <cell r="F78" t="str">
            <v>LA</v>
          </cell>
          <cell r="G78">
            <v>191.33330000000001</v>
          </cell>
          <cell r="H78">
            <v>86.55659</v>
          </cell>
          <cell r="I78">
            <v>79.051450000000003</v>
          </cell>
          <cell r="J78">
            <v>94.540530000000004</v>
          </cell>
          <cell r="K78">
            <v>7.98393</v>
          </cell>
          <cell r="L78">
            <v>7.5051399999999999</v>
          </cell>
        </row>
        <row r="79">
          <cell r="A79" t="str">
            <v>Merthyr Tydfil_Stroke Ad_Females_2009 - 2011_LA</v>
          </cell>
          <cell r="B79" t="str">
            <v>Stroke Ad</v>
          </cell>
          <cell r="C79" t="str">
            <v>2009 - 2011</v>
          </cell>
          <cell r="D79" t="str">
            <v>Females</v>
          </cell>
          <cell r="E79" t="str">
            <v>Merthyr Tydfil</v>
          </cell>
          <cell r="F79" t="str">
            <v>LA</v>
          </cell>
          <cell r="G79">
            <v>47</v>
          </cell>
          <cell r="H79">
            <v>85.370699999999999</v>
          </cell>
          <cell r="I79">
            <v>70.652159999999995</v>
          </cell>
          <cell r="J79">
            <v>102.05177</v>
          </cell>
          <cell r="K79">
            <v>16.681069999999998</v>
          </cell>
          <cell r="L79">
            <v>14.718540000000001</v>
          </cell>
        </row>
        <row r="80">
          <cell r="A80" t="str">
            <v>Caerphilly_Stroke Ad_Females_2009 - 2011_LA</v>
          </cell>
          <cell r="B80" t="str">
            <v>Stroke Ad</v>
          </cell>
          <cell r="C80" t="str">
            <v>2009 - 2011</v>
          </cell>
          <cell r="D80" t="str">
            <v>Females</v>
          </cell>
          <cell r="E80" t="str">
            <v>Caerphilly</v>
          </cell>
          <cell r="F80" t="str">
            <v>LA</v>
          </cell>
          <cell r="G80">
            <v>98.333299999999994</v>
          </cell>
          <cell r="H80">
            <v>61.37462</v>
          </cell>
          <cell r="I80">
            <v>54.113419999999998</v>
          </cell>
          <cell r="J80">
            <v>69.290859999999995</v>
          </cell>
          <cell r="K80">
            <v>7.9162400000000002</v>
          </cell>
          <cell r="L80">
            <v>7.26119</v>
          </cell>
        </row>
        <row r="81">
          <cell r="A81" t="str">
            <v>Blaenau Gwent_Stroke Ad_Females_2009 - 2011_LA</v>
          </cell>
          <cell r="B81" t="str">
            <v>Stroke Ad</v>
          </cell>
          <cell r="C81" t="str">
            <v>2009 - 2011</v>
          </cell>
          <cell r="D81" t="str">
            <v>Females</v>
          </cell>
          <cell r="E81" t="str">
            <v>Blaenau Gwent</v>
          </cell>
          <cell r="F81" t="str">
            <v>LA</v>
          </cell>
          <cell r="G81">
            <v>60.666699999999999</v>
          </cell>
          <cell r="H81">
            <v>85.646320000000003</v>
          </cell>
          <cell r="I81">
            <v>72.551940000000002</v>
          </cell>
          <cell r="J81">
            <v>100.26463</v>
          </cell>
          <cell r="K81">
            <v>14.618309999999999</v>
          </cell>
          <cell r="L81">
            <v>13.094379999999999</v>
          </cell>
        </row>
        <row r="82">
          <cell r="A82" t="str">
            <v>Torfaen_Stroke Ad_Females_2009 - 2011_LA</v>
          </cell>
          <cell r="B82" t="str">
            <v>Stroke Ad</v>
          </cell>
          <cell r="C82" t="str">
            <v>2009 - 2011</v>
          </cell>
          <cell r="D82" t="str">
            <v>Females</v>
          </cell>
          <cell r="E82" t="str">
            <v>Torfaen</v>
          </cell>
          <cell r="F82" t="str">
            <v>LA</v>
          </cell>
          <cell r="G82">
            <v>60.666699999999999</v>
          </cell>
          <cell r="H82">
            <v>63.020009999999999</v>
          </cell>
          <cell r="I82">
            <v>53.312350000000002</v>
          </cell>
          <cell r="J82">
            <v>73.85745</v>
          </cell>
          <cell r="K82">
            <v>10.837440000000001</v>
          </cell>
          <cell r="L82">
            <v>9.7076600000000006</v>
          </cell>
        </row>
        <row r="83">
          <cell r="A83" t="str">
            <v>Monmouthshire_Stroke Ad_Females_2009 - 2011_LA</v>
          </cell>
          <cell r="B83" t="str">
            <v>Stroke Ad</v>
          </cell>
          <cell r="C83" t="str">
            <v>2009 - 2011</v>
          </cell>
          <cell r="D83" t="str">
            <v>Females</v>
          </cell>
          <cell r="E83" t="str">
            <v>Monmouthshire</v>
          </cell>
          <cell r="F83" t="str">
            <v>LA</v>
          </cell>
          <cell r="G83">
            <v>56</v>
          </cell>
          <cell r="H83">
            <v>51.389000000000003</v>
          </cell>
          <cell r="I83">
            <v>42.965249999999997</v>
          </cell>
          <cell r="J83">
            <v>60.835709999999999</v>
          </cell>
          <cell r="K83">
            <v>9.4467099999999995</v>
          </cell>
          <cell r="L83">
            <v>8.4237500000000001</v>
          </cell>
        </row>
        <row r="84">
          <cell r="A84" t="str">
            <v>Newport_Stroke Ad_Females_2009 - 2011_LA</v>
          </cell>
          <cell r="B84" t="str">
            <v>Stroke Ad</v>
          </cell>
          <cell r="C84" t="str">
            <v>2009 - 2011</v>
          </cell>
          <cell r="D84" t="str">
            <v>Females</v>
          </cell>
          <cell r="E84" t="str">
            <v>Newport</v>
          </cell>
          <cell r="F84" t="str">
            <v>LA</v>
          </cell>
          <cell r="G84">
            <v>79.333299999999994</v>
          </cell>
          <cell r="H84">
            <v>61.067720000000001</v>
          </cell>
          <cell r="I84">
            <v>52.808280000000003</v>
          </cell>
          <cell r="J84">
            <v>70.161259999999999</v>
          </cell>
          <cell r="K84">
            <v>9.0935400000000008</v>
          </cell>
          <cell r="L84">
            <v>8.2594399999999997</v>
          </cell>
        </row>
        <row r="85">
          <cell r="A85" t="str">
            <v>Betsi Cadwaladr UHB_Stroke Ad_Females_2009 - 2011_HB</v>
          </cell>
          <cell r="B85" t="str">
            <v>Stroke Ad</v>
          </cell>
          <cell r="C85" t="str">
            <v>2009 - 2011</v>
          </cell>
          <cell r="D85" t="str">
            <v>Females</v>
          </cell>
          <cell r="E85" t="str">
            <v>Betsi Cadwaladr UHB</v>
          </cell>
          <cell r="F85" t="str">
            <v>HB</v>
          </cell>
          <cell r="G85">
            <v>692.66669999999999</v>
          </cell>
          <cell r="H85">
            <v>91.030659999999997</v>
          </cell>
          <cell r="I85">
            <v>86.698269999999994</v>
          </cell>
          <cell r="J85">
            <v>95.505939999999995</v>
          </cell>
          <cell r="K85">
            <v>4.4752900000000002</v>
          </cell>
          <cell r="L85">
            <v>4.3323799999999997</v>
          </cell>
        </row>
        <row r="86">
          <cell r="A86" t="str">
            <v>Powys THB_Stroke Ad_Females_2009 - 2011_HB</v>
          </cell>
          <cell r="B86" t="str">
            <v>Stroke Ad</v>
          </cell>
          <cell r="C86" t="str">
            <v>2009 - 2011</v>
          </cell>
          <cell r="D86" t="str">
            <v>Females</v>
          </cell>
          <cell r="E86" t="str">
            <v>Powys THB</v>
          </cell>
          <cell r="F86" t="str">
            <v>HB</v>
          </cell>
          <cell r="G86">
            <v>135.33330000000001</v>
          </cell>
          <cell r="H86">
            <v>79.701899999999995</v>
          </cell>
          <cell r="I86">
            <v>71.204310000000007</v>
          </cell>
          <cell r="J86">
            <v>88.848299999999995</v>
          </cell>
          <cell r="K86">
            <v>9.1463999999999999</v>
          </cell>
          <cell r="L86">
            <v>8.4975900000000006</v>
          </cell>
        </row>
        <row r="87">
          <cell r="A87" t="str">
            <v>Hywel Dda HB_Stroke Ad_Females_2009 - 2011_HB</v>
          </cell>
          <cell r="B87" t="str">
            <v>Stroke Ad</v>
          </cell>
          <cell r="C87" t="str">
            <v>2009 - 2011</v>
          </cell>
          <cell r="D87" t="str">
            <v>Females</v>
          </cell>
          <cell r="E87" t="str">
            <v>Hywel Dda HB</v>
          </cell>
          <cell r="F87" t="str">
            <v>HB</v>
          </cell>
          <cell r="G87">
            <v>337.33330000000001</v>
          </cell>
          <cell r="H87">
            <v>76.090459999999993</v>
          </cell>
          <cell r="I87">
            <v>70.855509999999995</v>
          </cell>
          <cell r="J87">
            <v>81.574809999999999</v>
          </cell>
          <cell r="K87">
            <v>5.4843400000000004</v>
          </cell>
          <cell r="L87">
            <v>5.2349600000000001</v>
          </cell>
        </row>
        <row r="88">
          <cell r="A88" t="str">
            <v>ABM UHB_Stroke Ad_Females_2009 - 2011_HB</v>
          </cell>
          <cell r="B88" t="str">
            <v>Stroke Ad</v>
          </cell>
          <cell r="C88" t="str">
            <v>2009 - 2011</v>
          </cell>
          <cell r="D88" t="str">
            <v>Females</v>
          </cell>
          <cell r="E88" t="str">
            <v>ABM UHB</v>
          </cell>
          <cell r="F88" t="str">
            <v>HB</v>
          </cell>
          <cell r="G88">
            <v>361.33330000000001</v>
          </cell>
          <cell r="H88">
            <v>70.587329999999994</v>
          </cell>
          <cell r="I88">
            <v>66.012420000000006</v>
          </cell>
          <cell r="J88">
            <v>75.372630000000001</v>
          </cell>
          <cell r="K88">
            <v>4.7853000000000003</v>
          </cell>
          <cell r="L88">
            <v>4.57491</v>
          </cell>
        </row>
        <row r="89">
          <cell r="A89" t="str">
            <v>Cardiff &amp; Vale UHB_Stroke Ad_Females_2009 - 2011_HB</v>
          </cell>
          <cell r="B89" t="str">
            <v>Stroke Ad</v>
          </cell>
          <cell r="C89" t="str">
            <v>2009 - 2011</v>
          </cell>
          <cell r="D89" t="str">
            <v>Females</v>
          </cell>
          <cell r="E89" t="str">
            <v>Cardiff &amp; Vale UHB</v>
          </cell>
          <cell r="F89" t="str">
            <v>HB</v>
          </cell>
          <cell r="G89">
            <v>268</v>
          </cell>
          <cell r="H89">
            <v>63.914020000000001</v>
          </cell>
          <cell r="I89">
            <v>59.152889999999999</v>
          </cell>
          <cell r="J89">
            <v>68.930430000000001</v>
          </cell>
          <cell r="K89">
            <v>5.0164</v>
          </cell>
          <cell r="L89">
            <v>4.7611299999999996</v>
          </cell>
        </row>
        <row r="90">
          <cell r="A90" t="str">
            <v>Cwm Taf HB_Stroke Ad_Females_2009 - 2011_HB</v>
          </cell>
          <cell r="B90" t="str">
            <v>Stroke Ad</v>
          </cell>
          <cell r="C90" t="str">
            <v>2009 - 2011</v>
          </cell>
          <cell r="D90" t="str">
            <v>Females</v>
          </cell>
          <cell r="E90" t="str">
            <v>Cwm Taf HB</v>
          </cell>
          <cell r="F90" t="str">
            <v>HB</v>
          </cell>
          <cell r="G90">
            <v>238.33330000000001</v>
          </cell>
          <cell r="H90">
            <v>86.298659999999998</v>
          </cell>
          <cell r="I90">
            <v>79.570880000000002</v>
          </cell>
          <cell r="J90">
            <v>93.409610000000001</v>
          </cell>
          <cell r="K90">
            <v>7.1109499999999999</v>
          </cell>
          <cell r="L90">
            <v>6.7277699999999996</v>
          </cell>
        </row>
        <row r="91">
          <cell r="A91" t="str">
            <v>Aneurin Bevan HB_Stroke Ad_Females_2009 - 2011_HB</v>
          </cell>
          <cell r="B91" t="str">
            <v>Stroke Ad</v>
          </cell>
          <cell r="C91" t="str">
            <v>2009 - 2011</v>
          </cell>
          <cell r="D91" t="str">
            <v>Females</v>
          </cell>
          <cell r="E91" t="str">
            <v>Aneurin Bevan HB</v>
          </cell>
          <cell r="F91" t="str">
            <v>HB</v>
          </cell>
          <cell r="G91">
            <v>355</v>
          </cell>
          <cell r="H91">
            <v>62.814660000000003</v>
          </cell>
          <cell r="I91">
            <v>58.75712</v>
          </cell>
          <cell r="J91">
            <v>67.060509999999994</v>
          </cell>
          <cell r="K91">
            <v>4.2458400000000003</v>
          </cell>
          <cell r="L91">
            <v>4.05755</v>
          </cell>
        </row>
        <row r="92">
          <cell r="A92" t="str">
            <v>Wales_CHD Ad_Persons_2009 - 2011_WALES</v>
          </cell>
          <cell r="B92" t="str">
            <v>CHD Ad</v>
          </cell>
          <cell r="C92" t="str">
            <v>2009 - 2011</v>
          </cell>
          <cell r="D92" t="str">
            <v>Persons</v>
          </cell>
          <cell r="E92" t="str">
            <v>Wales</v>
          </cell>
          <cell r="F92" t="str">
            <v>WALES</v>
          </cell>
          <cell r="G92">
            <v>11156.6667</v>
          </cell>
          <cell r="H92">
            <v>253.92814000000001</v>
          </cell>
          <cell r="I92">
            <v>251.07446999999999</v>
          </cell>
          <cell r="J92">
            <v>256.80493999999999</v>
          </cell>
          <cell r="K92">
            <v>2.8768099999999999</v>
          </cell>
          <cell r="L92">
            <v>2.8536700000000002</v>
          </cell>
        </row>
        <row r="93">
          <cell r="A93" t="str">
            <v>Isle of Anglesey_CHD Ad_Persons_2009 - 2011_LA</v>
          </cell>
          <cell r="B93" t="str">
            <v>CHD Ad</v>
          </cell>
          <cell r="C93" t="str">
            <v>2009 - 2011</v>
          </cell>
          <cell r="D93" t="str">
            <v>Persons</v>
          </cell>
          <cell r="E93" t="str">
            <v>Isle of Anglesey</v>
          </cell>
          <cell r="F93" t="str">
            <v>LA</v>
          </cell>
          <cell r="G93">
            <v>300.33330000000001</v>
          </cell>
          <cell r="H93">
            <v>250.66837000000001</v>
          </cell>
          <cell r="I93">
            <v>233.36904999999999</v>
          </cell>
          <cell r="J93">
            <v>268.84244000000001</v>
          </cell>
          <cell r="K93">
            <v>18.17407</v>
          </cell>
          <cell r="L93">
            <v>17.299320000000002</v>
          </cell>
        </row>
        <row r="94">
          <cell r="A94" t="str">
            <v>Gwynedd_CHD Ad_Persons_2009 - 2011_LA</v>
          </cell>
          <cell r="B94" t="str">
            <v>CHD Ad</v>
          </cell>
          <cell r="C94" t="str">
            <v>2009 - 2011</v>
          </cell>
          <cell r="D94" t="str">
            <v>Persons</v>
          </cell>
          <cell r="E94" t="str">
            <v>Gwynedd</v>
          </cell>
          <cell r="F94" t="str">
            <v>LA</v>
          </cell>
          <cell r="G94">
            <v>465</v>
          </cell>
          <cell r="H94">
            <v>244.49137999999999</v>
          </cell>
          <cell r="I94">
            <v>230.78391999999999</v>
          </cell>
          <cell r="J94">
            <v>258.75288</v>
          </cell>
          <cell r="K94">
            <v>14.2615</v>
          </cell>
          <cell r="L94">
            <v>13.707459999999999</v>
          </cell>
        </row>
        <row r="95">
          <cell r="A95" t="str">
            <v>Conwy_CHD Ad_Persons_2009 - 2011_LA</v>
          </cell>
          <cell r="B95" t="str">
            <v>CHD Ad</v>
          </cell>
          <cell r="C95" t="str">
            <v>2009 - 2011</v>
          </cell>
          <cell r="D95" t="str">
            <v>Persons</v>
          </cell>
          <cell r="E95" t="str">
            <v>Conwy</v>
          </cell>
          <cell r="F95" t="str">
            <v>LA</v>
          </cell>
          <cell r="G95">
            <v>451</v>
          </cell>
          <cell r="H95">
            <v>206.19007999999999</v>
          </cell>
          <cell r="I95">
            <v>194.16875999999999</v>
          </cell>
          <cell r="J95">
            <v>218.70493999999999</v>
          </cell>
          <cell r="K95">
            <v>12.514860000000001</v>
          </cell>
          <cell r="L95">
            <v>12.021319999999999</v>
          </cell>
        </row>
        <row r="96">
          <cell r="A96" t="str">
            <v>Denbighshire_CHD Ad_Persons_2009 - 2011_LA</v>
          </cell>
          <cell r="B96" t="str">
            <v>CHD Ad</v>
          </cell>
          <cell r="C96" t="str">
            <v>2009 - 2011</v>
          </cell>
          <cell r="D96" t="str">
            <v>Persons</v>
          </cell>
          <cell r="E96" t="str">
            <v>Denbighshire</v>
          </cell>
          <cell r="F96" t="str">
            <v>LA</v>
          </cell>
          <cell r="G96">
            <v>326</v>
          </cell>
          <cell r="H96">
            <v>210.63789</v>
          </cell>
          <cell r="I96">
            <v>196.74401</v>
          </cell>
          <cell r="J96">
            <v>225.20536000000001</v>
          </cell>
          <cell r="K96">
            <v>14.56747</v>
          </cell>
          <cell r="L96">
            <v>13.893879999999999</v>
          </cell>
        </row>
        <row r="97">
          <cell r="A97" t="str">
            <v>Flintshire_CHD Ad_Persons_2009 - 2011_LA</v>
          </cell>
          <cell r="B97" t="str">
            <v>CHD Ad</v>
          </cell>
          <cell r="C97" t="str">
            <v>2009 - 2011</v>
          </cell>
          <cell r="D97" t="str">
            <v>Persons</v>
          </cell>
          <cell r="E97" t="str">
            <v>Flintshire</v>
          </cell>
          <cell r="F97" t="str">
            <v>LA</v>
          </cell>
          <cell r="G97">
            <v>520.66669999999999</v>
          </cell>
          <cell r="H97">
            <v>242.50523000000001</v>
          </cell>
          <cell r="I97">
            <v>230.20766</v>
          </cell>
          <cell r="J97">
            <v>255.27197000000001</v>
          </cell>
          <cell r="K97">
            <v>12.76674</v>
          </cell>
          <cell r="L97">
            <v>12.29757</v>
          </cell>
        </row>
        <row r="98">
          <cell r="A98" t="str">
            <v>Wrexham_CHD Ad_Persons_2009 - 2011_LA</v>
          </cell>
          <cell r="B98" t="str">
            <v>CHD Ad</v>
          </cell>
          <cell r="C98" t="str">
            <v>2009 - 2011</v>
          </cell>
          <cell r="D98" t="str">
            <v>Persons</v>
          </cell>
          <cell r="E98" t="str">
            <v>Wrexham</v>
          </cell>
          <cell r="F98" t="str">
            <v>LA</v>
          </cell>
          <cell r="G98">
            <v>534</v>
          </cell>
          <cell r="H98">
            <v>301.49716999999998</v>
          </cell>
          <cell r="I98">
            <v>286.37155999999999</v>
          </cell>
          <cell r="J98">
            <v>317.19243</v>
          </cell>
          <cell r="K98">
            <v>15.695259999999999</v>
          </cell>
          <cell r="L98">
            <v>15.12561</v>
          </cell>
        </row>
        <row r="99">
          <cell r="A99" t="str">
            <v>Powys_CHD Ad_Persons_2009 - 2011_LA</v>
          </cell>
          <cell r="B99" t="str">
            <v>CHD Ad</v>
          </cell>
          <cell r="C99" t="str">
            <v>2009 - 2011</v>
          </cell>
          <cell r="D99" t="str">
            <v>Persons</v>
          </cell>
          <cell r="E99" t="str">
            <v>Powys</v>
          </cell>
          <cell r="F99" t="str">
            <v>LA</v>
          </cell>
          <cell r="G99">
            <v>431</v>
          </cell>
          <cell r="H99">
            <v>183.08525</v>
          </cell>
          <cell r="I99">
            <v>172.46281999999999</v>
          </cell>
          <cell r="J99">
            <v>194.15403000000001</v>
          </cell>
          <cell r="K99">
            <v>11.06878</v>
          </cell>
          <cell r="L99">
            <v>10.62243</v>
          </cell>
        </row>
        <row r="100">
          <cell r="A100" t="str">
            <v>Ceredigion_CHD Ad_Persons_2009 - 2011_LA</v>
          </cell>
          <cell r="B100" t="str">
            <v>CHD Ad</v>
          </cell>
          <cell r="C100" t="str">
            <v>2009 - 2011</v>
          </cell>
          <cell r="D100" t="str">
            <v>Persons</v>
          </cell>
          <cell r="E100" t="str">
            <v>Ceredigion</v>
          </cell>
          <cell r="F100" t="str">
            <v>LA</v>
          </cell>
          <cell r="G100">
            <v>319</v>
          </cell>
          <cell r="H100">
            <v>266.77972999999997</v>
          </cell>
          <cell r="I100">
            <v>248.89734999999999</v>
          </cell>
          <cell r="J100">
            <v>285.53876000000002</v>
          </cell>
          <cell r="K100">
            <v>18.759039999999999</v>
          </cell>
          <cell r="L100">
            <v>17.882370000000002</v>
          </cell>
        </row>
        <row r="101">
          <cell r="A101" t="str">
            <v>Pembrokeshire_CHD Ad_Persons_2009 - 2011_LA</v>
          </cell>
          <cell r="B101" t="str">
            <v>CHD Ad</v>
          </cell>
          <cell r="C101" t="str">
            <v>2009 - 2011</v>
          </cell>
          <cell r="D101" t="str">
            <v>Persons</v>
          </cell>
          <cell r="E101" t="str">
            <v>Pembrokeshire</v>
          </cell>
          <cell r="F101" t="str">
            <v>LA</v>
          </cell>
          <cell r="G101">
            <v>580</v>
          </cell>
          <cell r="H101">
            <v>292.60428999999999</v>
          </cell>
          <cell r="I101">
            <v>278.09796999999998</v>
          </cell>
          <cell r="J101">
            <v>307.63439</v>
          </cell>
          <cell r="K101">
            <v>15.030099999999999</v>
          </cell>
          <cell r="L101">
            <v>14.506309999999999</v>
          </cell>
        </row>
        <row r="102">
          <cell r="A102" t="str">
            <v>Carmarthenshire_CHD Ad_Persons_2009 - 2011_LA</v>
          </cell>
          <cell r="B102" t="str">
            <v>CHD Ad</v>
          </cell>
          <cell r="C102" t="str">
            <v>2009 - 2011</v>
          </cell>
          <cell r="D102" t="str">
            <v>Persons</v>
          </cell>
          <cell r="E102" t="str">
            <v>Carmarthenshire</v>
          </cell>
          <cell r="F102" t="str">
            <v>LA</v>
          </cell>
          <cell r="G102">
            <v>791.33330000000001</v>
          </cell>
          <cell r="H102">
            <v>271.03231</v>
          </cell>
          <cell r="I102">
            <v>259.49835999999999</v>
          </cell>
          <cell r="J102">
            <v>282.92178000000001</v>
          </cell>
          <cell r="K102">
            <v>11.889480000000001</v>
          </cell>
          <cell r="L102">
            <v>11.533950000000001</v>
          </cell>
        </row>
        <row r="103">
          <cell r="A103" t="str">
            <v>Swansea_CHD Ad_Persons_2009 - 2011_LA</v>
          </cell>
          <cell r="B103" t="str">
            <v>CHD Ad</v>
          </cell>
          <cell r="C103" t="str">
            <v>2009 - 2011</v>
          </cell>
          <cell r="D103" t="str">
            <v>Persons</v>
          </cell>
          <cell r="E103" t="str">
            <v>Swansea</v>
          </cell>
          <cell r="F103" t="str">
            <v>LA</v>
          </cell>
          <cell r="G103">
            <v>725</v>
          </cell>
          <cell r="H103">
            <v>213.02645000000001</v>
          </cell>
          <cell r="I103">
            <v>203.63064</v>
          </cell>
          <cell r="J103">
            <v>222.72507999999999</v>
          </cell>
          <cell r="K103">
            <v>9.69862</v>
          </cell>
          <cell r="L103">
            <v>9.3958100000000009</v>
          </cell>
        </row>
        <row r="104">
          <cell r="A104" t="str">
            <v>Neath Port Talbot_CHD Ad_Persons_2009 - 2011_LA</v>
          </cell>
          <cell r="B104" t="str">
            <v>CHD Ad</v>
          </cell>
          <cell r="C104" t="str">
            <v>2009 - 2011</v>
          </cell>
          <cell r="D104" t="str">
            <v>Persons</v>
          </cell>
          <cell r="E104" t="str">
            <v>Neath Port Talbot</v>
          </cell>
          <cell r="F104" t="str">
            <v>LA</v>
          </cell>
          <cell r="G104">
            <v>500.33330000000001</v>
          </cell>
          <cell r="H104">
            <v>244.14600999999999</v>
          </cell>
          <cell r="I104">
            <v>231.38377</v>
          </cell>
          <cell r="J104">
            <v>257.40514000000002</v>
          </cell>
          <cell r="K104">
            <v>13.259130000000001</v>
          </cell>
          <cell r="L104">
            <v>12.76224</v>
          </cell>
        </row>
        <row r="105">
          <cell r="A105" t="str">
            <v>Bridgend_CHD Ad_Persons_2009 - 2011_LA</v>
          </cell>
          <cell r="B105" t="str">
            <v>CHD Ad</v>
          </cell>
          <cell r="C105" t="str">
            <v>2009 - 2011</v>
          </cell>
          <cell r="D105" t="str">
            <v>Persons</v>
          </cell>
          <cell r="E105" t="str">
            <v>Bridgend</v>
          </cell>
          <cell r="F105" t="str">
            <v>LA</v>
          </cell>
          <cell r="G105">
            <v>488.66669999999999</v>
          </cell>
          <cell r="H105">
            <v>254.03525999999999</v>
          </cell>
          <cell r="I105">
            <v>240.74458999999999</v>
          </cell>
          <cell r="J105">
            <v>267.84967999999998</v>
          </cell>
          <cell r="K105">
            <v>13.81442</v>
          </cell>
          <cell r="L105">
            <v>13.29067</v>
          </cell>
        </row>
        <row r="106">
          <cell r="A106" t="str">
            <v>The Vale of Glamorgan_CHD Ad_Persons_2009 - 2011_LA</v>
          </cell>
          <cell r="B106" t="str">
            <v>CHD Ad</v>
          </cell>
          <cell r="C106" t="str">
            <v>2009 - 2011</v>
          </cell>
          <cell r="D106" t="str">
            <v>Persons</v>
          </cell>
          <cell r="E106" t="str">
            <v>The Vale of Glamorgan</v>
          </cell>
          <cell r="F106" t="str">
            <v>LA</v>
          </cell>
          <cell r="G106">
            <v>446.33330000000001</v>
          </cell>
          <cell r="H106">
            <v>239.06798000000001</v>
          </cell>
          <cell r="I106">
            <v>225.83288999999999</v>
          </cell>
          <cell r="J106">
            <v>252.84933000000001</v>
          </cell>
          <cell r="K106">
            <v>13.78135</v>
          </cell>
          <cell r="L106">
            <v>13.23508</v>
          </cell>
        </row>
        <row r="107">
          <cell r="A107" t="str">
            <v>Cardiff_CHD Ad_Persons_2009 - 2011_LA</v>
          </cell>
          <cell r="B107" t="str">
            <v>CHD Ad</v>
          </cell>
          <cell r="C107" t="str">
            <v>2009 - 2011</v>
          </cell>
          <cell r="D107" t="str">
            <v>Persons</v>
          </cell>
          <cell r="E107" t="str">
            <v>Cardiff</v>
          </cell>
          <cell r="F107" t="str">
            <v>LA</v>
          </cell>
          <cell r="G107">
            <v>750.66669999999999</v>
          </cell>
          <cell r="H107">
            <v>196.00138000000001</v>
          </cell>
          <cell r="I107">
            <v>187.625</v>
          </cell>
          <cell r="J107">
            <v>204.64296999999999</v>
          </cell>
          <cell r="K107">
            <v>8.6416000000000004</v>
          </cell>
          <cell r="L107">
            <v>8.3763799999999993</v>
          </cell>
        </row>
        <row r="108">
          <cell r="A108" t="str">
            <v>Rhondda Cynon Taf_CHD Ad_Persons_2009 - 2011_LA</v>
          </cell>
          <cell r="B108" t="str">
            <v>CHD Ad</v>
          </cell>
          <cell r="C108" t="str">
            <v>2009 - 2011</v>
          </cell>
          <cell r="D108" t="str">
            <v>Persons</v>
          </cell>
          <cell r="E108" t="str">
            <v>Rhondda Cynon Taf</v>
          </cell>
          <cell r="F108" t="str">
            <v>LA</v>
          </cell>
          <cell r="G108">
            <v>926.33330000000001</v>
          </cell>
          <cell r="H108">
            <v>299.91768999999999</v>
          </cell>
          <cell r="I108">
            <v>288.45602000000002</v>
          </cell>
          <cell r="J108">
            <v>311.70548000000002</v>
          </cell>
          <cell r="K108">
            <v>11.787789999999999</v>
          </cell>
          <cell r="L108">
            <v>11.46167</v>
          </cell>
        </row>
        <row r="109">
          <cell r="A109" t="str">
            <v>Merthyr Tydfil_CHD Ad_Persons_2009 - 2011_LA</v>
          </cell>
          <cell r="B109" t="str">
            <v>CHD Ad</v>
          </cell>
          <cell r="C109" t="str">
            <v>2009 - 2011</v>
          </cell>
          <cell r="D109" t="str">
            <v>Persons</v>
          </cell>
          <cell r="E109" t="str">
            <v>Merthyr Tydfil</v>
          </cell>
          <cell r="F109" t="str">
            <v>LA</v>
          </cell>
          <cell r="G109">
            <v>222</v>
          </cell>
          <cell r="H109">
            <v>293.92275999999998</v>
          </cell>
          <cell r="I109">
            <v>271.28811999999999</v>
          </cell>
          <cell r="J109">
            <v>317.89463000000001</v>
          </cell>
          <cell r="K109">
            <v>23.971869999999999</v>
          </cell>
          <cell r="L109">
            <v>22.634640000000001</v>
          </cell>
        </row>
        <row r="110">
          <cell r="A110" t="str">
            <v>Caerphilly_CHD Ad_Persons_2009 - 2011_LA</v>
          </cell>
          <cell r="B110" t="str">
            <v>CHD Ad</v>
          </cell>
          <cell r="C110" t="str">
            <v>2009 - 2011</v>
          </cell>
          <cell r="D110" t="str">
            <v>Persons</v>
          </cell>
          <cell r="E110" t="str">
            <v>Caerphilly</v>
          </cell>
          <cell r="F110" t="str">
            <v>LA</v>
          </cell>
          <cell r="G110">
            <v>721.66669999999999</v>
          </cell>
          <cell r="H110">
            <v>301.15427</v>
          </cell>
          <cell r="I110">
            <v>288.21638999999999</v>
          </cell>
          <cell r="J110">
            <v>314.51010000000002</v>
          </cell>
          <cell r="K110">
            <v>13.355829999999999</v>
          </cell>
          <cell r="L110">
            <v>12.937889999999999</v>
          </cell>
        </row>
        <row r="111">
          <cell r="A111" t="str">
            <v>Blaenau Gwent_CHD Ad_Persons_2009 - 2011_LA</v>
          </cell>
          <cell r="B111" t="str">
            <v>CHD Ad</v>
          </cell>
          <cell r="C111" t="str">
            <v>2009 - 2011</v>
          </cell>
          <cell r="D111" t="str">
            <v>Persons</v>
          </cell>
          <cell r="E111" t="str">
            <v>Blaenau Gwent</v>
          </cell>
          <cell r="F111" t="str">
            <v>LA</v>
          </cell>
          <cell r="G111">
            <v>312.33330000000001</v>
          </cell>
          <cell r="H111">
            <v>323.95323000000002</v>
          </cell>
          <cell r="I111">
            <v>302.67844000000002</v>
          </cell>
          <cell r="J111">
            <v>346.28237000000001</v>
          </cell>
          <cell r="K111">
            <v>22.329139999999999</v>
          </cell>
          <cell r="L111">
            <v>21.274789999999999</v>
          </cell>
        </row>
        <row r="112">
          <cell r="A112" t="str">
            <v>Torfaen_CHD Ad_Persons_2009 - 2011_LA</v>
          </cell>
          <cell r="B112" t="str">
            <v>CHD Ad</v>
          </cell>
          <cell r="C112" t="str">
            <v>2009 - 2011</v>
          </cell>
          <cell r="D112" t="str">
            <v>Persons</v>
          </cell>
          <cell r="E112" t="str">
            <v>Torfaen</v>
          </cell>
          <cell r="F112" t="str">
            <v>LA</v>
          </cell>
          <cell r="G112">
            <v>419.66669999999999</v>
          </cell>
          <cell r="H112">
            <v>322.07368000000002</v>
          </cell>
          <cell r="I112">
            <v>303.69159999999999</v>
          </cell>
          <cell r="J112">
            <v>341.23874999999998</v>
          </cell>
          <cell r="K112">
            <v>19.16508</v>
          </cell>
          <cell r="L112">
            <v>18.382079999999998</v>
          </cell>
        </row>
        <row r="113">
          <cell r="A113" t="str">
            <v>Monmouthshire_CHD Ad_Persons_2009 - 2011_LA</v>
          </cell>
          <cell r="B113" t="str">
            <v>CHD Ad</v>
          </cell>
          <cell r="C113" t="str">
            <v>2009 - 2011</v>
          </cell>
          <cell r="D113" t="str">
            <v>Persons</v>
          </cell>
          <cell r="E113" t="str">
            <v>Monmouthshire</v>
          </cell>
          <cell r="F113" t="str">
            <v>LA</v>
          </cell>
          <cell r="G113">
            <v>349</v>
          </cell>
          <cell r="H113">
            <v>235.09134</v>
          </cell>
          <cell r="I113">
            <v>220.13436999999999</v>
          </cell>
          <cell r="J113">
            <v>250.74851000000001</v>
          </cell>
          <cell r="K113">
            <v>15.657170000000001</v>
          </cell>
          <cell r="L113">
            <v>14.95696</v>
          </cell>
        </row>
        <row r="114">
          <cell r="A114" t="str">
            <v>Newport_CHD Ad_Persons_2009 - 2011_LA</v>
          </cell>
          <cell r="B114" t="str">
            <v>CHD Ad</v>
          </cell>
          <cell r="C114" t="str">
            <v>2009 - 2011</v>
          </cell>
          <cell r="D114" t="str">
            <v>Persons</v>
          </cell>
          <cell r="E114" t="str">
            <v>Newport</v>
          </cell>
          <cell r="F114" t="str">
            <v>LA</v>
          </cell>
          <cell r="G114">
            <v>576.33330000000001</v>
          </cell>
          <cell r="H114">
            <v>311.06569000000002</v>
          </cell>
          <cell r="I114">
            <v>295.95146999999997</v>
          </cell>
          <cell r="J114">
            <v>326.72742</v>
          </cell>
          <cell r="K114">
            <v>15.661720000000001</v>
          </cell>
          <cell r="L114">
            <v>15.11422</v>
          </cell>
        </row>
        <row r="115">
          <cell r="A115" t="str">
            <v>Betsi Cadwaladr UHB_CHD Ad_Persons_2009 - 2011_HB</v>
          </cell>
          <cell r="B115" t="str">
            <v>CHD Ad</v>
          </cell>
          <cell r="C115" t="str">
            <v>2009 - 2011</v>
          </cell>
          <cell r="D115" t="str">
            <v>Persons</v>
          </cell>
          <cell r="E115" t="str">
            <v>Betsi Cadwaladr UHB</v>
          </cell>
          <cell r="F115" t="str">
            <v>HB</v>
          </cell>
          <cell r="G115">
            <v>2597</v>
          </cell>
          <cell r="H115">
            <v>243.76912999999999</v>
          </cell>
          <cell r="I115">
            <v>238.04088999999999</v>
          </cell>
          <cell r="J115">
            <v>249.59408999999999</v>
          </cell>
          <cell r="K115">
            <v>5.8249700000000004</v>
          </cell>
          <cell r="L115">
            <v>5.7282299999999999</v>
          </cell>
        </row>
        <row r="116">
          <cell r="A116" t="str">
            <v>Powys THB_CHD Ad_Persons_2009 - 2011_HB</v>
          </cell>
          <cell r="B116" t="str">
            <v>CHD Ad</v>
          </cell>
          <cell r="C116" t="str">
            <v>2009 - 2011</v>
          </cell>
          <cell r="D116" t="str">
            <v>Persons</v>
          </cell>
          <cell r="E116" t="str">
            <v>Powys THB</v>
          </cell>
          <cell r="F116" t="str">
            <v>HB</v>
          </cell>
          <cell r="G116">
            <v>431</v>
          </cell>
          <cell r="H116">
            <v>183.08525</v>
          </cell>
          <cell r="I116">
            <v>172.46281999999999</v>
          </cell>
          <cell r="J116">
            <v>194.15403000000001</v>
          </cell>
          <cell r="K116">
            <v>11.06878</v>
          </cell>
          <cell r="L116">
            <v>10.62243</v>
          </cell>
        </row>
        <row r="117">
          <cell r="A117" t="str">
            <v>Hywel Dda HB_CHD Ad_Persons_2009 - 2011_HB</v>
          </cell>
          <cell r="B117" t="str">
            <v>CHD Ad</v>
          </cell>
          <cell r="C117" t="str">
            <v>2009 - 2011</v>
          </cell>
          <cell r="D117" t="str">
            <v>Persons</v>
          </cell>
          <cell r="E117" t="str">
            <v>Hywel Dda HB</v>
          </cell>
          <cell r="F117" t="str">
            <v>HB</v>
          </cell>
          <cell r="G117">
            <v>1690.3333</v>
          </cell>
          <cell r="H117">
            <v>277.58924000000002</v>
          </cell>
          <cell r="I117">
            <v>269.47476999999998</v>
          </cell>
          <cell r="J117">
            <v>285.87394</v>
          </cell>
          <cell r="K117">
            <v>8.2847000000000008</v>
          </cell>
          <cell r="L117">
            <v>8.1144700000000007</v>
          </cell>
        </row>
        <row r="118">
          <cell r="A118" t="str">
            <v>ABM UHB_CHD Ad_Persons_2009 - 2011_HB</v>
          </cell>
          <cell r="B118" t="str">
            <v>CHD Ad</v>
          </cell>
          <cell r="C118" t="str">
            <v>2009 - 2011</v>
          </cell>
          <cell r="D118" t="str">
            <v>Persons</v>
          </cell>
          <cell r="E118" t="str">
            <v>ABM UHB</v>
          </cell>
          <cell r="F118" t="str">
            <v>HB</v>
          </cell>
          <cell r="G118">
            <v>1714</v>
          </cell>
          <cell r="H118">
            <v>233.02681000000001</v>
          </cell>
          <cell r="I118">
            <v>226.39268000000001</v>
          </cell>
          <cell r="J118">
            <v>239.79915</v>
          </cell>
          <cell r="K118">
            <v>6.7723399999999998</v>
          </cell>
          <cell r="L118">
            <v>6.6341400000000004</v>
          </cell>
        </row>
        <row r="119">
          <cell r="A119" t="str">
            <v>Cardiff &amp; Vale UHB_CHD Ad_Persons_2009 - 2011_HB</v>
          </cell>
          <cell r="B119" t="str">
            <v>CHD Ad</v>
          </cell>
          <cell r="C119" t="str">
            <v>2009 - 2011</v>
          </cell>
          <cell r="D119" t="str">
            <v>Persons</v>
          </cell>
          <cell r="E119" t="str">
            <v>Cardiff &amp; Vale UHB</v>
          </cell>
          <cell r="F119" t="str">
            <v>HB</v>
          </cell>
          <cell r="G119">
            <v>1197</v>
          </cell>
          <cell r="H119">
            <v>209.93594999999999</v>
          </cell>
          <cell r="I119">
            <v>202.81905</v>
          </cell>
          <cell r="J119">
            <v>217.23065</v>
          </cell>
          <cell r="K119">
            <v>7.2946999999999997</v>
          </cell>
          <cell r="L119">
            <v>7.1169000000000002</v>
          </cell>
        </row>
        <row r="120">
          <cell r="A120" t="str">
            <v>Cwm Taf HB_CHD Ad_Persons_2009 - 2011_HB</v>
          </cell>
          <cell r="B120" t="str">
            <v>CHD Ad</v>
          </cell>
          <cell r="C120" t="str">
            <v>2009 - 2011</v>
          </cell>
          <cell r="D120" t="str">
            <v>Persons</v>
          </cell>
          <cell r="E120" t="str">
            <v>Cwm Taf HB</v>
          </cell>
          <cell r="F120" t="str">
            <v>HB</v>
          </cell>
          <cell r="G120">
            <v>1148.3333</v>
          </cell>
          <cell r="H120">
            <v>298.85410999999999</v>
          </cell>
          <cell r="I120">
            <v>288.59370000000001</v>
          </cell>
          <cell r="J120">
            <v>309.37630999999999</v>
          </cell>
          <cell r="K120">
            <v>10.5222</v>
          </cell>
          <cell r="L120">
            <v>10.26041</v>
          </cell>
        </row>
        <row r="121">
          <cell r="A121" t="str">
            <v>Aneurin Bevan HB_CHD Ad_Persons_2009 - 2011_HB</v>
          </cell>
          <cell r="B121" t="str">
            <v>CHD Ad</v>
          </cell>
          <cell r="C121" t="str">
            <v>2009 - 2011</v>
          </cell>
          <cell r="D121" t="str">
            <v>Persons</v>
          </cell>
          <cell r="E121" t="str">
            <v>Aneurin Bevan HB</v>
          </cell>
          <cell r="F121" t="str">
            <v>HB</v>
          </cell>
          <cell r="G121">
            <v>2379</v>
          </cell>
          <cell r="H121">
            <v>297.02474999999998</v>
          </cell>
          <cell r="I121">
            <v>289.88467000000003</v>
          </cell>
          <cell r="J121">
            <v>304.29086000000001</v>
          </cell>
          <cell r="K121">
            <v>7.2660999999999998</v>
          </cell>
          <cell r="L121">
            <v>7.1400800000000002</v>
          </cell>
        </row>
        <row r="122">
          <cell r="A122" t="str">
            <v>Wales_CHD Ad_Males_2009 - 2011_WALES</v>
          </cell>
          <cell r="B122" t="str">
            <v>CHD Ad</v>
          </cell>
          <cell r="C122" t="str">
            <v>2009 - 2011</v>
          </cell>
          <cell r="D122" t="str">
            <v>Males</v>
          </cell>
          <cell r="E122" t="str">
            <v>Wales</v>
          </cell>
          <cell r="F122" t="str">
            <v>WALES</v>
          </cell>
          <cell r="G122">
            <v>7014.6666999999998</v>
          </cell>
          <cell r="H122">
            <v>358.7285</v>
          </cell>
          <cell r="I122">
            <v>353.76344</v>
          </cell>
          <cell r="J122">
            <v>363.74439000000001</v>
          </cell>
          <cell r="K122">
            <v>5.0158899999999997</v>
          </cell>
          <cell r="L122">
            <v>4.9650600000000003</v>
          </cell>
        </row>
        <row r="123">
          <cell r="A123" t="str">
            <v>Isle of Anglesey_CHD Ad_Males_2009 - 2011_LA</v>
          </cell>
          <cell r="B123" t="str">
            <v>CHD Ad</v>
          </cell>
          <cell r="C123" t="str">
            <v>2009 - 2011</v>
          </cell>
          <cell r="D123" t="str">
            <v>Males</v>
          </cell>
          <cell r="E123" t="str">
            <v>Isle of Anglesey</v>
          </cell>
          <cell r="F123" t="str">
            <v>LA</v>
          </cell>
          <cell r="G123">
            <v>188.33330000000001</v>
          </cell>
          <cell r="H123">
            <v>353.64323999999999</v>
          </cell>
          <cell r="I123">
            <v>323.77695999999997</v>
          </cell>
          <cell r="J123">
            <v>385.43047999999999</v>
          </cell>
          <cell r="K123">
            <v>31.78725</v>
          </cell>
          <cell r="L123">
            <v>29.86628</v>
          </cell>
        </row>
        <row r="124">
          <cell r="A124" t="str">
            <v>Gwynedd_CHD Ad_Males_2009 - 2011_LA</v>
          </cell>
          <cell r="B124" t="str">
            <v>CHD Ad</v>
          </cell>
          <cell r="C124" t="str">
            <v>2009 - 2011</v>
          </cell>
          <cell r="D124" t="str">
            <v>Males</v>
          </cell>
          <cell r="E124" t="str">
            <v>Gwynedd</v>
          </cell>
          <cell r="F124" t="str">
            <v>LA</v>
          </cell>
          <cell r="G124">
            <v>289.66669999999999</v>
          </cell>
          <cell r="H124">
            <v>349.45749000000001</v>
          </cell>
          <cell r="I124">
            <v>325.47458</v>
          </cell>
          <cell r="J124">
            <v>374.67586999999997</v>
          </cell>
          <cell r="K124">
            <v>25.21838</v>
          </cell>
          <cell r="L124">
            <v>23.98292</v>
          </cell>
        </row>
        <row r="125">
          <cell r="A125" t="str">
            <v>Conwy_CHD Ad_Males_2009 - 2011_LA</v>
          </cell>
          <cell r="B125" t="str">
            <v>CHD Ad</v>
          </cell>
          <cell r="C125" t="str">
            <v>2009 - 2011</v>
          </cell>
          <cell r="D125" t="str">
            <v>Males</v>
          </cell>
          <cell r="E125" t="str">
            <v>Conwy</v>
          </cell>
          <cell r="F125" t="str">
            <v>LA</v>
          </cell>
          <cell r="G125">
            <v>265</v>
          </cell>
          <cell r="H125">
            <v>282.51634000000001</v>
          </cell>
          <cell r="I125">
            <v>261.95884999999998</v>
          </cell>
          <cell r="J125">
            <v>304.18245000000002</v>
          </cell>
          <cell r="K125">
            <v>21.6661</v>
          </cell>
          <cell r="L125">
            <v>20.557490000000001</v>
          </cell>
        </row>
        <row r="126">
          <cell r="A126" t="str">
            <v>Denbighshire_CHD Ad_Males_2009 - 2011_LA</v>
          </cell>
          <cell r="B126" t="str">
            <v>CHD Ad</v>
          </cell>
          <cell r="C126" t="str">
            <v>2009 - 2011</v>
          </cell>
          <cell r="D126" t="str">
            <v>Males</v>
          </cell>
          <cell r="E126" t="str">
            <v>Denbighshire</v>
          </cell>
          <cell r="F126" t="str">
            <v>LA</v>
          </cell>
          <cell r="G126">
            <v>206.66669999999999</v>
          </cell>
          <cell r="H126">
            <v>298.32168999999999</v>
          </cell>
          <cell r="I126">
            <v>274.20434999999998</v>
          </cell>
          <cell r="J126">
            <v>323.91748999999999</v>
          </cell>
          <cell r="K126">
            <v>25.595800000000001</v>
          </cell>
          <cell r="L126">
            <v>24.117339999999999</v>
          </cell>
        </row>
        <row r="127">
          <cell r="A127" t="str">
            <v>Flintshire_CHD Ad_Males_2009 - 2011_LA</v>
          </cell>
          <cell r="B127" t="str">
            <v>CHD Ad</v>
          </cell>
          <cell r="C127" t="str">
            <v>2009 - 2011</v>
          </cell>
          <cell r="D127" t="str">
            <v>Males</v>
          </cell>
          <cell r="E127" t="str">
            <v>Flintshire</v>
          </cell>
          <cell r="F127" t="str">
            <v>LA</v>
          </cell>
          <cell r="G127">
            <v>332.33330000000001</v>
          </cell>
          <cell r="H127">
            <v>342.65352999999999</v>
          </cell>
          <cell r="I127">
            <v>321.29045000000002</v>
          </cell>
          <cell r="J127">
            <v>365.04212999999999</v>
          </cell>
          <cell r="K127">
            <v>22.3886</v>
          </cell>
          <cell r="L127">
            <v>21.36308</v>
          </cell>
        </row>
        <row r="128">
          <cell r="A128" t="str">
            <v>Wrexham_CHD Ad_Males_2009 - 2011_LA</v>
          </cell>
          <cell r="B128" t="str">
            <v>CHD Ad</v>
          </cell>
          <cell r="C128" t="str">
            <v>2009 - 2011</v>
          </cell>
          <cell r="D128" t="str">
            <v>Males</v>
          </cell>
          <cell r="E128" t="str">
            <v>Wrexham</v>
          </cell>
          <cell r="F128" t="str">
            <v>LA</v>
          </cell>
          <cell r="G128">
            <v>335</v>
          </cell>
          <cell r="H128">
            <v>413.36369999999999</v>
          </cell>
          <cell r="I128">
            <v>387.714</v>
          </cell>
          <cell r="J128">
            <v>440.23966999999999</v>
          </cell>
          <cell r="K128">
            <v>26.875969999999999</v>
          </cell>
          <cell r="L128">
            <v>25.649709999999999</v>
          </cell>
        </row>
        <row r="129">
          <cell r="A129" t="str">
            <v>Powys_CHD Ad_Males_2009 - 2011_LA</v>
          </cell>
          <cell r="B129" t="str">
            <v>CHD Ad</v>
          </cell>
          <cell r="C129" t="str">
            <v>2009 - 2011</v>
          </cell>
          <cell r="D129" t="str">
            <v>Males</v>
          </cell>
          <cell r="E129" t="str">
            <v>Powys</v>
          </cell>
          <cell r="F129" t="str">
            <v>LA</v>
          </cell>
          <cell r="G129">
            <v>277</v>
          </cell>
          <cell r="H129">
            <v>261.66712000000001</v>
          </cell>
          <cell r="I129">
            <v>243.17608000000001</v>
          </cell>
          <cell r="J129">
            <v>281.13287000000003</v>
          </cell>
          <cell r="K129">
            <v>19.46575</v>
          </cell>
          <cell r="L129">
            <v>18.491040000000002</v>
          </cell>
        </row>
        <row r="130">
          <cell r="A130" t="str">
            <v>Ceredigion_CHD Ad_Males_2009 - 2011_LA</v>
          </cell>
          <cell r="B130" t="str">
            <v>CHD Ad</v>
          </cell>
          <cell r="C130" t="str">
            <v>2009 - 2011</v>
          </cell>
          <cell r="D130" t="str">
            <v>Males</v>
          </cell>
          <cell r="E130" t="str">
            <v>Ceredigion</v>
          </cell>
          <cell r="F130" t="str">
            <v>LA</v>
          </cell>
          <cell r="G130">
            <v>214.33330000000001</v>
          </cell>
          <cell r="H130">
            <v>400.35118</v>
          </cell>
          <cell r="I130">
            <v>368.39947000000001</v>
          </cell>
          <cell r="J130">
            <v>434.22512</v>
          </cell>
          <cell r="K130">
            <v>33.873939999999997</v>
          </cell>
          <cell r="L130">
            <v>31.951709999999999</v>
          </cell>
        </row>
        <row r="131">
          <cell r="A131" t="str">
            <v>Pembrokeshire_CHD Ad_Males_2009 - 2011_LA</v>
          </cell>
          <cell r="B131" t="str">
            <v>CHD Ad</v>
          </cell>
          <cell r="C131" t="str">
            <v>2009 - 2011</v>
          </cell>
          <cell r="D131" t="str">
            <v>Males</v>
          </cell>
          <cell r="E131" t="str">
            <v>Pembrokeshire</v>
          </cell>
          <cell r="F131" t="str">
            <v>LA</v>
          </cell>
          <cell r="G131">
            <v>380.66669999999999</v>
          </cell>
          <cell r="H131">
            <v>420.07427000000001</v>
          </cell>
          <cell r="I131">
            <v>394.99880999999999</v>
          </cell>
          <cell r="J131">
            <v>446.27253000000002</v>
          </cell>
          <cell r="K131">
            <v>26.198250000000002</v>
          </cell>
          <cell r="L131">
            <v>25.07546</v>
          </cell>
        </row>
        <row r="132">
          <cell r="A132" t="str">
            <v>Carmarthenshire_CHD Ad_Males_2009 - 2011_LA</v>
          </cell>
          <cell r="B132" t="str">
            <v>CHD Ad</v>
          </cell>
          <cell r="C132" t="str">
            <v>2009 - 2011</v>
          </cell>
          <cell r="D132" t="str">
            <v>Males</v>
          </cell>
          <cell r="E132" t="str">
            <v>Carmarthenshire</v>
          </cell>
          <cell r="F132" t="str">
            <v>LA</v>
          </cell>
          <cell r="G132">
            <v>495.33330000000001</v>
          </cell>
          <cell r="H132">
            <v>383.96739000000002</v>
          </cell>
          <cell r="I132">
            <v>363.86279999999999</v>
          </cell>
          <cell r="J132">
            <v>404.85878000000002</v>
          </cell>
          <cell r="K132">
            <v>20.891390000000001</v>
          </cell>
          <cell r="L132">
            <v>20.104590000000002</v>
          </cell>
        </row>
        <row r="133">
          <cell r="A133" t="str">
            <v>Swansea_CHD Ad_Males_2009 - 2011_LA</v>
          </cell>
          <cell r="B133" t="str">
            <v>CHD Ad</v>
          </cell>
          <cell r="C133" t="str">
            <v>2009 - 2011</v>
          </cell>
          <cell r="D133" t="str">
            <v>Males</v>
          </cell>
          <cell r="E133" t="str">
            <v>Swansea</v>
          </cell>
          <cell r="F133" t="str">
            <v>LA</v>
          </cell>
          <cell r="G133">
            <v>452.33330000000001</v>
          </cell>
          <cell r="H133">
            <v>305.09766999999999</v>
          </cell>
          <cell r="I133">
            <v>288.53717999999998</v>
          </cell>
          <cell r="J133">
            <v>322.33704</v>
          </cell>
          <cell r="K133">
            <v>17.239370000000001</v>
          </cell>
          <cell r="L133">
            <v>16.560500000000001</v>
          </cell>
        </row>
        <row r="134">
          <cell r="A134" t="str">
            <v>Neath Port Talbot_CHD Ad_Males_2009 - 2011_LA</v>
          </cell>
          <cell r="B134" t="str">
            <v>CHD Ad</v>
          </cell>
          <cell r="C134" t="str">
            <v>2009 - 2011</v>
          </cell>
          <cell r="D134" t="str">
            <v>Males</v>
          </cell>
          <cell r="E134" t="str">
            <v>Neath Port Talbot</v>
          </cell>
          <cell r="F134" t="str">
            <v>LA</v>
          </cell>
          <cell r="G134">
            <v>300.66669999999999</v>
          </cell>
          <cell r="H134">
            <v>332.61192</v>
          </cell>
          <cell r="I134">
            <v>310.79163999999997</v>
          </cell>
          <cell r="J134">
            <v>355.53492999999997</v>
          </cell>
          <cell r="K134">
            <v>22.923010000000001</v>
          </cell>
          <cell r="L134">
            <v>21.82028</v>
          </cell>
        </row>
        <row r="135">
          <cell r="A135" t="str">
            <v>Bridgend_CHD Ad_Males_2009 - 2011_LA</v>
          </cell>
          <cell r="B135" t="str">
            <v>CHD Ad</v>
          </cell>
          <cell r="C135" t="str">
            <v>2009 - 2011</v>
          </cell>
          <cell r="D135" t="str">
            <v>Males</v>
          </cell>
          <cell r="E135" t="str">
            <v>Bridgend</v>
          </cell>
          <cell r="F135" t="str">
            <v>LA</v>
          </cell>
          <cell r="G135">
            <v>324.66669999999999</v>
          </cell>
          <cell r="H135">
            <v>371.69785999999999</v>
          </cell>
          <cell r="I135">
            <v>348.28969999999998</v>
          </cell>
          <cell r="J135">
            <v>396.24326000000002</v>
          </cell>
          <cell r="K135">
            <v>24.545390000000001</v>
          </cell>
          <cell r="L135">
            <v>23.408159999999999</v>
          </cell>
        </row>
        <row r="136">
          <cell r="A136" t="str">
            <v>The Vale of Glamorgan_CHD Ad_Males_2009 - 2011_LA</v>
          </cell>
          <cell r="B136" t="str">
            <v>CHD Ad</v>
          </cell>
          <cell r="C136" t="str">
            <v>2009 - 2011</v>
          </cell>
          <cell r="D136" t="str">
            <v>Males</v>
          </cell>
          <cell r="E136" t="str">
            <v>The Vale of Glamorgan</v>
          </cell>
          <cell r="F136" t="str">
            <v>LA</v>
          </cell>
          <cell r="G136">
            <v>266.66669999999999</v>
          </cell>
          <cell r="H136">
            <v>324.47109999999998</v>
          </cell>
          <cell r="I136">
            <v>301.83823000000001</v>
          </cell>
          <cell r="J136">
            <v>348.32056</v>
          </cell>
          <cell r="K136">
            <v>23.849460000000001</v>
          </cell>
          <cell r="L136">
            <v>22.63287</v>
          </cell>
        </row>
        <row r="137">
          <cell r="A137" t="str">
            <v>Cardiff_CHD Ad_Males_2009 - 2011_LA</v>
          </cell>
          <cell r="B137" t="str">
            <v>CHD Ad</v>
          </cell>
          <cell r="C137" t="str">
            <v>2009 - 2011</v>
          </cell>
          <cell r="D137" t="str">
            <v>Males</v>
          </cell>
          <cell r="E137" t="str">
            <v>Cardiff</v>
          </cell>
          <cell r="F137" t="str">
            <v>LA</v>
          </cell>
          <cell r="G137">
            <v>470.33330000000001</v>
          </cell>
          <cell r="H137">
            <v>281.72877999999997</v>
          </cell>
          <cell r="I137">
            <v>266.97442000000001</v>
          </cell>
          <cell r="J137">
            <v>297.07603</v>
          </cell>
          <cell r="K137">
            <v>15.347250000000001</v>
          </cell>
          <cell r="L137">
            <v>14.75436</v>
          </cell>
        </row>
        <row r="138">
          <cell r="A138" t="str">
            <v>Rhondda Cynon Taf_CHD Ad_Males_2009 - 2011_LA</v>
          </cell>
          <cell r="B138" t="str">
            <v>CHD Ad</v>
          </cell>
          <cell r="C138" t="str">
            <v>2009 - 2011</v>
          </cell>
          <cell r="D138" t="str">
            <v>Males</v>
          </cell>
          <cell r="E138" t="str">
            <v>Rhondda Cynon Taf</v>
          </cell>
          <cell r="F138" t="str">
            <v>LA</v>
          </cell>
          <cell r="G138">
            <v>585</v>
          </cell>
          <cell r="H138">
            <v>420.62419</v>
          </cell>
          <cell r="I138">
            <v>400.80392999999998</v>
          </cell>
          <cell r="J138">
            <v>441.15699000000001</v>
          </cell>
          <cell r="K138">
            <v>20.532789999999999</v>
          </cell>
          <cell r="L138">
            <v>19.820260000000001</v>
          </cell>
        </row>
        <row r="139">
          <cell r="A139" t="str">
            <v>Merthyr Tydfil_CHD Ad_Males_2009 - 2011_LA</v>
          </cell>
          <cell r="B139" t="str">
            <v>CHD Ad</v>
          </cell>
          <cell r="C139" t="str">
            <v>2009 - 2011</v>
          </cell>
          <cell r="D139" t="str">
            <v>Males</v>
          </cell>
          <cell r="E139" t="str">
            <v>Merthyr Tydfil</v>
          </cell>
          <cell r="F139" t="str">
            <v>LA</v>
          </cell>
          <cell r="G139">
            <v>141.66669999999999</v>
          </cell>
          <cell r="H139">
            <v>419.51353999999998</v>
          </cell>
          <cell r="I139">
            <v>380.06200999999999</v>
          </cell>
          <cell r="J139">
            <v>461.90643999999998</v>
          </cell>
          <cell r="K139">
            <v>42.392890000000001</v>
          </cell>
          <cell r="L139">
            <v>39.451540000000001</v>
          </cell>
        </row>
        <row r="140">
          <cell r="A140" t="str">
            <v>Caerphilly_CHD Ad_Males_2009 - 2011_LA</v>
          </cell>
          <cell r="B140" t="str">
            <v>CHD Ad</v>
          </cell>
          <cell r="C140" t="str">
            <v>2009 - 2011</v>
          </cell>
          <cell r="D140" t="str">
            <v>Males</v>
          </cell>
          <cell r="E140" t="str">
            <v>Caerphilly</v>
          </cell>
          <cell r="F140" t="str">
            <v>LA</v>
          </cell>
          <cell r="G140">
            <v>437.66669999999999</v>
          </cell>
          <cell r="H140">
            <v>408.42129999999997</v>
          </cell>
          <cell r="I140">
            <v>386.27969000000002</v>
          </cell>
          <cell r="J140">
            <v>431.48599999999999</v>
          </cell>
          <cell r="K140">
            <v>23.064699999999998</v>
          </cell>
          <cell r="L140">
            <v>22.14161</v>
          </cell>
        </row>
        <row r="141">
          <cell r="A141" t="str">
            <v>Blaenau Gwent_CHD Ad_Males_2009 - 2011_LA</v>
          </cell>
          <cell r="B141" t="str">
            <v>CHD Ad</v>
          </cell>
          <cell r="C141" t="str">
            <v>2009 - 2011</v>
          </cell>
          <cell r="D141" t="str">
            <v>Males</v>
          </cell>
          <cell r="E141" t="str">
            <v>Blaenau Gwent</v>
          </cell>
          <cell r="F141" t="str">
            <v>LA</v>
          </cell>
          <cell r="G141">
            <v>198.66669999999999</v>
          </cell>
          <cell r="H141">
            <v>459.36926</v>
          </cell>
          <cell r="I141">
            <v>422.44443999999999</v>
          </cell>
          <cell r="J141">
            <v>498.60431999999997</v>
          </cell>
          <cell r="K141">
            <v>39.23507</v>
          </cell>
          <cell r="L141">
            <v>36.924810000000001</v>
          </cell>
        </row>
        <row r="142">
          <cell r="A142" t="str">
            <v>Torfaen_CHD Ad_Males_2009 - 2011_LA</v>
          </cell>
          <cell r="B142" t="str">
            <v>CHD Ad</v>
          </cell>
          <cell r="C142" t="str">
            <v>2009 - 2011</v>
          </cell>
          <cell r="D142" t="str">
            <v>Males</v>
          </cell>
          <cell r="E142" t="str">
            <v>Torfaen</v>
          </cell>
          <cell r="F142" t="str">
            <v>LA</v>
          </cell>
          <cell r="G142">
            <v>254</v>
          </cell>
          <cell r="H142">
            <v>440.71866999999997</v>
          </cell>
          <cell r="I142">
            <v>409.28802000000002</v>
          </cell>
          <cell r="J142">
            <v>473.88168999999999</v>
          </cell>
          <cell r="K142">
            <v>33.163020000000003</v>
          </cell>
          <cell r="L142">
            <v>31.43065</v>
          </cell>
        </row>
        <row r="143">
          <cell r="A143" t="str">
            <v>Monmouthshire_CHD Ad_Males_2009 - 2011_LA</v>
          </cell>
          <cell r="B143" t="str">
            <v>CHD Ad</v>
          </cell>
          <cell r="C143" t="str">
            <v>2009 - 2011</v>
          </cell>
          <cell r="D143" t="str">
            <v>Males</v>
          </cell>
          <cell r="E143" t="str">
            <v>Monmouthshire</v>
          </cell>
          <cell r="F143" t="str">
            <v>LA</v>
          </cell>
          <cell r="G143">
            <v>228.66669999999999</v>
          </cell>
          <cell r="H143">
            <v>346.29532999999998</v>
          </cell>
          <cell r="I143">
            <v>319.78519999999997</v>
          </cell>
          <cell r="J143">
            <v>374.34793999999999</v>
          </cell>
          <cell r="K143">
            <v>28.052610000000001</v>
          </cell>
          <cell r="L143">
            <v>26.51014</v>
          </cell>
        </row>
        <row r="144">
          <cell r="A144" t="str">
            <v>Newport_CHD Ad_Males_2009 - 2011_LA</v>
          </cell>
          <cell r="B144" t="str">
            <v>CHD Ad</v>
          </cell>
          <cell r="C144" t="str">
            <v>2009 - 2011</v>
          </cell>
          <cell r="D144" t="str">
            <v>Males</v>
          </cell>
          <cell r="E144" t="str">
            <v>Newport</v>
          </cell>
          <cell r="F144" t="str">
            <v>LA</v>
          </cell>
          <cell r="G144">
            <v>370</v>
          </cell>
          <cell r="H144">
            <v>443.18892</v>
          </cell>
          <cell r="I144">
            <v>416.96834000000001</v>
          </cell>
          <cell r="J144">
            <v>470.60077999999999</v>
          </cell>
          <cell r="K144">
            <v>27.411860000000001</v>
          </cell>
          <cell r="L144">
            <v>26.220580000000002</v>
          </cell>
        </row>
        <row r="145">
          <cell r="A145" t="str">
            <v>Betsi Cadwaladr UHB_CHD Ad_Males_2009 - 2011_HB</v>
          </cell>
          <cell r="B145" t="str">
            <v>CHD Ad</v>
          </cell>
          <cell r="C145" t="str">
            <v>2009 - 2011</v>
          </cell>
          <cell r="D145" t="str">
            <v>Males</v>
          </cell>
          <cell r="E145" t="str">
            <v>Betsi Cadwaladr UHB</v>
          </cell>
          <cell r="F145" t="str">
            <v>HB</v>
          </cell>
          <cell r="G145">
            <v>1617</v>
          </cell>
          <cell r="H145">
            <v>341.96713</v>
          </cell>
          <cell r="I145">
            <v>332.04867999999999</v>
          </cell>
          <cell r="J145">
            <v>352.09836999999999</v>
          </cell>
          <cell r="K145">
            <v>10.13124</v>
          </cell>
          <cell r="L145">
            <v>9.91845</v>
          </cell>
        </row>
        <row r="146">
          <cell r="A146" t="str">
            <v>Powys THB_CHD Ad_Males_2009 - 2011_HB</v>
          </cell>
          <cell r="B146" t="str">
            <v>CHD Ad</v>
          </cell>
          <cell r="C146" t="str">
            <v>2009 - 2011</v>
          </cell>
          <cell r="D146" t="str">
            <v>Males</v>
          </cell>
          <cell r="E146" t="str">
            <v>Powys THB</v>
          </cell>
          <cell r="F146" t="str">
            <v>HB</v>
          </cell>
          <cell r="G146">
            <v>277</v>
          </cell>
          <cell r="H146">
            <v>261.66712000000001</v>
          </cell>
          <cell r="I146">
            <v>243.17608000000001</v>
          </cell>
          <cell r="J146">
            <v>281.13287000000003</v>
          </cell>
          <cell r="K146">
            <v>19.46575</v>
          </cell>
          <cell r="L146">
            <v>18.491040000000002</v>
          </cell>
        </row>
        <row r="147">
          <cell r="A147" t="str">
            <v>Hywel Dda HB_CHD Ad_Males_2009 - 2011_HB</v>
          </cell>
          <cell r="B147" t="str">
            <v>CHD Ad</v>
          </cell>
          <cell r="C147" t="str">
            <v>2009 - 2011</v>
          </cell>
          <cell r="D147" t="str">
            <v>Males</v>
          </cell>
          <cell r="E147" t="str">
            <v>Hywel Dda HB</v>
          </cell>
          <cell r="F147" t="str">
            <v>HB</v>
          </cell>
          <cell r="G147">
            <v>1090.3333</v>
          </cell>
          <cell r="H147">
            <v>399.15753999999998</v>
          </cell>
          <cell r="I147">
            <v>384.98021999999997</v>
          </cell>
          <cell r="J147">
            <v>413.70623000000001</v>
          </cell>
          <cell r="K147">
            <v>14.548690000000001</v>
          </cell>
          <cell r="L147">
            <v>14.17732</v>
          </cell>
        </row>
        <row r="148">
          <cell r="A148" t="str">
            <v>ABM UHB_CHD Ad_Males_2009 - 2011_HB</v>
          </cell>
          <cell r="B148" t="str">
            <v>CHD Ad</v>
          </cell>
          <cell r="C148" t="str">
            <v>2009 - 2011</v>
          </cell>
          <cell r="D148" t="str">
            <v>Males</v>
          </cell>
          <cell r="E148" t="str">
            <v>ABM UHB</v>
          </cell>
          <cell r="F148" t="str">
            <v>HB</v>
          </cell>
          <cell r="G148">
            <v>1077.6667</v>
          </cell>
          <cell r="H148">
            <v>331.09798999999998</v>
          </cell>
          <cell r="I148">
            <v>319.49446</v>
          </cell>
          <cell r="J148">
            <v>343.00725999999997</v>
          </cell>
          <cell r="K148">
            <v>11.909280000000001</v>
          </cell>
          <cell r="L148">
            <v>11.603529999999999</v>
          </cell>
        </row>
        <row r="149">
          <cell r="A149" t="str">
            <v>Cardiff &amp; Vale UHB_CHD Ad_Males_2009 - 2011_HB</v>
          </cell>
          <cell r="B149" t="str">
            <v>CHD Ad</v>
          </cell>
          <cell r="C149" t="str">
            <v>2009 - 2011</v>
          </cell>
          <cell r="D149" t="str">
            <v>Males</v>
          </cell>
          <cell r="E149" t="str">
            <v>Cardiff &amp; Vale UHB</v>
          </cell>
          <cell r="F149" t="str">
            <v>HB</v>
          </cell>
          <cell r="G149">
            <v>737</v>
          </cell>
          <cell r="H149">
            <v>295.76265000000001</v>
          </cell>
          <cell r="I149">
            <v>283.34168</v>
          </cell>
          <cell r="J149">
            <v>308.5806</v>
          </cell>
          <cell r="K149">
            <v>12.81795</v>
          </cell>
          <cell r="L149">
            <v>12.42098</v>
          </cell>
        </row>
        <row r="150">
          <cell r="A150" t="str">
            <v>Cwm Taf HB_CHD Ad_Males_2009 - 2011_HB</v>
          </cell>
          <cell r="B150" t="str">
            <v>CHD Ad</v>
          </cell>
          <cell r="C150" t="str">
            <v>2009 - 2011</v>
          </cell>
          <cell r="D150" t="str">
            <v>Males</v>
          </cell>
          <cell r="E150" t="str">
            <v>Cwm Taf HB</v>
          </cell>
          <cell r="F150" t="str">
            <v>HB</v>
          </cell>
          <cell r="G150">
            <v>726.66669999999999</v>
          </cell>
          <cell r="H150">
            <v>420.62160999999998</v>
          </cell>
          <cell r="I150">
            <v>402.83931999999999</v>
          </cell>
          <cell r="J150">
            <v>438.97631000000001</v>
          </cell>
          <cell r="K150">
            <v>18.354700000000001</v>
          </cell>
          <cell r="L150">
            <v>17.78228</v>
          </cell>
        </row>
        <row r="151">
          <cell r="A151" t="str">
            <v>Aneurin Bevan HB_CHD Ad_Males_2009 - 2011_HB</v>
          </cell>
          <cell r="B151" t="str">
            <v>CHD Ad</v>
          </cell>
          <cell r="C151" t="str">
            <v>2009 - 2011</v>
          </cell>
          <cell r="D151" t="str">
            <v>Males</v>
          </cell>
          <cell r="E151" t="str">
            <v>Aneurin Bevan HB</v>
          </cell>
          <cell r="F151" t="str">
            <v>HB</v>
          </cell>
          <cell r="G151">
            <v>1489</v>
          </cell>
          <cell r="H151">
            <v>415.21348999999998</v>
          </cell>
          <cell r="I151">
            <v>402.8691</v>
          </cell>
          <cell r="J151">
            <v>427.834</v>
          </cell>
          <cell r="K151">
            <v>12.620509999999999</v>
          </cell>
          <cell r="L151">
            <v>12.344390000000001</v>
          </cell>
        </row>
        <row r="152">
          <cell r="A152" t="str">
            <v>Wales_CHD Ad_Females_2009 - 2011_WALES</v>
          </cell>
          <cell r="B152" t="str">
            <v>CHD Ad</v>
          </cell>
          <cell r="C152" t="str">
            <v>2009 - 2011</v>
          </cell>
          <cell r="D152" t="str">
            <v>Females</v>
          </cell>
          <cell r="E152" t="str">
            <v>Wales</v>
          </cell>
          <cell r="F152" t="str">
            <v>WALES</v>
          </cell>
          <cell r="G152">
            <v>4142</v>
          </cell>
          <cell r="H152">
            <v>158.84302</v>
          </cell>
          <cell r="I152">
            <v>155.81917999999999</v>
          </cell>
          <cell r="J152">
            <v>161.90723</v>
          </cell>
          <cell r="K152">
            <v>3.0642</v>
          </cell>
          <cell r="L152">
            <v>3.0238499999999999</v>
          </cell>
        </row>
        <row r="153">
          <cell r="A153" t="str">
            <v>Isle of Anglesey_CHD Ad_Females_2009 - 2011_LA</v>
          </cell>
          <cell r="B153" t="str">
            <v>CHD Ad</v>
          </cell>
          <cell r="C153" t="str">
            <v>2009 - 2011</v>
          </cell>
          <cell r="D153" t="str">
            <v>Females</v>
          </cell>
          <cell r="E153" t="str">
            <v>Isle of Anglesey</v>
          </cell>
          <cell r="F153" t="str">
            <v>LA</v>
          </cell>
          <cell r="G153">
            <v>112</v>
          </cell>
          <cell r="H153">
            <v>158.99934999999999</v>
          </cell>
          <cell r="I153">
            <v>140.50979000000001</v>
          </cell>
          <cell r="J153">
            <v>179.04707999999999</v>
          </cell>
          <cell r="K153">
            <v>20.047720000000002</v>
          </cell>
          <cell r="L153">
            <v>18.489560000000001</v>
          </cell>
        </row>
        <row r="154">
          <cell r="A154" t="str">
            <v>Gwynedd_CHD Ad_Females_2009 - 2011_LA</v>
          </cell>
          <cell r="B154" t="str">
            <v>CHD Ad</v>
          </cell>
          <cell r="C154" t="str">
            <v>2009 - 2011</v>
          </cell>
          <cell r="D154" t="str">
            <v>Females</v>
          </cell>
          <cell r="E154" t="str">
            <v>Gwynedd</v>
          </cell>
          <cell r="F154" t="str">
            <v>LA</v>
          </cell>
          <cell r="G154">
            <v>175.33330000000001</v>
          </cell>
          <cell r="H154">
            <v>147.06488999999999</v>
          </cell>
          <cell r="I154">
            <v>133.24726999999999</v>
          </cell>
          <cell r="J154">
            <v>161.80476999999999</v>
          </cell>
          <cell r="K154">
            <v>14.739879999999999</v>
          </cell>
          <cell r="L154">
            <v>13.81762</v>
          </cell>
        </row>
        <row r="155">
          <cell r="A155" t="str">
            <v>Conwy_CHD Ad_Females_2009 - 2011_LA</v>
          </cell>
          <cell r="B155" t="str">
            <v>CHD Ad</v>
          </cell>
          <cell r="C155" t="str">
            <v>2009 - 2011</v>
          </cell>
          <cell r="D155" t="str">
            <v>Females</v>
          </cell>
          <cell r="E155" t="str">
            <v>Conwy</v>
          </cell>
          <cell r="F155" t="str">
            <v>LA</v>
          </cell>
          <cell r="G155">
            <v>186</v>
          </cell>
          <cell r="H155">
            <v>138.14155</v>
          </cell>
          <cell r="I155">
            <v>124.94838</v>
          </cell>
          <cell r="J155">
            <v>152.18879000000001</v>
          </cell>
          <cell r="K155">
            <v>14.04724</v>
          </cell>
          <cell r="L155">
            <v>13.19318</v>
          </cell>
        </row>
        <row r="156">
          <cell r="A156" t="str">
            <v>Denbighshire_CHD Ad_Females_2009 - 2011_LA</v>
          </cell>
          <cell r="B156" t="str">
            <v>CHD Ad</v>
          </cell>
          <cell r="C156" t="str">
            <v>2009 - 2011</v>
          </cell>
          <cell r="D156" t="str">
            <v>Females</v>
          </cell>
          <cell r="E156" t="str">
            <v>Denbighshire</v>
          </cell>
          <cell r="F156" t="str">
            <v>LA</v>
          </cell>
          <cell r="G156">
            <v>119.33329999999999</v>
          </cell>
          <cell r="H156">
            <v>131.60142999999999</v>
          </cell>
          <cell r="I156">
            <v>117.09482</v>
          </cell>
          <cell r="J156">
            <v>147.29071999999999</v>
          </cell>
          <cell r="K156">
            <v>15.68929</v>
          </cell>
          <cell r="L156">
            <v>14.50661</v>
          </cell>
        </row>
        <row r="157">
          <cell r="A157" t="str">
            <v>Flintshire_CHD Ad_Females_2009 - 2011_LA</v>
          </cell>
          <cell r="B157" t="str">
            <v>CHD Ad</v>
          </cell>
          <cell r="C157" t="str">
            <v>2009 - 2011</v>
          </cell>
          <cell r="D157" t="str">
            <v>Females</v>
          </cell>
          <cell r="E157" t="str">
            <v>Flintshire</v>
          </cell>
          <cell r="F157" t="str">
            <v>LA</v>
          </cell>
          <cell r="G157">
            <v>188.33330000000001</v>
          </cell>
          <cell r="H157">
            <v>149.38381999999999</v>
          </cell>
          <cell r="I157">
            <v>136.57560000000001</v>
          </cell>
          <cell r="J157">
            <v>163.01585</v>
          </cell>
          <cell r="K157">
            <v>13.63203</v>
          </cell>
          <cell r="L157">
            <v>12.80822</v>
          </cell>
        </row>
        <row r="158">
          <cell r="A158" t="str">
            <v>Wrexham_CHD Ad_Females_2009 - 2011_LA</v>
          </cell>
          <cell r="B158" t="str">
            <v>CHD Ad</v>
          </cell>
          <cell r="C158" t="str">
            <v>2009 - 2011</v>
          </cell>
          <cell r="D158" t="str">
            <v>Females</v>
          </cell>
          <cell r="E158" t="str">
            <v>Wrexham</v>
          </cell>
          <cell r="F158" t="str">
            <v>LA</v>
          </cell>
          <cell r="G158">
            <v>199</v>
          </cell>
          <cell r="H158">
            <v>195.32315</v>
          </cell>
          <cell r="I158">
            <v>178.88374999999999</v>
          </cell>
          <cell r="J158">
            <v>212.79022000000001</v>
          </cell>
          <cell r="K158">
            <v>17.46707</v>
          </cell>
          <cell r="L158">
            <v>16.439399999999999</v>
          </cell>
        </row>
        <row r="159">
          <cell r="A159" t="str">
            <v>Powys_CHD Ad_Females_2009 - 2011_LA</v>
          </cell>
          <cell r="B159" t="str">
            <v>CHD Ad</v>
          </cell>
          <cell r="C159" t="str">
            <v>2009 - 2011</v>
          </cell>
          <cell r="D159" t="str">
            <v>Females</v>
          </cell>
          <cell r="E159" t="str">
            <v>Powys</v>
          </cell>
          <cell r="F159" t="str">
            <v>LA</v>
          </cell>
          <cell r="G159">
            <v>154</v>
          </cell>
          <cell r="H159">
            <v>110.51711</v>
          </cell>
          <cell r="I159">
            <v>99.590580000000003</v>
          </cell>
          <cell r="J159">
            <v>122.22369999999999</v>
          </cell>
          <cell r="K159">
            <v>11.70659</v>
          </cell>
          <cell r="L159">
            <v>10.92653</v>
          </cell>
        </row>
        <row r="160">
          <cell r="A160" t="str">
            <v>Ceredigion_CHD Ad_Females_2009 - 2011_LA</v>
          </cell>
          <cell r="B160" t="str">
            <v>CHD Ad</v>
          </cell>
          <cell r="C160" t="str">
            <v>2009 - 2011</v>
          </cell>
          <cell r="D160" t="str">
            <v>Females</v>
          </cell>
          <cell r="E160" t="str">
            <v>Ceredigion</v>
          </cell>
          <cell r="F160" t="str">
            <v>LA</v>
          </cell>
          <cell r="G160">
            <v>104.66670000000001</v>
          </cell>
          <cell r="H160">
            <v>140.17506</v>
          </cell>
          <cell r="I160">
            <v>123.39543999999999</v>
          </cell>
          <cell r="J160">
            <v>158.41972000000001</v>
          </cell>
          <cell r="K160">
            <v>18.24466</v>
          </cell>
          <cell r="L160">
            <v>16.779620000000001</v>
          </cell>
        </row>
        <row r="161">
          <cell r="A161" t="str">
            <v>Pembrokeshire_CHD Ad_Females_2009 - 2011_LA</v>
          </cell>
          <cell r="B161" t="str">
            <v>CHD Ad</v>
          </cell>
          <cell r="C161" t="str">
            <v>2009 - 2011</v>
          </cell>
          <cell r="D161" t="str">
            <v>Females</v>
          </cell>
          <cell r="E161" t="str">
            <v>Pembrokeshire</v>
          </cell>
          <cell r="F161" t="str">
            <v>LA</v>
          </cell>
          <cell r="G161">
            <v>199.33330000000001</v>
          </cell>
          <cell r="H161">
            <v>179.35057</v>
          </cell>
          <cell r="I161">
            <v>163.79187999999999</v>
          </cell>
          <cell r="J161">
            <v>195.88104000000001</v>
          </cell>
          <cell r="K161">
            <v>16.530470000000001</v>
          </cell>
          <cell r="L161">
            <v>15.5587</v>
          </cell>
        </row>
        <row r="162">
          <cell r="A162" t="str">
            <v>Carmarthenshire_CHD Ad_Females_2009 - 2011_LA</v>
          </cell>
          <cell r="B162" t="str">
            <v>CHD Ad</v>
          </cell>
          <cell r="C162" t="str">
            <v>2009 - 2011</v>
          </cell>
          <cell r="D162" t="str">
            <v>Females</v>
          </cell>
          <cell r="E162" t="str">
            <v>Carmarthenshire</v>
          </cell>
          <cell r="F162" t="str">
            <v>LA</v>
          </cell>
          <cell r="G162">
            <v>296</v>
          </cell>
          <cell r="H162">
            <v>168.97424000000001</v>
          </cell>
          <cell r="I162">
            <v>156.85670999999999</v>
          </cell>
          <cell r="J162">
            <v>181.70910000000001</v>
          </cell>
          <cell r="K162">
            <v>12.73485</v>
          </cell>
          <cell r="L162">
            <v>12.11753</v>
          </cell>
        </row>
        <row r="163">
          <cell r="A163" t="str">
            <v>Swansea_CHD Ad_Females_2009 - 2011_LA</v>
          </cell>
          <cell r="B163" t="str">
            <v>CHD Ad</v>
          </cell>
          <cell r="C163" t="str">
            <v>2009 - 2011</v>
          </cell>
          <cell r="D163" t="str">
            <v>Females</v>
          </cell>
          <cell r="E163" t="str">
            <v>Swansea</v>
          </cell>
          <cell r="F163" t="str">
            <v>LA</v>
          </cell>
          <cell r="G163">
            <v>272.66669999999999</v>
          </cell>
          <cell r="H163">
            <v>132.21584999999999</v>
          </cell>
          <cell r="I163">
            <v>122.46326000000001</v>
          </cell>
          <cell r="J163">
            <v>142.48670999999999</v>
          </cell>
          <cell r="K163">
            <v>10.270860000000001</v>
          </cell>
          <cell r="L163">
            <v>9.7525899999999996</v>
          </cell>
        </row>
        <row r="164">
          <cell r="A164" t="str">
            <v>Neath Port Talbot_CHD Ad_Females_2009 - 2011_LA</v>
          </cell>
          <cell r="B164" t="str">
            <v>CHD Ad</v>
          </cell>
          <cell r="C164" t="str">
            <v>2009 - 2011</v>
          </cell>
          <cell r="D164" t="str">
            <v>Females</v>
          </cell>
          <cell r="E164" t="str">
            <v>Neath Port Talbot</v>
          </cell>
          <cell r="F164" t="str">
            <v>LA</v>
          </cell>
          <cell r="G164">
            <v>199.66669999999999</v>
          </cell>
          <cell r="H164">
            <v>166.65147999999999</v>
          </cell>
          <cell r="I164">
            <v>152.56119000000001</v>
          </cell>
          <cell r="J164">
            <v>181.62106</v>
          </cell>
          <cell r="K164">
            <v>14.969580000000001</v>
          </cell>
          <cell r="L164">
            <v>14.09029</v>
          </cell>
        </row>
        <row r="165">
          <cell r="A165" t="str">
            <v>Bridgend_CHD Ad_Females_2009 - 2011_LA</v>
          </cell>
          <cell r="B165" t="str">
            <v>CHD Ad</v>
          </cell>
          <cell r="C165" t="str">
            <v>2009 - 2011</v>
          </cell>
          <cell r="D165" t="str">
            <v>Females</v>
          </cell>
          <cell r="E165" t="str">
            <v>Bridgend</v>
          </cell>
          <cell r="F165" t="str">
            <v>LA</v>
          </cell>
          <cell r="G165">
            <v>164</v>
          </cell>
          <cell r="H165">
            <v>149.36752000000001</v>
          </cell>
          <cell r="I165">
            <v>135.69829999999999</v>
          </cell>
          <cell r="J165">
            <v>163.98125999999999</v>
          </cell>
          <cell r="K165">
            <v>14.61374</v>
          </cell>
          <cell r="L165">
            <v>13.669219999999999</v>
          </cell>
        </row>
        <row r="166">
          <cell r="A166" t="str">
            <v>The Vale of Glamorgan_CHD Ad_Females_2009 - 2011_LA</v>
          </cell>
          <cell r="B166" t="str">
            <v>CHD Ad</v>
          </cell>
          <cell r="C166" t="str">
            <v>2009 - 2011</v>
          </cell>
          <cell r="D166" t="str">
            <v>Females</v>
          </cell>
          <cell r="E166" t="str">
            <v>The Vale of Glamorgan</v>
          </cell>
          <cell r="F166" t="str">
            <v>LA</v>
          </cell>
          <cell r="G166">
            <v>179.66669999999999</v>
          </cell>
          <cell r="H166">
            <v>166.12854999999999</v>
          </cell>
          <cell r="I166">
            <v>151.33653000000001</v>
          </cell>
          <cell r="J166">
            <v>181.89546000000001</v>
          </cell>
          <cell r="K166">
            <v>15.766909999999999</v>
          </cell>
          <cell r="L166">
            <v>14.792020000000001</v>
          </cell>
        </row>
        <row r="167">
          <cell r="A167" t="str">
            <v>Cardiff_CHD Ad_Females_2009 - 2011_LA</v>
          </cell>
          <cell r="B167" t="str">
            <v>CHD Ad</v>
          </cell>
          <cell r="C167" t="str">
            <v>2009 - 2011</v>
          </cell>
          <cell r="D167" t="str">
            <v>Females</v>
          </cell>
          <cell r="E167" t="str">
            <v>Cardiff</v>
          </cell>
          <cell r="F167" t="str">
            <v>LA</v>
          </cell>
          <cell r="G167">
            <v>280.33330000000001</v>
          </cell>
          <cell r="H167">
            <v>119.23056</v>
          </cell>
          <cell r="I167">
            <v>110.60083</v>
          </cell>
          <cell r="J167">
            <v>128.31237999999999</v>
          </cell>
          <cell r="K167">
            <v>9.0818300000000001</v>
          </cell>
          <cell r="L167">
            <v>8.6297200000000007</v>
          </cell>
        </row>
        <row r="168">
          <cell r="A168" t="str">
            <v>Rhondda Cynon Taf_CHD Ad_Females_2009 - 2011_LA</v>
          </cell>
          <cell r="B168" t="str">
            <v>CHD Ad</v>
          </cell>
          <cell r="C168" t="str">
            <v>2009 - 2011</v>
          </cell>
          <cell r="D168" t="str">
            <v>Females</v>
          </cell>
          <cell r="E168" t="str">
            <v>Rhondda Cynon Taf</v>
          </cell>
          <cell r="F168" t="str">
            <v>LA</v>
          </cell>
          <cell r="G168">
            <v>341.33330000000001</v>
          </cell>
          <cell r="H168">
            <v>188.85490999999999</v>
          </cell>
          <cell r="I168">
            <v>176.68611999999999</v>
          </cell>
          <cell r="J168">
            <v>201.59989999999999</v>
          </cell>
          <cell r="K168">
            <v>12.74499</v>
          </cell>
          <cell r="L168">
            <v>12.16879</v>
          </cell>
        </row>
        <row r="169">
          <cell r="A169" t="str">
            <v>Merthyr Tydfil_CHD Ad_Females_2009 - 2011_LA</v>
          </cell>
          <cell r="B169" t="str">
            <v>CHD Ad</v>
          </cell>
          <cell r="C169" t="str">
            <v>2009 - 2011</v>
          </cell>
          <cell r="D169" t="str">
            <v>Females</v>
          </cell>
          <cell r="E169" t="str">
            <v>Merthyr Tydfil</v>
          </cell>
          <cell r="F169" t="str">
            <v>LA</v>
          </cell>
          <cell r="G169">
            <v>80.333299999999994</v>
          </cell>
          <cell r="H169">
            <v>178.96520000000001</v>
          </cell>
          <cell r="I169">
            <v>155.50380999999999</v>
          </cell>
          <cell r="J169">
            <v>204.78030000000001</v>
          </cell>
          <cell r="K169">
            <v>25.815100000000001</v>
          </cell>
          <cell r="L169">
            <v>23.461390000000002</v>
          </cell>
        </row>
        <row r="170">
          <cell r="A170" t="str">
            <v>Caerphilly_CHD Ad_Females_2009 - 2011_LA</v>
          </cell>
          <cell r="B170" t="str">
            <v>CHD Ad</v>
          </cell>
          <cell r="C170" t="str">
            <v>2009 - 2011</v>
          </cell>
          <cell r="D170" t="str">
            <v>Females</v>
          </cell>
          <cell r="E170" t="str">
            <v>Caerphilly</v>
          </cell>
          <cell r="F170" t="str">
            <v>LA</v>
          </cell>
          <cell r="G170">
            <v>284</v>
          </cell>
          <cell r="H170">
            <v>208.43606</v>
          </cell>
          <cell r="I170">
            <v>193.9444</v>
          </cell>
          <cell r="J170">
            <v>223.68188000000001</v>
          </cell>
          <cell r="K170">
            <v>15.24582</v>
          </cell>
          <cell r="L170">
            <v>14.491669999999999</v>
          </cell>
        </row>
        <row r="171">
          <cell r="A171" t="str">
            <v>Blaenau Gwent_CHD Ad_Females_2009 - 2011_LA</v>
          </cell>
          <cell r="B171" t="str">
            <v>CHD Ad</v>
          </cell>
          <cell r="C171" t="str">
            <v>2009 - 2011</v>
          </cell>
          <cell r="D171" t="str">
            <v>Females</v>
          </cell>
          <cell r="E171" t="str">
            <v>Blaenau Gwent</v>
          </cell>
          <cell r="F171" t="str">
            <v>LA</v>
          </cell>
          <cell r="G171">
            <v>113.66670000000001</v>
          </cell>
          <cell r="H171">
            <v>193.72117</v>
          </cell>
          <cell r="I171">
            <v>171.99561</v>
          </cell>
          <cell r="J171">
            <v>217.26352</v>
          </cell>
          <cell r="K171">
            <v>23.542349999999999</v>
          </cell>
          <cell r="L171">
            <v>21.725560000000002</v>
          </cell>
        </row>
        <row r="172">
          <cell r="A172" t="str">
            <v>Torfaen_CHD Ad_Females_2009 - 2011_LA</v>
          </cell>
          <cell r="B172" t="str">
            <v>CHD Ad</v>
          </cell>
          <cell r="C172" t="str">
            <v>2009 - 2011</v>
          </cell>
          <cell r="D172" t="str">
            <v>Females</v>
          </cell>
          <cell r="E172" t="str">
            <v>Torfaen</v>
          </cell>
          <cell r="F172" t="str">
            <v>LA</v>
          </cell>
          <cell r="G172">
            <v>165.66669999999999</v>
          </cell>
          <cell r="H172">
            <v>213.61802</v>
          </cell>
          <cell r="I172">
            <v>193.66664</v>
          </cell>
          <cell r="J172">
            <v>234.9408</v>
          </cell>
          <cell r="K172">
            <v>21.322780000000002</v>
          </cell>
          <cell r="L172">
            <v>19.95139</v>
          </cell>
        </row>
        <row r="173">
          <cell r="A173" t="str">
            <v>Monmouthshire_CHD Ad_Females_2009 - 2011_LA</v>
          </cell>
          <cell r="B173" t="str">
            <v>CHD Ad</v>
          </cell>
          <cell r="C173" t="str">
            <v>2009 - 2011</v>
          </cell>
          <cell r="D173" t="str">
            <v>Females</v>
          </cell>
          <cell r="E173" t="str">
            <v>Monmouthshire</v>
          </cell>
          <cell r="F173" t="str">
            <v>LA</v>
          </cell>
          <cell r="G173">
            <v>120.33329999999999</v>
          </cell>
          <cell r="H173">
            <v>132.17071000000001</v>
          </cell>
          <cell r="I173">
            <v>117.49399</v>
          </cell>
          <cell r="J173">
            <v>148.03877</v>
          </cell>
          <cell r="K173">
            <v>15.86806</v>
          </cell>
          <cell r="L173">
            <v>14.67672</v>
          </cell>
        </row>
        <row r="174">
          <cell r="A174" t="str">
            <v>Newport_CHD Ad_Females_2009 - 2011_LA</v>
          </cell>
          <cell r="B174" t="str">
            <v>CHD Ad</v>
          </cell>
          <cell r="C174" t="str">
            <v>2009 - 2011</v>
          </cell>
          <cell r="D174" t="str">
            <v>Females</v>
          </cell>
          <cell r="E174" t="str">
            <v>Newport</v>
          </cell>
          <cell r="F174" t="str">
            <v>LA</v>
          </cell>
          <cell r="G174">
            <v>206.33330000000001</v>
          </cell>
          <cell r="H174">
            <v>187.941</v>
          </cell>
          <cell r="I174">
            <v>172.23187999999999</v>
          </cell>
          <cell r="J174">
            <v>204.61393000000001</v>
          </cell>
          <cell r="K174">
            <v>16.672930000000001</v>
          </cell>
          <cell r="L174">
            <v>15.70912</v>
          </cell>
        </row>
        <row r="175">
          <cell r="A175" t="str">
            <v>Betsi Cadwaladr UHB_CHD Ad_Females_2009 - 2011_HB</v>
          </cell>
          <cell r="B175" t="str">
            <v>CHD Ad</v>
          </cell>
          <cell r="C175" t="str">
            <v>2009 - 2011</v>
          </cell>
          <cell r="D175" t="str">
            <v>Females</v>
          </cell>
          <cell r="E175" t="str">
            <v>Betsi Cadwaladr UHB</v>
          </cell>
          <cell r="F175" t="str">
            <v>HB</v>
          </cell>
          <cell r="G175">
            <v>980</v>
          </cell>
          <cell r="H175">
            <v>153.56017</v>
          </cell>
          <cell r="I175">
            <v>147.49010999999999</v>
          </cell>
          <cell r="J175">
            <v>159.79808</v>
          </cell>
          <cell r="K175">
            <v>6.2378999999999998</v>
          </cell>
          <cell r="L175">
            <v>6.0700599999999998</v>
          </cell>
        </row>
        <row r="176">
          <cell r="A176" t="str">
            <v>Powys THB_CHD Ad_Females_2009 - 2011_HB</v>
          </cell>
          <cell r="B176" t="str">
            <v>CHD Ad</v>
          </cell>
          <cell r="C176" t="str">
            <v>2009 - 2011</v>
          </cell>
          <cell r="D176" t="str">
            <v>Females</v>
          </cell>
          <cell r="E176" t="str">
            <v>Powys THB</v>
          </cell>
          <cell r="F176" t="str">
            <v>HB</v>
          </cell>
          <cell r="G176">
            <v>154</v>
          </cell>
          <cell r="H176">
            <v>110.51711</v>
          </cell>
          <cell r="I176">
            <v>99.590580000000003</v>
          </cell>
          <cell r="J176">
            <v>122.22369999999999</v>
          </cell>
          <cell r="K176">
            <v>11.70659</v>
          </cell>
          <cell r="L176">
            <v>10.92653</v>
          </cell>
        </row>
        <row r="177">
          <cell r="A177" t="str">
            <v>Hywel Dda HB_CHD Ad_Females_2009 - 2011_HB</v>
          </cell>
          <cell r="B177" t="str">
            <v>CHD Ad</v>
          </cell>
          <cell r="C177" t="str">
            <v>2009 - 2011</v>
          </cell>
          <cell r="D177" t="str">
            <v>Females</v>
          </cell>
          <cell r="E177" t="str">
            <v>Hywel Dda HB</v>
          </cell>
          <cell r="F177" t="str">
            <v>HB</v>
          </cell>
          <cell r="G177">
            <v>600</v>
          </cell>
          <cell r="H177">
            <v>167.10246000000001</v>
          </cell>
          <cell r="I177">
            <v>158.64148</v>
          </cell>
          <cell r="J177">
            <v>175.86369999999999</v>
          </cell>
          <cell r="K177">
            <v>8.7612500000000004</v>
          </cell>
          <cell r="L177">
            <v>8.4609799999999993</v>
          </cell>
        </row>
        <row r="178">
          <cell r="A178" t="str">
            <v>ABM UHB_CHD Ad_Females_2009 - 2011_HB</v>
          </cell>
          <cell r="B178" t="str">
            <v>CHD Ad</v>
          </cell>
          <cell r="C178" t="str">
            <v>2009 - 2011</v>
          </cell>
          <cell r="D178" t="str">
            <v>Females</v>
          </cell>
          <cell r="E178" t="str">
            <v>ABM UHB</v>
          </cell>
          <cell r="F178" t="str">
            <v>HB</v>
          </cell>
          <cell r="G178">
            <v>636.33330000000001</v>
          </cell>
          <cell r="H178">
            <v>146.63747000000001</v>
          </cell>
          <cell r="I178">
            <v>139.61303000000001</v>
          </cell>
          <cell r="J178">
            <v>153.90384</v>
          </cell>
          <cell r="K178">
            <v>7.2663700000000002</v>
          </cell>
          <cell r="L178">
            <v>7.0244400000000002</v>
          </cell>
        </row>
        <row r="179">
          <cell r="A179" t="str">
            <v>Cardiff &amp; Vale UHB_CHD Ad_Females_2009 - 2011_HB</v>
          </cell>
          <cell r="B179" t="str">
            <v>CHD Ad</v>
          </cell>
          <cell r="C179" t="str">
            <v>2009 - 2011</v>
          </cell>
          <cell r="D179" t="str">
            <v>Females</v>
          </cell>
          <cell r="E179" t="str">
            <v>Cardiff &amp; Vale UHB</v>
          </cell>
          <cell r="F179" t="str">
            <v>HB</v>
          </cell>
          <cell r="G179">
            <v>460</v>
          </cell>
          <cell r="H179">
            <v>134.32799</v>
          </cell>
          <cell r="I179">
            <v>126.75145999999999</v>
          </cell>
          <cell r="J179">
            <v>142.21243999999999</v>
          </cell>
          <cell r="K179">
            <v>7.8844599999999998</v>
          </cell>
          <cell r="L179">
            <v>7.5765200000000004</v>
          </cell>
        </row>
        <row r="180">
          <cell r="A180" t="str">
            <v>Cwm Taf HB_CHD Ad_Females_2009 - 2011_HB</v>
          </cell>
          <cell r="B180" t="str">
            <v>CHD Ad</v>
          </cell>
          <cell r="C180" t="str">
            <v>2009 - 2011</v>
          </cell>
          <cell r="D180" t="str">
            <v>Females</v>
          </cell>
          <cell r="E180" t="str">
            <v>Cwm Taf HB</v>
          </cell>
          <cell r="F180" t="str">
            <v>HB</v>
          </cell>
          <cell r="G180">
            <v>421.66669999999999</v>
          </cell>
          <cell r="H180">
            <v>186.92911000000001</v>
          </cell>
          <cell r="I180">
            <v>176.06627</v>
          </cell>
          <cell r="J180">
            <v>198.25353999999999</v>
          </cell>
          <cell r="K180">
            <v>11.32443</v>
          </cell>
          <cell r="L180">
            <v>10.86284</v>
          </cell>
        </row>
        <row r="181">
          <cell r="A181" t="str">
            <v>Aneurin Bevan HB_CHD Ad_Females_2009 - 2011_HB</v>
          </cell>
          <cell r="B181" t="str">
            <v>CHD Ad</v>
          </cell>
          <cell r="C181" t="str">
            <v>2009 - 2011</v>
          </cell>
          <cell r="D181" t="str">
            <v>Females</v>
          </cell>
          <cell r="E181" t="str">
            <v>Aneurin Bevan HB</v>
          </cell>
          <cell r="F181" t="str">
            <v>HB</v>
          </cell>
          <cell r="G181">
            <v>890</v>
          </cell>
          <cell r="H181">
            <v>188.71981</v>
          </cell>
          <cell r="I181">
            <v>181.09453999999999</v>
          </cell>
          <cell r="J181">
            <v>196.56649999999999</v>
          </cell>
          <cell r="K181">
            <v>7.8466899999999997</v>
          </cell>
          <cell r="L181">
            <v>7.6252700000000004</v>
          </cell>
        </row>
      </sheetData>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Indicator_Chart"/>
      <sheetName val="Tables"/>
      <sheetName val="Charts"/>
      <sheetName val="SQL Data_Persons"/>
      <sheetName val="Rate_Calc_Persons"/>
      <sheetName val="SQL_Data_Males"/>
      <sheetName val="Rate_Calc_Males"/>
      <sheetName val="SQL_Data_Females"/>
      <sheetName val="Rate_Calc_Females"/>
      <sheetName val="Code"/>
      <sheetName val="QC code"/>
      <sheetName val="QC"/>
    </sheetNames>
    <sheetDataSet>
      <sheetData sheetId="0"/>
      <sheetData sheetId="1"/>
      <sheetData sheetId="2"/>
      <sheetData sheetId="3"/>
      <sheetData sheetId="4"/>
      <sheetData sheetId="5"/>
      <sheetData sheetId="6">
        <row r="10">
          <cell r="DQ10" t="str">
            <v>Wales</v>
          </cell>
          <cell r="DR10">
            <v>120.28057862521688</v>
          </cell>
          <cell r="DS10">
            <v>112.44211312401056</v>
          </cell>
          <cell r="DT10">
            <v>128.30578939744461</v>
          </cell>
          <cell r="DU10">
            <v>7.8384655012063149</v>
          </cell>
          <cell r="DV10">
            <v>8.0252107722277373</v>
          </cell>
          <cell r="DW10">
            <v>3944</v>
          </cell>
        </row>
        <row r="11">
          <cell r="DQ11" t="str">
            <v>North Wales</v>
          </cell>
          <cell r="DR11">
            <v>109.51834007310369</v>
          </cell>
          <cell r="DS11">
            <v>94.835179612333008</v>
          </cell>
          <cell r="DT11">
            <v>124.9228764793409</v>
          </cell>
          <cell r="DU11">
            <v>14.683160460770679</v>
          </cell>
          <cell r="DV11">
            <v>15.404536406237213</v>
          </cell>
          <cell r="DW11">
            <v>953</v>
          </cell>
        </row>
        <row r="12">
          <cell r="DQ12" t="str">
            <v xml:space="preserve">Conwy                        </v>
          </cell>
          <cell r="DR12">
            <v>116.2202047622756</v>
          </cell>
          <cell r="DS12">
            <v>83.281572916434286</v>
          </cell>
          <cell r="DT12">
            <v>152.55350361622749</v>
          </cell>
          <cell r="DU12">
            <v>32.938631845841314</v>
          </cell>
          <cell r="DV12">
            <v>36.333298853951888</v>
          </cell>
          <cell r="DW12">
            <v>229</v>
          </cell>
        </row>
        <row r="13">
          <cell r="DQ13" t="str">
            <v xml:space="preserve">Denbighshire                 </v>
          </cell>
          <cell r="DR13">
            <v>119.76058685874973</v>
          </cell>
          <cell r="DS13">
            <v>80.010445152459354</v>
          </cell>
          <cell r="DT13">
            <v>164.35323910903173</v>
          </cell>
          <cell r="DU13">
            <v>39.750141706290378</v>
          </cell>
          <cell r="DV13">
            <v>44.592652250282001</v>
          </cell>
          <cell r="DW13">
            <v>167</v>
          </cell>
        </row>
        <row r="14">
          <cell r="DQ14" t="str">
            <v xml:space="preserve">Flintshire                   </v>
          </cell>
          <cell r="DR14">
            <v>120.98604991621674</v>
          </cell>
          <cell r="DS14">
            <v>87.369437421225015</v>
          </cell>
          <cell r="DT14">
            <v>158.41605840144581</v>
          </cell>
          <cell r="DU14">
            <v>33.616612494991728</v>
          </cell>
          <cell r="DV14">
            <v>37.430008485229067</v>
          </cell>
          <cell r="DW14">
            <v>191</v>
          </cell>
        </row>
        <row r="15">
          <cell r="DQ15" t="str">
            <v xml:space="preserve">Gwynedd                      </v>
          </cell>
          <cell r="DR15">
            <v>74.223737826686275</v>
          </cell>
          <cell r="DS15">
            <v>47.778187562349615</v>
          </cell>
          <cell r="DT15">
            <v>104.49704870460343</v>
          </cell>
          <cell r="DU15">
            <v>26.44555026433666</v>
          </cell>
          <cell r="DV15">
            <v>30.273310877917154</v>
          </cell>
          <cell r="DW15">
            <v>121</v>
          </cell>
        </row>
        <row r="16">
          <cell r="DQ16" t="str">
            <v xml:space="preserve">Isle of Anglesey             </v>
          </cell>
          <cell r="DR16">
            <v>85.713747252036683</v>
          </cell>
          <cell r="DS16">
            <v>51.43922197464795</v>
          </cell>
          <cell r="DT16">
            <v>125.99469651748839</v>
          </cell>
          <cell r="DU16">
            <v>34.274525277388733</v>
          </cell>
          <cell r="DV16">
            <v>40.28094926545171</v>
          </cell>
          <cell r="DW16">
            <v>85</v>
          </cell>
        </row>
        <row r="17">
          <cell r="DQ17" t="str">
            <v xml:space="preserve">Wrexham                      </v>
          </cell>
          <cell r="DR17">
            <v>132.27465367542504</v>
          </cell>
          <cell r="DS17">
            <v>90.712080556663182</v>
          </cell>
          <cell r="DT17">
            <v>179.01732436137814</v>
          </cell>
          <cell r="DU17">
            <v>41.562573118761861</v>
          </cell>
          <cell r="DV17">
            <v>46.742670685953101</v>
          </cell>
          <cell r="DW17">
            <v>160</v>
          </cell>
        </row>
        <row r="18">
          <cell r="DQ18" t="str">
            <v>Wales</v>
          </cell>
          <cell r="DR18">
            <v>127.191665505617</v>
          </cell>
          <cell r="DS18">
            <v>119.52558084901023</v>
          </cell>
          <cell r="DT18">
            <v>135.0264781917225</v>
          </cell>
          <cell r="DU18">
            <v>7.6660846566067704</v>
          </cell>
          <cell r="DV18">
            <v>7.8348126861055079</v>
          </cell>
          <cell r="DW18">
            <v>4612</v>
          </cell>
        </row>
        <row r="19">
          <cell r="DQ19" t="str">
            <v>North Wales</v>
          </cell>
          <cell r="DR19">
            <v>122.62983369122774</v>
          </cell>
          <cell r="DS19">
            <v>107.14289181610776</v>
          </cell>
          <cell r="DT19">
            <v>138.83000902246306</v>
          </cell>
          <cell r="DU19">
            <v>15.486941875119982</v>
          </cell>
          <cell r="DV19">
            <v>16.200175331235315</v>
          </cell>
          <cell r="DW19">
            <v>1081</v>
          </cell>
        </row>
        <row r="20">
          <cell r="DQ20" t="str">
            <v xml:space="preserve">Conwy                        </v>
          </cell>
          <cell r="DR20">
            <v>117.84452664781595</v>
          </cell>
          <cell r="DS20">
            <v>87.088261064736628</v>
          </cell>
          <cell r="DT20">
            <v>151.58982792101389</v>
          </cell>
          <cell r="DU20">
            <v>30.756265583079326</v>
          </cell>
          <cell r="DV20">
            <v>33.745301273197938</v>
          </cell>
          <cell r="DW20">
            <v>256</v>
          </cell>
        </row>
        <row r="21">
          <cell r="DQ21" t="str">
            <v xml:space="preserve">Denbighshire                 </v>
          </cell>
          <cell r="DR21">
            <v>160.40601871036498</v>
          </cell>
          <cell r="DS21">
            <v>112.17840295330637</v>
          </cell>
          <cell r="DT21">
            <v>213.81059536143763</v>
          </cell>
          <cell r="DU21">
            <v>48.227615757058601</v>
          </cell>
          <cell r="DV21">
            <v>53.404576651072659</v>
          </cell>
          <cell r="DW21">
            <v>212</v>
          </cell>
        </row>
        <row r="22">
          <cell r="DQ22" t="str">
            <v xml:space="preserve">Flintshire                   </v>
          </cell>
          <cell r="DR22">
            <v>141.86595648853364</v>
          </cell>
          <cell r="DS22">
            <v>103.3477820640275</v>
          </cell>
          <cell r="DT22">
            <v>184.68252503312576</v>
          </cell>
          <cell r="DU22">
            <v>38.518174424506142</v>
          </cell>
          <cell r="DV22">
            <v>42.816568544592116</v>
          </cell>
          <cell r="DW22">
            <v>197</v>
          </cell>
        </row>
        <row r="23">
          <cell r="DQ23" t="str">
            <v xml:space="preserve">Gwynedd                      </v>
          </cell>
          <cell r="DR23">
            <v>89.49969836463066</v>
          </cell>
          <cell r="DS23">
            <v>56.850069745475345</v>
          </cell>
          <cell r="DT23">
            <v>126.83359472883507</v>
          </cell>
          <cell r="DU23">
            <v>32.649628619155315</v>
          </cell>
          <cell r="DV23">
            <v>37.333896364204406</v>
          </cell>
          <cell r="DW23">
            <v>123</v>
          </cell>
        </row>
        <row r="24">
          <cell r="DQ24" t="str">
            <v xml:space="preserve">Isle of Anglesey             </v>
          </cell>
          <cell r="DR24">
            <v>90.011025856138033</v>
          </cell>
          <cell r="DS24">
            <v>52.104561800742395</v>
          </cell>
          <cell r="DT24">
            <v>134.78399016015607</v>
          </cell>
          <cell r="DU24">
            <v>37.906464055395638</v>
          </cell>
          <cell r="DV24">
            <v>44.772964304018032</v>
          </cell>
          <cell r="DW24">
            <v>80</v>
          </cell>
        </row>
        <row r="25">
          <cell r="DQ25" t="str">
            <v xml:space="preserve">Wrexham                      </v>
          </cell>
          <cell r="DR25">
            <v>127.3065956142341</v>
          </cell>
          <cell r="DS25">
            <v>93.176097112998505</v>
          </cell>
          <cell r="DT25">
            <v>165.09170879782508</v>
          </cell>
          <cell r="DU25">
            <v>34.130498501235593</v>
          </cell>
          <cell r="DV25">
            <v>37.78511318359098</v>
          </cell>
          <cell r="DW25">
            <v>213</v>
          </cell>
        </row>
        <row r="26">
          <cell r="DQ26" t="str">
            <v>Wales</v>
          </cell>
          <cell r="DR26">
            <v>134.51159558527658</v>
          </cell>
          <cell r="DS26">
            <v>126.71652333799216</v>
          </cell>
          <cell r="DT26">
            <v>142.47190029204063</v>
          </cell>
          <cell r="DU26">
            <v>7.7950722472844234</v>
          </cell>
          <cell r="DV26">
            <v>7.9603047067640489</v>
          </cell>
          <cell r="DW26">
            <v>4968</v>
          </cell>
        </row>
        <row r="27">
          <cell r="DQ27" t="str">
            <v>North Wales</v>
          </cell>
          <cell r="DR27">
            <v>153.12524000278978</v>
          </cell>
          <cell r="DS27">
            <v>134.43128929175495</v>
          </cell>
          <cell r="DT27">
            <v>172.65926071731099</v>
          </cell>
          <cell r="DU27">
            <v>18.69395071103483</v>
          </cell>
          <cell r="DV27">
            <v>19.534020714521205</v>
          </cell>
          <cell r="DW27">
            <v>1134</v>
          </cell>
        </row>
        <row r="28">
          <cell r="DQ28" t="str">
            <v xml:space="preserve">Conwy                        </v>
          </cell>
          <cell r="DR28">
            <v>138.51136890925895</v>
          </cell>
          <cell r="DS28">
            <v>100.68833545764988</v>
          </cell>
          <cell r="DT28">
            <v>180.12064932198018</v>
          </cell>
          <cell r="DU28">
            <v>37.823033451609064</v>
          </cell>
          <cell r="DV28">
            <v>41.609280412721233</v>
          </cell>
          <cell r="DW28">
            <v>242</v>
          </cell>
        </row>
        <row r="29">
          <cell r="DQ29" t="str">
            <v xml:space="preserve">Denbighshire                 </v>
          </cell>
          <cell r="DR29">
            <v>224.68957139597916</v>
          </cell>
          <cell r="DS29">
            <v>162.96125828033991</v>
          </cell>
          <cell r="DT29">
            <v>292.85415658763111</v>
          </cell>
          <cell r="DU29">
            <v>61.728313115639253</v>
          </cell>
          <cell r="DV29">
            <v>68.164585191651952</v>
          </cell>
          <cell r="DW29">
            <v>224</v>
          </cell>
        </row>
        <row r="30">
          <cell r="DQ30" t="str">
            <v xml:space="preserve">Flintshire                   </v>
          </cell>
          <cell r="DR30">
            <v>153.99946905212994</v>
          </cell>
          <cell r="DS30">
            <v>113.08568225922929</v>
          </cell>
          <cell r="DT30">
            <v>199.46675947298914</v>
          </cell>
          <cell r="DU30">
            <v>40.913786792900652</v>
          </cell>
          <cell r="DV30">
            <v>45.4672904208592</v>
          </cell>
          <cell r="DW30">
            <v>198</v>
          </cell>
        </row>
        <row r="31">
          <cell r="DQ31" t="str">
            <v xml:space="preserve">Gwynedd                      </v>
          </cell>
          <cell r="DR31">
            <v>112.47897225964628</v>
          </cell>
          <cell r="DS31">
            <v>76.126401637395773</v>
          </cell>
          <cell r="DT31">
            <v>153.43964598678031</v>
          </cell>
          <cell r="DU31">
            <v>36.352570622250511</v>
          </cell>
          <cell r="DV31">
            <v>40.960673727134022</v>
          </cell>
          <cell r="DW31">
            <v>155</v>
          </cell>
        </row>
        <row r="32">
          <cell r="DQ32" t="str">
            <v xml:space="preserve">Isle of Anglesey             </v>
          </cell>
          <cell r="DR32">
            <v>92.396080208560505</v>
          </cell>
          <cell r="DS32">
            <v>55.28359569771937</v>
          </cell>
          <cell r="DT32">
            <v>135.81295027468477</v>
          </cell>
          <cell r="DU32">
            <v>37.112484510841135</v>
          </cell>
          <cell r="DV32">
            <v>43.416870066124261</v>
          </cell>
          <cell r="DW32">
            <v>90</v>
          </cell>
        </row>
        <row r="33">
          <cell r="DQ33" t="str">
            <v xml:space="preserve">Wrexham                      </v>
          </cell>
          <cell r="DR33">
            <v>188.83289201100851</v>
          </cell>
          <cell r="DS33">
            <v>138.26485284957707</v>
          </cell>
          <cell r="DT33">
            <v>244.66116701037137</v>
          </cell>
          <cell r="DU33">
            <v>50.568039161431443</v>
          </cell>
          <cell r="DV33">
            <v>55.828274999362861</v>
          </cell>
          <cell r="DW33">
            <v>225</v>
          </cell>
        </row>
        <row r="34">
          <cell r="DQ34" t="str">
            <v>Wales</v>
          </cell>
          <cell r="DR34">
            <v>133.17683460484582</v>
          </cell>
          <cell r="DS34">
            <v>125.32834429247136</v>
          </cell>
          <cell r="DT34">
            <v>141.19453901885444</v>
          </cell>
          <cell r="DU34">
            <v>7.8484903123744658</v>
          </cell>
          <cell r="DV34">
            <v>8.0177044140086196</v>
          </cell>
          <cell r="DW34">
            <v>4804</v>
          </cell>
        </row>
        <row r="35">
          <cell r="DQ35" t="str">
            <v>North Wales</v>
          </cell>
          <cell r="DR35">
            <v>122.75227460368512</v>
          </cell>
          <cell r="DS35">
            <v>107.36141461612416</v>
          </cell>
          <cell r="DT35">
            <v>138.86365146957627</v>
          </cell>
          <cell r="DU35">
            <v>15.390859987560958</v>
          </cell>
          <cell r="DV35">
            <v>16.111376865891145</v>
          </cell>
          <cell r="DW35">
            <v>1047</v>
          </cell>
        </row>
        <row r="36">
          <cell r="DQ36" t="str">
            <v xml:space="preserve">Conwy                        </v>
          </cell>
          <cell r="DR36">
            <v>119.8247192268569</v>
          </cell>
          <cell r="DS36">
            <v>89.644127565648844</v>
          </cell>
          <cell r="DT36">
            <v>152.91458432254817</v>
          </cell>
          <cell r="DU36">
            <v>30.180591661208055</v>
          </cell>
          <cell r="DV36">
            <v>33.089865095691266</v>
          </cell>
          <cell r="DW36">
            <v>260</v>
          </cell>
        </row>
        <row r="37">
          <cell r="DQ37" t="str">
            <v xml:space="preserve">Denbighshire                 </v>
          </cell>
          <cell r="DR37">
            <v>149.35106915020668</v>
          </cell>
          <cell r="DS37">
            <v>101.65512498293333</v>
          </cell>
          <cell r="DT37">
            <v>202.91385451706327</v>
          </cell>
          <cell r="DU37">
            <v>47.695944167273353</v>
          </cell>
          <cell r="DV37">
            <v>53.562785366856588</v>
          </cell>
          <cell r="DW37">
            <v>164</v>
          </cell>
        </row>
        <row r="38">
          <cell r="DQ38" t="str">
            <v xml:space="preserve">Flintshire                   </v>
          </cell>
          <cell r="DR38">
            <v>117.67623703377754</v>
          </cell>
          <cell r="DS38">
            <v>88.709087176039958</v>
          </cell>
          <cell r="DT38">
            <v>149.77636190131221</v>
          </cell>
          <cell r="DU38">
            <v>28.967149857737581</v>
          </cell>
          <cell r="DV38">
            <v>32.100124867534674</v>
          </cell>
          <cell r="DW38">
            <v>209</v>
          </cell>
        </row>
        <row r="39">
          <cell r="DQ39" t="str">
            <v xml:space="preserve">Gwynedd                      </v>
          </cell>
          <cell r="DR39">
            <v>129.87904461945621</v>
          </cell>
          <cell r="DS39">
            <v>88.04127476854913</v>
          </cell>
          <cell r="DT39">
            <v>177.27429729634579</v>
          </cell>
          <cell r="DU39">
            <v>41.83776985090708</v>
          </cell>
          <cell r="DV39">
            <v>47.395252676889584</v>
          </cell>
          <cell r="DW39">
            <v>142</v>
          </cell>
        </row>
        <row r="40">
          <cell r="DQ40" t="str">
            <v xml:space="preserve">Isle of Anglesey             </v>
          </cell>
          <cell r="DR40">
            <v>117.85518831585618</v>
          </cell>
          <cell r="DS40">
            <v>71.339385740047206</v>
          </cell>
          <cell r="DT40">
            <v>172.08815022774888</v>
          </cell>
          <cell r="DU40">
            <v>46.515802575808976</v>
          </cell>
          <cell r="DV40">
            <v>54.232961911892701</v>
          </cell>
          <cell r="DW40">
            <v>94</v>
          </cell>
        </row>
        <row r="41">
          <cell r="DQ41" t="str">
            <v xml:space="preserve">Wrexham                      </v>
          </cell>
          <cell r="DR41">
            <v>104.49596018595746</v>
          </cell>
          <cell r="DS41">
            <v>74.277517984721626</v>
          </cell>
          <cell r="DT41">
            <v>138.27296291315491</v>
          </cell>
          <cell r="DU41">
            <v>30.218442201235831</v>
          </cell>
          <cell r="DV41">
            <v>33.777002727197456</v>
          </cell>
          <cell r="DW41">
            <v>178</v>
          </cell>
        </row>
        <row r="42">
          <cell r="DQ42" t="str">
            <v>Wales</v>
          </cell>
          <cell r="DR42">
            <v>129.75269778701968</v>
          </cell>
          <cell r="DS42">
            <v>122.21470981727963</v>
          </cell>
          <cell r="DT42">
            <v>137.45118946132112</v>
          </cell>
          <cell r="DU42">
            <v>7.5379879697400582</v>
          </cell>
          <cell r="DV42">
            <v>7.6984916743014367</v>
          </cell>
          <cell r="DW42">
            <v>4924</v>
          </cell>
        </row>
        <row r="43">
          <cell r="DQ43" t="str">
            <v>North Wales</v>
          </cell>
          <cell r="DR43">
            <v>107.36333933916613</v>
          </cell>
          <cell r="DS43">
            <v>93.57624494263429</v>
          </cell>
          <cell r="DT43">
            <v>121.81329998010486</v>
          </cell>
          <cell r="DU43">
            <v>13.787094396531842</v>
          </cell>
          <cell r="DV43">
            <v>14.449960640938727</v>
          </cell>
          <cell r="DW43">
            <v>994</v>
          </cell>
        </row>
        <row r="44">
          <cell r="DQ44" t="str">
            <v xml:space="preserve">Conwy                        </v>
          </cell>
          <cell r="DR44">
            <v>106.44901650043865</v>
          </cell>
          <cell r="DS44">
            <v>75.045281678060491</v>
          </cell>
          <cell r="DT44">
            <v>141.29303835571693</v>
          </cell>
          <cell r="DU44">
            <v>31.403734822378155</v>
          </cell>
          <cell r="DV44">
            <v>34.844021855278285</v>
          </cell>
          <cell r="DW44">
            <v>204</v>
          </cell>
        </row>
        <row r="45">
          <cell r="DQ45" t="str">
            <v xml:space="preserve">Denbighshire                 </v>
          </cell>
          <cell r="DR45">
            <v>74.273257212436505</v>
          </cell>
          <cell r="DS45">
            <v>50.707419392031987</v>
          </cell>
          <cell r="DT45">
            <v>101.00541801969953</v>
          </cell>
          <cell r="DU45">
            <v>23.565837820404518</v>
          </cell>
          <cell r="DV45">
            <v>26.732160807263028</v>
          </cell>
          <cell r="DW45">
            <v>139</v>
          </cell>
        </row>
        <row r="46">
          <cell r="DQ46" t="str">
            <v xml:space="preserve">Flintshire                   </v>
          </cell>
          <cell r="DR46">
            <v>144.22116137807873</v>
          </cell>
          <cell r="DS46">
            <v>111.39012693626067</v>
          </cell>
          <cell r="DT46">
            <v>180.24944218216294</v>
          </cell>
          <cell r="DU46">
            <v>32.831034441818062</v>
          </cell>
          <cell r="DV46">
            <v>36.028280804084204</v>
          </cell>
          <cell r="DW46">
            <v>255</v>
          </cell>
        </row>
        <row r="47">
          <cell r="DQ47" t="str">
            <v xml:space="preserve">Gwynedd                      </v>
          </cell>
          <cell r="DR47">
            <v>84.196475222929763</v>
          </cell>
          <cell r="DS47">
            <v>56.320473491670775</v>
          </cell>
          <cell r="DT47">
            <v>115.74776529468456</v>
          </cell>
          <cell r="DU47">
            <v>27.876001731258988</v>
          </cell>
          <cell r="DV47">
            <v>31.551290071754792</v>
          </cell>
          <cell r="DW47">
            <v>144</v>
          </cell>
        </row>
        <row r="48">
          <cell r="DQ48" t="str">
            <v xml:space="preserve">Isle of Anglesey             </v>
          </cell>
          <cell r="DR48">
            <v>91.704894065124861</v>
          </cell>
          <cell r="DS48">
            <v>56.709671011290943</v>
          </cell>
          <cell r="DT48">
            <v>132.50596582742924</v>
          </cell>
          <cell r="DU48">
            <v>34.995223053833918</v>
          </cell>
          <cell r="DV48">
            <v>40.801071762304375</v>
          </cell>
          <cell r="DW48">
            <v>94</v>
          </cell>
        </row>
        <row r="49">
          <cell r="DQ49" t="str">
            <v xml:space="preserve">Wrexham                      </v>
          </cell>
          <cell r="DR49">
            <v>134.5619970895965</v>
          </cell>
          <cell r="DS49">
            <v>92.255441966271832</v>
          </cell>
          <cell r="DT49">
            <v>182.17684621610243</v>
          </cell>
          <cell r="DU49">
            <v>42.306555123324671</v>
          </cell>
          <cell r="DV49">
            <v>47.614849126505931</v>
          </cell>
          <cell r="DW49">
            <v>158</v>
          </cell>
        </row>
        <row r="50">
          <cell r="DQ50" t="str">
            <v>Wales</v>
          </cell>
          <cell r="DR50">
            <v>141.83649807407144</v>
          </cell>
          <cell r="DS50">
            <v>133.68174126237679</v>
          </cell>
          <cell r="DT50">
            <v>150.15977413900782</v>
          </cell>
          <cell r="DU50">
            <v>8.1547568116946536</v>
          </cell>
          <cell r="DV50">
            <v>8.3232760649363797</v>
          </cell>
          <cell r="DW50">
            <v>5224</v>
          </cell>
        </row>
        <row r="51">
          <cell r="DQ51" t="str">
            <v>North Wales</v>
          </cell>
          <cell r="DR51">
            <v>121.45575352142794</v>
          </cell>
          <cell r="DS51">
            <v>105.93072768562408</v>
          </cell>
          <cell r="DT51">
            <v>137.71406942159274</v>
          </cell>
          <cell r="DU51">
            <v>15.525025835803859</v>
          </cell>
          <cell r="DV51">
            <v>16.258315900164803</v>
          </cell>
          <cell r="DW51">
            <v>1029</v>
          </cell>
        </row>
        <row r="52">
          <cell r="DQ52" t="str">
            <v xml:space="preserve">Conwy                        </v>
          </cell>
          <cell r="DR52">
            <v>112.64185495039915</v>
          </cell>
          <cell r="DS52">
            <v>79.961456279814485</v>
          </cell>
          <cell r="DT52">
            <v>148.79583041346521</v>
          </cell>
          <cell r="DU52">
            <v>32.680398670584665</v>
          </cell>
          <cell r="DV52">
            <v>36.153975463066061</v>
          </cell>
          <cell r="DW52">
            <v>216</v>
          </cell>
        </row>
        <row r="53">
          <cell r="DQ53" t="str">
            <v xml:space="preserve">Denbighshire                 </v>
          </cell>
          <cell r="DR53">
            <v>105.65859320336587</v>
          </cell>
          <cell r="DS53">
            <v>69.410071568397328</v>
          </cell>
          <cell r="DT53">
            <v>146.68627112514932</v>
          </cell>
          <cell r="DU53">
            <v>36.24852163496854</v>
          </cell>
          <cell r="DV53">
            <v>41.02767792178345</v>
          </cell>
          <cell r="DW53">
            <v>144</v>
          </cell>
        </row>
        <row r="54">
          <cell r="DQ54" t="str">
            <v xml:space="preserve">Flintshire                   </v>
          </cell>
          <cell r="DR54">
            <v>124.869995632648</v>
          </cell>
          <cell r="DS54">
            <v>94.40673135980478</v>
          </cell>
          <cell r="DT54">
            <v>158.52466770167393</v>
          </cell>
          <cell r="DU54">
            <v>30.463264272843219</v>
          </cell>
          <cell r="DV54">
            <v>33.654672069025935</v>
          </cell>
          <cell r="DW54">
            <v>222</v>
          </cell>
        </row>
        <row r="55">
          <cell r="DQ55" t="str">
            <v xml:space="preserve">Gwynedd                      </v>
          </cell>
          <cell r="DR55">
            <v>116.28455525805072</v>
          </cell>
          <cell r="DS55">
            <v>77.877349931445082</v>
          </cell>
          <cell r="DT55">
            <v>159.7000220989743</v>
          </cell>
          <cell r="DU55">
            <v>38.407205326605634</v>
          </cell>
          <cell r="DV55">
            <v>43.415466840923585</v>
          </cell>
          <cell r="DW55">
            <v>147</v>
          </cell>
        </row>
        <row r="56">
          <cell r="DQ56" t="str">
            <v xml:space="preserve">Isle of Anglesey             </v>
          </cell>
          <cell r="DR56">
            <v>118.11137325112831</v>
          </cell>
          <cell r="DS56">
            <v>72.915840894848117</v>
          </cell>
          <cell r="DT56">
            <v>170.67825630368296</v>
          </cell>
          <cell r="DU56">
            <v>45.195532356280196</v>
          </cell>
          <cell r="DV56">
            <v>52.566883052554644</v>
          </cell>
          <cell r="DW56">
            <v>97</v>
          </cell>
        </row>
        <row r="57">
          <cell r="DQ57" t="str">
            <v xml:space="preserve">Wrexham                      </v>
          </cell>
          <cell r="DR57">
            <v>153.87217463085156</v>
          </cell>
          <cell r="DS57">
            <v>110.41135303500053</v>
          </cell>
          <cell r="DT57">
            <v>202.10653609721447</v>
          </cell>
          <cell r="DU57">
            <v>43.46082159585103</v>
          </cell>
          <cell r="DV57">
            <v>48.234361466362913</v>
          </cell>
          <cell r="DW57">
            <v>203</v>
          </cell>
        </row>
        <row r="58">
          <cell r="DQ58" t="str">
            <v>Wales</v>
          </cell>
          <cell r="DR58">
            <v>132.84679537104381</v>
          </cell>
          <cell r="DS58">
            <v>125.12528178739854</v>
          </cell>
          <cell r="DT58">
            <v>140.72990573606296</v>
          </cell>
          <cell r="DU58">
            <v>7.721513583645276</v>
          </cell>
          <cell r="DV58">
            <v>7.8831103650191494</v>
          </cell>
          <cell r="DW58">
            <v>5095</v>
          </cell>
        </row>
        <row r="59">
          <cell r="DQ59" t="str">
            <v>North Wales</v>
          </cell>
          <cell r="DR59">
            <v>99.123791377568821</v>
          </cell>
          <cell r="DS59">
            <v>86.52627483708153</v>
          </cell>
          <cell r="DT59">
            <v>112.31961268421436</v>
          </cell>
          <cell r="DU59">
            <v>12.597516540487291</v>
          </cell>
          <cell r="DV59">
            <v>13.195821306645541</v>
          </cell>
          <cell r="DW59">
            <v>1018</v>
          </cell>
        </row>
        <row r="60">
          <cell r="DQ60" t="str">
            <v xml:space="preserve">Conwy                        </v>
          </cell>
          <cell r="DR60">
            <v>87.215898489522701</v>
          </cell>
          <cell r="DS60">
            <v>59.762441199971661</v>
          </cell>
          <cell r="DT60">
            <v>117.84590263491717</v>
          </cell>
          <cell r="DU60">
            <v>27.453457289551039</v>
          </cell>
          <cell r="DV60">
            <v>30.630004145394466</v>
          </cell>
          <cell r="DW60">
            <v>184</v>
          </cell>
        </row>
        <row r="61">
          <cell r="DQ61" t="str">
            <v xml:space="preserve">Denbighshire                 </v>
          </cell>
          <cell r="DR61">
            <v>114.51851860024929</v>
          </cell>
          <cell r="DS61">
            <v>78.461638868620952</v>
          </cell>
          <cell r="DT61">
            <v>154.95404864926721</v>
          </cell>
          <cell r="DU61">
            <v>36.056879731628342</v>
          </cell>
          <cell r="DV61">
            <v>40.435530049017913</v>
          </cell>
          <cell r="DW61">
            <v>168</v>
          </cell>
        </row>
        <row r="62">
          <cell r="DQ62" t="str">
            <v xml:space="preserve">Flintshire                   </v>
          </cell>
          <cell r="DR62">
            <v>119.45961598306954</v>
          </cell>
          <cell r="DS62">
            <v>93.38153976667391</v>
          </cell>
          <cell r="DT62">
            <v>148.07730253265549</v>
          </cell>
          <cell r="DU62">
            <v>26.07807621639563</v>
          </cell>
          <cell r="DV62">
            <v>28.617686549585954</v>
          </cell>
          <cell r="DW62">
            <v>255</v>
          </cell>
        </row>
        <row r="63">
          <cell r="DQ63" t="str">
            <v xml:space="preserve">Gwynedd                      </v>
          </cell>
          <cell r="DR63">
            <v>78.878084013926355</v>
          </cell>
          <cell r="DS63">
            <v>53.537990266080648</v>
          </cell>
          <cell r="DT63">
            <v>107.47545626951717</v>
          </cell>
          <cell r="DU63">
            <v>25.340093747845707</v>
          </cell>
          <cell r="DV63">
            <v>28.597372255590813</v>
          </cell>
          <cell r="DW63">
            <v>151</v>
          </cell>
        </row>
        <row r="64">
          <cell r="DQ64" t="str">
            <v xml:space="preserve">Isle of Anglesey             </v>
          </cell>
          <cell r="DR64">
            <v>97.733601616366983</v>
          </cell>
          <cell r="DS64">
            <v>60.032742708249749</v>
          </cell>
          <cell r="DT64">
            <v>141.58343671911638</v>
          </cell>
          <cell r="DU64">
            <v>37.700858908117233</v>
          </cell>
          <cell r="DV64">
            <v>43.849835102749395</v>
          </cell>
          <cell r="DW64">
            <v>97</v>
          </cell>
        </row>
        <row r="65">
          <cell r="DQ65" t="str">
            <v xml:space="preserve">Wrexham                      </v>
          </cell>
          <cell r="DR65">
            <v>102.67360905216033</v>
          </cell>
          <cell r="DS65">
            <v>70.496435792399808</v>
          </cell>
          <cell r="DT65">
            <v>138.82164940582769</v>
          </cell>
          <cell r="DU65">
            <v>32.177173259760522</v>
          </cell>
          <cell r="DV65">
            <v>36.148040353667355</v>
          </cell>
          <cell r="DW65">
            <v>163</v>
          </cell>
        </row>
        <row r="66">
          <cell r="DQ66" t="str">
            <v>Wales</v>
          </cell>
          <cell r="DR66">
            <v>138.57487667019436</v>
          </cell>
          <cell r="DS66">
            <v>130.77368525577859</v>
          </cell>
          <cell r="DT66">
            <v>146.53509434735702</v>
          </cell>
          <cell r="DU66">
            <v>7.8011914144157686</v>
          </cell>
          <cell r="DV66">
            <v>7.9602176771626603</v>
          </cell>
          <cell r="DW66">
            <v>5367</v>
          </cell>
        </row>
        <row r="67">
          <cell r="DQ67" t="str">
            <v>North Wales</v>
          </cell>
          <cell r="DR67">
            <v>143.43658273611865</v>
          </cell>
          <cell r="DS67">
            <v>127.39017625269739</v>
          </cell>
          <cell r="DT67">
            <v>160.14681894499964</v>
          </cell>
          <cell r="DU67">
            <v>16.046406483421265</v>
          </cell>
          <cell r="DV67">
            <v>16.710236208880985</v>
          </cell>
          <cell r="DW67">
            <v>1333</v>
          </cell>
        </row>
        <row r="68">
          <cell r="DQ68" t="str">
            <v xml:space="preserve">Conwy                        </v>
          </cell>
          <cell r="DR68">
            <v>158.68007292736331</v>
          </cell>
          <cell r="DS68">
            <v>120.67546000411083</v>
          </cell>
          <cell r="DT68">
            <v>200.00843077357021</v>
          </cell>
          <cell r="DU68">
            <v>38.004612923252481</v>
          </cell>
          <cell r="DV68">
            <v>41.328357846206899</v>
          </cell>
          <cell r="DW68">
            <v>313</v>
          </cell>
        </row>
        <row r="69">
          <cell r="DQ69" t="str">
            <v xml:space="preserve">Denbighshire                 </v>
          </cell>
          <cell r="DR69">
            <v>173.02331839658211</v>
          </cell>
          <cell r="DS69">
            <v>126.52061713259175</v>
          </cell>
          <cell r="DT69">
            <v>224.20153224058711</v>
          </cell>
          <cell r="DU69">
            <v>46.50270126399036</v>
          </cell>
          <cell r="DV69">
            <v>51.178213844005001</v>
          </cell>
          <cell r="DW69">
            <v>240</v>
          </cell>
        </row>
        <row r="70">
          <cell r="DQ70" t="str">
            <v xml:space="preserve">Flintshire                   </v>
          </cell>
          <cell r="DR70">
            <v>164.62005384728661</v>
          </cell>
          <cell r="DS70">
            <v>124.73849077830187</v>
          </cell>
          <cell r="DT70">
            <v>208.50264837538631</v>
          </cell>
          <cell r="DU70">
            <v>39.881563068984747</v>
          </cell>
          <cell r="DV70">
            <v>43.882594528099702</v>
          </cell>
          <cell r="DW70">
            <v>241</v>
          </cell>
        </row>
        <row r="71">
          <cell r="DQ71" t="str">
            <v xml:space="preserve">Gwynedd                      </v>
          </cell>
          <cell r="DR71">
            <v>122.84280641396558</v>
          </cell>
          <cell r="DS71">
            <v>90.050317157890106</v>
          </cell>
          <cell r="DT71">
            <v>159.03057586032315</v>
          </cell>
          <cell r="DU71">
            <v>32.79248925607547</v>
          </cell>
          <cell r="DV71">
            <v>36.187769446357578</v>
          </cell>
          <cell r="DW71">
            <v>227</v>
          </cell>
        </row>
        <row r="72">
          <cell r="DQ72" t="str">
            <v xml:space="preserve">Isle of Anglesey             </v>
          </cell>
          <cell r="DR72">
            <v>130.48173691163953</v>
          </cell>
          <cell r="DS72">
            <v>89.913936508982559</v>
          </cell>
          <cell r="DT72">
            <v>176.37841185041711</v>
          </cell>
          <cell r="DU72">
            <v>40.567800402656971</v>
          </cell>
          <cell r="DV72">
            <v>45.896674938777579</v>
          </cell>
          <cell r="DW72">
            <v>145</v>
          </cell>
        </row>
        <row r="73">
          <cell r="DQ73" t="str">
            <v xml:space="preserve">Wrexham                      </v>
          </cell>
          <cell r="DR73">
            <v>103.34147542128665</v>
          </cell>
          <cell r="DS73">
            <v>72.222795240827438</v>
          </cell>
          <cell r="DT73">
            <v>138.25114930442064</v>
          </cell>
          <cell r="DU73">
            <v>31.118680180459208</v>
          </cell>
          <cell r="DV73">
            <v>34.909673883133991</v>
          </cell>
          <cell r="DW73">
            <v>167</v>
          </cell>
        </row>
        <row r="74">
          <cell r="DQ74" t="str">
            <v>Wales</v>
          </cell>
          <cell r="DR74">
            <v>146.10727564301928</v>
          </cell>
          <cell r="DS74">
            <v>138.11437671976157</v>
          </cell>
          <cell r="DT74">
            <v>154.25900156091549</v>
          </cell>
          <cell r="DU74">
            <v>7.9928989232577123</v>
          </cell>
          <cell r="DV74">
            <v>8.1517259178962149</v>
          </cell>
          <cell r="DW74">
            <v>5645</v>
          </cell>
        </row>
        <row r="75">
          <cell r="DQ75" t="str">
            <v>North Wales</v>
          </cell>
          <cell r="DR75">
            <v>149.98117508193616</v>
          </cell>
          <cell r="DS75">
            <v>134.01865067768276</v>
          </cell>
          <cell r="DT75">
            <v>166.57582206635806</v>
          </cell>
          <cell r="DU75">
            <v>15.962524404253401</v>
          </cell>
          <cell r="DV75">
            <v>16.5946469844219</v>
          </cell>
          <cell r="DW75">
            <v>1452</v>
          </cell>
        </row>
        <row r="76">
          <cell r="DQ76" t="str">
            <v xml:space="preserve">Conwy                        </v>
          </cell>
          <cell r="DR76">
            <v>140.52045521294087</v>
          </cell>
          <cell r="DS76">
            <v>108.36168667912307</v>
          </cell>
          <cell r="DT76">
            <v>175.44133942219483</v>
          </cell>
          <cell r="DU76">
            <v>32.158768533817806</v>
          </cell>
          <cell r="DV76">
            <v>34.920884209253956</v>
          </cell>
          <cell r="DW76">
            <v>324</v>
          </cell>
        </row>
        <row r="77">
          <cell r="DQ77" t="str">
            <v xml:space="preserve">Denbighshire                 </v>
          </cell>
          <cell r="DR77">
            <v>200.06739769018819</v>
          </cell>
          <cell r="DS77">
            <v>148.31132054900917</v>
          </cell>
          <cell r="DT77">
            <v>256.76282647088857</v>
          </cell>
          <cell r="DU77">
            <v>51.75607714117902</v>
          </cell>
          <cell r="DV77">
            <v>56.695428780700382</v>
          </cell>
          <cell r="DW77">
            <v>265</v>
          </cell>
        </row>
        <row r="78">
          <cell r="DQ78" t="str">
            <v xml:space="preserve">Flintshire                   </v>
          </cell>
          <cell r="DR78">
            <v>146.10700483900322</v>
          </cell>
          <cell r="DS78">
            <v>111.51233052169084</v>
          </cell>
          <cell r="DT78">
            <v>184.12038321446778</v>
          </cell>
          <cell r="DU78">
            <v>34.594674317312382</v>
          </cell>
          <cell r="DV78">
            <v>38.013378375464555</v>
          </cell>
          <cell r="DW78">
            <v>248</v>
          </cell>
        </row>
        <row r="79">
          <cell r="DQ79" t="str">
            <v xml:space="preserve">Gwynedd                      </v>
          </cell>
          <cell r="DR79">
            <v>157.1464411047848</v>
          </cell>
          <cell r="DS79">
            <v>119.3894788635731</v>
          </cell>
          <cell r="DT79">
            <v>198.41062949470302</v>
          </cell>
          <cell r="DU79">
            <v>37.756962241211696</v>
          </cell>
          <cell r="DV79">
            <v>41.264188389918218</v>
          </cell>
          <cell r="DW79">
            <v>279</v>
          </cell>
        </row>
        <row r="80">
          <cell r="DQ80" t="str">
            <v xml:space="preserve">Isle of Anglesey             </v>
          </cell>
          <cell r="DR80">
            <v>129.08903993300655</v>
          </cell>
          <cell r="DS80">
            <v>98.62207244758217</v>
          </cell>
          <cell r="DT80">
            <v>163.07111343166898</v>
          </cell>
          <cell r="DU80">
            <v>30.466967485424377</v>
          </cell>
          <cell r="DV80">
            <v>33.98207349866243</v>
          </cell>
          <cell r="DW80">
            <v>185</v>
          </cell>
        </row>
        <row r="81">
          <cell r="DQ81" t="str">
            <v xml:space="preserve">Wrexham                      </v>
          </cell>
          <cell r="DR81">
            <v>125.64288199966622</v>
          </cell>
          <cell r="DS81">
            <v>86.909876264300294</v>
          </cell>
          <cell r="DT81">
            <v>169.35472437145546</v>
          </cell>
          <cell r="DU81">
            <v>38.733005735365921</v>
          </cell>
          <cell r="DV81">
            <v>43.711842371789245</v>
          </cell>
          <cell r="DW81">
            <v>151</v>
          </cell>
        </row>
        <row r="82">
          <cell r="DQ82" t="str">
            <v>Wales</v>
          </cell>
          <cell r="DR82">
            <v>138.88111951549456</v>
          </cell>
          <cell r="DS82">
            <v>131.27627695187948</v>
          </cell>
          <cell r="DT82">
            <v>146.63844954943562</v>
          </cell>
          <cell r="DU82">
            <v>7.6048425636150796</v>
          </cell>
          <cell r="DV82">
            <v>7.7573300339410594</v>
          </cell>
          <cell r="DW82">
            <v>5545</v>
          </cell>
        </row>
        <row r="83">
          <cell r="DQ83" t="str">
            <v>North Wales</v>
          </cell>
          <cell r="DR83">
            <v>157.50957449935936</v>
          </cell>
          <cell r="DS83">
            <v>140.95094593754155</v>
          </cell>
          <cell r="DT83">
            <v>174.72278116260125</v>
          </cell>
          <cell r="DU83">
            <v>16.558628561817812</v>
          </cell>
          <cell r="DV83">
            <v>17.213206663241891</v>
          </cell>
          <cell r="DW83">
            <v>1457</v>
          </cell>
        </row>
        <row r="84">
          <cell r="DQ84" t="str">
            <v xml:space="preserve">Conwy                        </v>
          </cell>
          <cell r="DR84">
            <v>186.90784075594155</v>
          </cell>
          <cell r="DS84">
            <v>144.77072170840944</v>
          </cell>
          <cell r="DT84">
            <v>232.49538188047867</v>
          </cell>
          <cell r="DU84">
            <v>42.13711904753211</v>
          </cell>
          <cell r="DV84">
            <v>45.587541124537125</v>
          </cell>
          <cell r="DW84">
            <v>355</v>
          </cell>
        </row>
        <row r="85">
          <cell r="DQ85" t="str">
            <v xml:space="preserve">Denbighshire                 </v>
          </cell>
          <cell r="DR85">
            <v>159.3083875751372</v>
          </cell>
          <cell r="DS85">
            <v>114.92286955288303</v>
          </cell>
          <cell r="DT85">
            <v>208.31101744229534</v>
          </cell>
          <cell r="DU85">
            <v>44.385518022254175</v>
          </cell>
          <cell r="DV85">
            <v>49.002629867158134</v>
          </cell>
          <cell r="DW85">
            <v>225</v>
          </cell>
        </row>
        <row r="86">
          <cell r="DQ86" t="str">
            <v xml:space="preserve">Flintshire                   </v>
          </cell>
          <cell r="DR86">
            <v>185.31658150996444</v>
          </cell>
          <cell r="DS86">
            <v>144.80911300294554</v>
          </cell>
          <cell r="DT86">
            <v>229.53137063842661</v>
          </cell>
          <cell r="DU86">
            <v>40.507468507018899</v>
          </cell>
          <cell r="DV86">
            <v>44.214789128462172</v>
          </cell>
          <cell r="DW86">
            <v>287</v>
          </cell>
        </row>
        <row r="87">
          <cell r="DQ87" t="str">
            <v xml:space="preserve">Gwynedd                      </v>
          </cell>
          <cell r="DR87">
            <v>182.15258124502481</v>
          </cell>
          <cell r="DS87">
            <v>138.96750724287384</v>
          </cell>
          <cell r="DT87">
            <v>229.4029678456958</v>
          </cell>
          <cell r="DU87">
            <v>43.185074002150969</v>
          </cell>
          <cell r="DV87">
            <v>47.250386600670993</v>
          </cell>
          <cell r="DW87">
            <v>272</v>
          </cell>
        </row>
        <row r="88">
          <cell r="DQ88" t="str">
            <v xml:space="preserve">Isle of Anglesey             </v>
          </cell>
          <cell r="DR88">
            <v>133.74014679660417</v>
          </cell>
          <cell r="DS88">
            <v>95.438669776161021</v>
          </cell>
          <cell r="DT88">
            <v>176.86368827368875</v>
          </cell>
          <cell r="DU88">
            <v>38.301477020443144</v>
          </cell>
          <cell r="DV88">
            <v>43.123541477084586</v>
          </cell>
          <cell r="DW88">
            <v>157</v>
          </cell>
        </row>
        <row r="89">
          <cell r="DQ89" t="str">
            <v xml:space="preserve">Wrexham                      </v>
          </cell>
          <cell r="DR89">
            <v>81.506437501218244</v>
          </cell>
          <cell r="DS89">
            <v>58.039797131220176</v>
          </cell>
          <cell r="DT89">
            <v>107.88811828696691</v>
          </cell>
          <cell r="DU89">
            <v>23.466640369998068</v>
          </cell>
          <cell r="DV89">
            <v>26.381680785748671</v>
          </cell>
          <cell r="DW89">
            <v>161</v>
          </cell>
        </row>
      </sheetData>
      <sheetData sheetId="7"/>
      <sheetData sheetId="8">
        <row r="10">
          <cell r="DQ10" t="str">
            <v>Wales</v>
          </cell>
          <cell r="DR10">
            <v>69.494140995592986</v>
          </cell>
          <cell r="DS10">
            <v>60.803645609259029</v>
          </cell>
          <cell r="DT10">
            <v>78.654508785475343</v>
          </cell>
          <cell r="DU10">
            <v>8.6904953863339571</v>
          </cell>
          <cell r="DV10">
            <v>9.1603677898823577</v>
          </cell>
          <cell r="DW10">
            <v>791</v>
          </cell>
        </row>
        <row r="11">
          <cell r="DQ11" t="str">
            <v>North Wales</v>
          </cell>
          <cell r="DR11">
            <v>52.018675836874294</v>
          </cell>
          <cell r="DS11">
            <v>39.419487473912625</v>
          </cell>
          <cell r="DT11">
            <v>66.055087380194252</v>
          </cell>
          <cell r="DU11">
            <v>12.599188362961669</v>
          </cell>
          <cell r="DV11">
            <v>14.036411543319957</v>
          </cell>
          <cell r="DW11">
            <v>189</v>
          </cell>
        </row>
        <row r="12">
          <cell r="DQ12" t="str">
            <v xml:space="preserve">Conwy                        </v>
          </cell>
          <cell r="DR12">
            <v>59.452454302453077</v>
          </cell>
          <cell r="DS12">
            <v>27.544872057027685</v>
          </cell>
          <cell r="DT12">
            <v>99.517804402911437</v>
          </cell>
          <cell r="DU12">
            <v>31.907582245425392</v>
          </cell>
          <cell r="DV12">
            <v>40.06535010045836</v>
          </cell>
          <cell r="DW12">
            <v>43</v>
          </cell>
        </row>
        <row r="13">
          <cell r="DQ13" t="str">
            <v xml:space="preserve">Denbighshire                 </v>
          </cell>
          <cell r="DR13">
            <v>59.211637876627861</v>
          </cell>
          <cell r="DS13">
            <v>27.413193210365847</v>
          </cell>
          <cell r="DT13">
            <v>99.729503969671796</v>
          </cell>
          <cell r="DU13">
            <v>31.798444666262014</v>
          </cell>
          <cell r="DV13">
            <v>40.517866093043935</v>
          </cell>
          <cell r="DW13">
            <v>38</v>
          </cell>
        </row>
        <row r="14">
          <cell r="DQ14" t="str">
            <v xml:space="preserve">Flintshire                   </v>
          </cell>
          <cell r="DR14">
            <v>49.292545709333126</v>
          </cell>
          <cell r="DS14">
            <v>25.176853593508675</v>
          </cell>
          <cell r="DT14">
            <v>80.454163974503345</v>
          </cell>
          <cell r="DU14">
            <v>24.115692115824451</v>
          </cell>
          <cell r="DV14">
            <v>31.161618265170219</v>
          </cell>
          <cell r="DW14">
            <v>34</v>
          </cell>
        </row>
        <row r="15">
          <cell r="DQ15" t="str">
            <v xml:space="preserve">Gwynedd                      </v>
          </cell>
          <cell r="DR15">
            <v>29.059080904523167</v>
          </cell>
          <cell r="DS15">
            <v>18.490197914651628</v>
          </cell>
          <cell r="DT15">
            <v>43.406443758509688</v>
          </cell>
          <cell r="DU15">
            <v>10.56888298987154</v>
          </cell>
          <cell r="DV15">
            <v>14.347362853986521</v>
          </cell>
          <cell r="DW15">
            <v>24</v>
          </cell>
        </row>
        <row r="16">
          <cell r="DQ16" t="str">
            <v xml:space="preserve">Isle of Anglesey             </v>
          </cell>
          <cell r="DR16">
            <v>67.387441239584547</v>
          </cell>
          <cell r="DS16">
            <v>27.06974395166262</v>
          </cell>
          <cell r="DT16">
            <v>121.77846078764172</v>
          </cell>
          <cell r="DU16">
            <v>40.317697287921931</v>
          </cell>
          <cell r="DV16">
            <v>54.391019548057173</v>
          </cell>
          <cell r="DW16">
            <v>25</v>
          </cell>
        </row>
        <row r="17">
          <cell r="DQ17" t="str">
            <v xml:space="preserve">Wrexham                      </v>
          </cell>
          <cell r="DR17">
            <v>56.003361675512913</v>
          </cell>
          <cell r="DS17">
            <v>20.356872514813958</v>
          </cell>
          <cell r="DT17">
            <v>104.09263807721881</v>
          </cell>
          <cell r="DU17">
            <v>35.646489160698955</v>
          </cell>
          <cell r="DV17">
            <v>48.089276401705895</v>
          </cell>
          <cell r="DW17">
            <v>25</v>
          </cell>
        </row>
        <row r="18">
          <cell r="DQ18" t="str">
            <v>Wales</v>
          </cell>
          <cell r="DR18">
            <v>72.056931396090178</v>
          </cell>
          <cell r="DS18">
            <v>63.806828930131864</v>
          </cell>
          <cell r="DT18">
            <v>80.717020936974322</v>
          </cell>
          <cell r="DU18">
            <v>8.2501024659583138</v>
          </cell>
          <cell r="DV18">
            <v>8.6600895408841438</v>
          </cell>
          <cell r="DW18">
            <v>932</v>
          </cell>
        </row>
        <row r="19">
          <cell r="DQ19" t="str">
            <v>North Wales</v>
          </cell>
          <cell r="DR19">
            <v>68.943926882996848</v>
          </cell>
          <cell r="DS19">
            <v>53.232155689405161</v>
          </cell>
          <cell r="DT19">
            <v>86.297802247934058</v>
          </cell>
          <cell r="DU19">
            <v>15.711771193591687</v>
          </cell>
          <cell r="DV19">
            <v>17.35387536493721</v>
          </cell>
          <cell r="DW19">
            <v>223</v>
          </cell>
        </row>
        <row r="20">
          <cell r="DQ20" t="str">
            <v xml:space="preserve">Conwy                        </v>
          </cell>
          <cell r="DR20">
            <v>74.388904122520685</v>
          </cell>
          <cell r="DS20">
            <v>42.128247014468556</v>
          </cell>
          <cell r="DT20">
            <v>113.56004152025001</v>
          </cell>
          <cell r="DU20">
            <v>32.260657108052129</v>
          </cell>
          <cell r="DV20">
            <v>39.171137397729325</v>
          </cell>
          <cell r="DW20">
            <v>59</v>
          </cell>
        </row>
        <row r="21">
          <cell r="DQ21" t="str">
            <v xml:space="preserve">Denbighshire                 </v>
          </cell>
          <cell r="DR21">
            <v>92.242828345701696</v>
          </cell>
          <cell r="DS21">
            <v>41.385821420080596</v>
          </cell>
          <cell r="DT21">
            <v>156.64514333875536</v>
          </cell>
          <cell r="DU21">
            <v>50.8570069256211</v>
          </cell>
          <cell r="DV21">
            <v>64.402314993053665</v>
          </cell>
          <cell r="DW21">
            <v>40</v>
          </cell>
        </row>
        <row r="22">
          <cell r="DQ22" t="str">
            <v xml:space="preserve">Flintshire                   </v>
          </cell>
          <cell r="DR22">
            <v>66.488949082060088</v>
          </cell>
          <cell r="DS22">
            <v>30.263777355483896</v>
          </cell>
          <cell r="DT22">
            <v>113.48072269956901</v>
          </cell>
          <cell r="DU22">
            <v>36.225171726576193</v>
          </cell>
          <cell r="DV22">
            <v>46.991773617508926</v>
          </cell>
          <cell r="DW22">
            <v>33</v>
          </cell>
        </row>
        <row r="23">
          <cell r="DQ23" t="str">
            <v xml:space="preserve">Gwynedd                      </v>
          </cell>
          <cell r="DR23">
            <v>33.40936903148382</v>
          </cell>
          <cell r="DS23">
            <v>10.152418045391954</v>
          </cell>
          <cell r="DT23">
            <v>65.926939792716723</v>
          </cell>
          <cell r="DU23">
            <v>23.256950986091866</v>
          </cell>
          <cell r="DV23">
            <v>32.517570761232903</v>
          </cell>
          <cell r="DW23">
            <v>20</v>
          </cell>
        </row>
        <row r="24">
          <cell r="DQ24" t="str">
            <v xml:space="preserve">Isle of Anglesey             </v>
          </cell>
          <cell r="DR24">
            <v>48.982336563218198</v>
          </cell>
          <cell r="DS24">
            <v>12.61374847757925</v>
          </cell>
          <cell r="DT24">
            <v>101.9114805027347</v>
          </cell>
          <cell r="DU24">
            <v>36.368588085638947</v>
          </cell>
          <cell r="DV24">
            <v>52.929143939516507</v>
          </cell>
          <cell r="DW24">
            <v>16</v>
          </cell>
        </row>
        <row r="25">
          <cell r="DQ25" t="str">
            <v xml:space="preserve">Wrexham                      </v>
          </cell>
          <cell r="DR25">
            <v>94.002641335588322</v>
          </cell>
          <cell r="DS25">
            <v>55.37732624705761</v>
          </cell>
          <cell r="DT25">
            <v>141.23092610124297</v>
          </cell>
          <cell r="DU25">
            <v>38.625315088530712</v>
          </cell>
          <cell r="DV25">
            <v>47.228284765654649</v>
          </cell>
          <cell r="DW25">
            <v>55</v>
          </cell>
        </row>
        <row r="26">
          <cell r="DQ26" t="str">
            <v>Wales</v>
          </cell>
          <cell r="DR26">
            <v>91.928230702599649</v>
          </cell>
          <cell r="DS26">
            <v>81.974927333111793</v>
          </cell>
          <cell r="DT26">
            <v>102.34255255321979</v>
          </cell>
          <cell r="DU26">
            <v>9.9533033694878554</v>
          </cell>
          <cell r="DV26">
            <v>10.414321850620141</v>
          </cell>
          <cell r="DW26">
            <v>1069</v>
          </cell>
        </row>
        <row r="27">
          <cell r="DQ27" t="str">
            <v>North Wales</v>
          </cell>
          <cell r="DR27">
            <v>129.48943300127218</v>
          </cell>
          <cell r="DS27">
            <v>102.41735896112151</v>
          </cell>
          <cell r="DT27">
            <v>159.26565781049337</v>
          </cell>
          <cell r="DU27">
            <v>27.072074040150667</v>
          </cell>
          <cell r="DV27">
            <v>29.776224809221191</v>
          </cell>
          <cell r="DW27">
            <v>243</v>
          </cell>
        </row>
        <row r="28">
          <cell r="DQ28" t="str">
            <v xml:space="preserve">Conwy                        </v>
          </cell>
          <cell r="DR28">
            <v>95.708116324275707</v>
          </cell>
          <cell r="DS28">
            <v>48.058353442973733</v>
          </cell>
          <cell r="DT28">
            <v>154.94556535638597</v>
          </cell>
          <cell r="DU28">
            <v>47.649762881301974</v>
          </cell>
          <cell r="DV28">
            <v>59.237449032110263</v>
          </cell>
          <cell r="DW28">
            <v>47</v>
          </cell>
        </row>
        <row r="29">
          <cell r="DQ29" t="str">
            <v xml:space="preserve">Denbighshire                 </v>
          </cell>
          <cell r="DR29">
            <v>249.52243344673786</v>
          </cell>
          <cell r="DS29">
            <v>147.50252238590667</v>
          </cell>
          <cell r="DT29">
            <v>376.06067208834759</v>
          </cell>
          <cell r="DU29">
            <v>102.01991106083119</v>
          </cell>
          <cell r="DV29">
            <v>126.53823864160972</v>
          </cell>
          <cell r="DW29">
            <v>48</v>
          </cell>
        </row>
        <row r="30">
          <cell r="DQ30" t="str">
            <v xml:space="preserve">Flintshire                   </v>
          </cell>
          <cell r="DR30">
            <v>125.56814521959603</v>
          </cell>
          <cell r="DS30">
            <v>71.867432462097241</v>
          </cell>
          <cell r="DT30">
            <v>191.88294666869311</v>
          </cell>
          <cell r="DU30">
            <v>53.700712757498792</v>
          </cell>
          <cell r="DV30">
            <v>66.314801449097075</v>
          </cell>
          <cell r="DW30">
            <v>50</v>
          </cell>
        </row>
        <row r="31">
          <cell r="DQ31" t="str">
            <v xml:space="preserve">Gwynedd                      </v>
          </cell>
          <cell r="DR31">
            <v>77.637884836864828</v>
          </cell>
          <cell r="DS31">
            <v>32.548722777288496</v>
          </cell>
          <cell r="DT31">
            <v>136.61852208230707</v>
          </cell>
          <cell r="DU31">
            <v>45.089162059576331</v>
          </cell>
          <cell r="DV31">
            <v>58.980637245442239</v>
          </cell>
          <cell r="DW31">
            <v>31</v>
          </cell>
        </row>
        <row r="32">
          <cell r="DQ32" t="str">
            <v xml:space="preserve">Isle of Anglesey             </v>
          </cell>
          <cell r="DR32">
            <v>86.878534016979657</v>
          </cell>
          <cell r="DS32">
            <v>27.65058683763715</v>
          </cell>
          <cell r="DT32">
            <v>169.69029057950547</v>
          </cell>
          <cell r="DU32">
            <v>59.227947179342507</v>
          </cell>
          <cell r="DV32">
            <v>82.811756562525815</v>
          </cell>
          <cell r="DW32">
            <v>20</v>
          </cell>
        </row>
        <row r="33">
          <cell r="DQ33" t="str">
            <v xml:space="preserve">Wrexham                      </v>
          </cell>
          <cell r="DR33">
            <v>152.3163570141935</v>
          </cell>
          <cell r="DS33">
            <v>83.852415841976921</v>
          </cell>
          <cell r="DT33">
            <v>237.42967092153359</v>
          </cell>
          <cell r="DU33">
            <v>68.463941172216579</v>
          </cell>
          <cell r="DV33">
            <v>85.113313907340086</v>
          </cell>
          <cell r="DW33">
            <v>47</v>
          </cell>
        </row>
        <row r="34">
          <cell r="DQ34" t="str">
            <v>Wales</v>
          </cell>
          <cell r="DR34">
            <v>80.017978701421214</v>
          </cell>
          <cell r="DS34">
            <v>70.986889602180995</v>
          </cell>
          <cell r="DT34">
            <v>89.483495569551252</v>
          </cell>
          <cell r="DU34">
            <v>9.0310890992402193</v>
          </cell>
          <cell r="DV34">
            <v>9.4655168681300381</v>
          </cell>
          <cell r="DW34">
            <v>993</v>
          </cell>
        </row>
        <row r="35">
          <cell r="DQ35" t="str">
            <v>North Wales</v>
          </cell>
          <cell r="DR35">
            <v>63.200547915732322</v>
          </cell>
          <cell r="DS35">
            <v>48.346386444552316</v>
          </cell>
          <cell r="DT35">
            <v>79.629700338045367</v>
          </cell>
          <cell r="DU35">
            <v>14.854161471180007</v>
          </cell>
          <cell r="DV35">
            <v>16.429152422313045</v>
          </cell>
          <cell r="DW35">
            <v>217</v>
          </cell>
        </row>
        <row r="36">
          <cell r="DQ36" t="str">
            <v xml:space="preserve">Conwy                        </v>
          </cell>
          <cell r="DR36">
            <v>62.483457467913368</v>
          </cell>
          <cell r="DS36">
            <v>38.201147817142974</v>
          </cell>
          <cell r="DT36">
            <v>91.872010513480774</v>
          </cell>
          <cell r="DU36">
            <v>24.282309650770394</v>
          </cell>
          <cell r="DV36">
            <v>29.388553045567406</v>
          </cell>
          <cell r="DW36">
            <v>61</v>
          </cell>
        </row>
        <row r="37">
          <cell r="DQ37" t="str">
            <v xml:space="preserve">Denbighshire                 </v>
          </cell>
          <cell r="DR37">
            <v>56.752683445881047</v>
          </cell>
          <cell r="DS37">
            <v>19.656404392398844</v>
          </cell>
          <cell r="DT37">
            <v>106.50452937480154</v>
          </cell>
          <cell r="DU37">
            <v>37.096279053482206</v>
          </cell>
          <cell r="DV37">
            <v>49.751845928920488</v>
          </cell>
          <cell r="DW37">
            <v>26</v>
          </cell>
        </row>
        <row r="38">
          <cell r="DQ38" t="str">
            <v xml:space="preserve">Flintshire                   </v>
          </cell>
          <cell r="DR38">
            <v>58.711090669132851</v>
          </cell>
          <cell r="DS38">
            <v>35.652221305892319</v>
          </cell>
          <cell r="DT38">
            <v>87.445675999722667</v>
          </cell>
          <cell r="DU38">
            <v>23.058869363240532</v>
          </cell>
          <cell r="DV38">
            <v>28.734585330589816</v>
          </cell>
          <cell r="DW38">
            <v>46</v>
          </cell>
        </row>
        <row r="39">
          <cell r="DQ39" t="str">
            <v xml:space="preserve">Gwynedd                      </v>
          </cell>
          <cell r="DR39">
            <v>41.823597519065324</v>
          </cell>
          <cell r="DS39">
            <v>18.027035599563249</v>
          </cell>
          <cell r="DT39">
            <v>73.091572814971641</v>
          </cell>
          <cell r="DU39">
            <v>23.796561919502075</v>
          </cell>
          <cell r="DV39">
            <v>31.267975295906318</v>
          </cell>
          <cell r="DW39">
            <v>30</v>
          </cell>
        </row>
        <row r="40">
          <cell r="DQ40" t="str">
            <v xml:space="preserve">Isle of Anglesey             </v>
          </cell>
          <cell r="DR40">
            <v>84.108490364708558</v>
          </cell>
          <cell r="DS40">
            <v>26.981051168051653</v>
          </cell>
          <cell r="DT40">
            <v>163.98334359014771</v>
          </cell>
          <cell r="DU40">
            <v>57.127439196656908</v>
          </cell>
          <cell r="DV40">
            <v>79.874853225439153</v>
          </cell>
          <cell r="DW40">
            <v>20</v>
          </cell>
        </row>
        <row r="41">
          <cell r="DQ41" t="str">
            <v xml:space="preserve">Wrexham                      </v>
          </cell>
          <cell r="DR41">
            <v>84.016430776046121</v>
          </cell>
          <cell r="DS41">
            <v>36.958816845330787</v>
          </cell>
          <cell r="DT41">
            <v>144.82295437635688</v>
          </cell>
          <cell r="DU41">
            <v>47.057613930715334</v>
          </cell>
          <cell r="DV41">
            <v>60.806523600310754</v>
          </cell>
          <cell r="DW41">
            <v>34</v>
          </cell>
        </row>
        <row r="42">
          <cell r="DQ42" t="str">
            <v>Wales</v>
          </cell>
          <cell r="DR42">
            <v>82.93675910559223</v>
          </cell>
          <cell r="DS42">
            <v>73.869425787689138</v>
          </cell>
          <cell r="DT42">
            <v>92.422472364877322</v>
          </cell>
          <cell r="DU42">
            <v>9.0673333179030919</v>
          </cell>
          <cell r="DV42">
            <v>9.4857132592850917</v>
          </cell>
          <cell r="DW42">
            <v>1077</v>
          </cell>
        </row>
        <row r="43">
          <cell r="DQ43" t="str">
            <v>North Wales</v>
          </cell>
          <cell r="DR43">
            <v>60.061621525921623</v>
          </cell>
          <cell r="DS43">
            <v>45.502556565057233</v>
          </cell>
          <cell r="DT43">
            <v>76.20742491504889</v>
          </cell>
          <cell r="DU43">
            <v>14.55906496086439</v>
          </cell>
          <cell r="DV43">
            <v>16.145803389127266</v>
          </cell>
          <cell r="DW43">
            <v>206</v>
          </cell>
        </row>
        <row r="44">
          <cell r="DQ44" t="str">
            <v xml:space="preserve">Conwy                        </v>
          </cell>
          <cell r="DR44">
            <v>43.112449896918235</v>
          </cell>
          <cell r="DS44">
            <v>20.258700745432051</v>
          </cell>
          <cell r="DT44">
            <v>72.141119671540196</v>
          </cell>
          <cell r="DU44">
            <v>22.853749151486184</v>
          </cell>
          <cell r="DV44">
            <v>29.02866977462196</v>
          </cell>
          <cell r="DW44">
            <v>39</v>
          </cell>
        </row>
        <row r="45">
          <cell r="DQ45" t="str">
            <v xml:space="preserve">Denbighshire                 </v>
          </cell>
          <cell r="DR45">
            <v>28.225407087456194</v>
          </cell>
          <cell r="DS45">
            <v>18.358005426845367</v>
          </cell>
          <cell r="DT45">
            <v>41.459118383128633</v>
          </cell>
          <cell r="DU45">
            <v>9.8674016606108275</v>
          </cell>
          <cell r="DV45">
            <v>13.233711295672439</v>
          </cell>
          <cell r="DW45">
            <v>26</v>
          </cell>
        </row>
        <row r="46">
          <cell r="DQ46" t="str">
            <v xml:space="preserve">Flintshire                   </v>
          </cell>
          <cell r="DR46">
            <v>101.49555364873366</v>
          </cell>
          <cell r="DS46">
            <v>58.447662099144026</v>
          </cell>
          <cell r="DT46">
            <v>154.03580697708082</v>
          </cell>
          <cell r="DU46">
            <v>43.047891549589636</v>
          </cell>
          <cell r="DV46">
            <v>52.540253328347163</v>
          </cell>
          <cell r="DW46">
            <v>56</v>
          </cell>
        </row>
        <row r="47">
          <cell r="DQ47" t="str">
            <v xml:space="preserve">Gwynedd                      </v>
          </cell>
          <cell r="DR47">
            <v>56.866677385441861</v>
          </cell>
          <cell r="DS47">
            <v>24.512127871403074</v>
          </cell>
          <cell r="DT47">
            <v>98.837428490115627</v>
          </cell>
          <cell r="DU47">
            <v>32.354549514038787</v>
          </cell>
          <cell r="DV47">
            <v>41.970751104673766</v>
          </cell>
          <cell r="DW47">
            <v>33</v>
          </cell>
        </row>
        <row r="48">
          <cell r="DQ48" t="str">
            <v xml:space="preserve">Isle of Anglesey             </v>
          </cell>
          <cell r="DR48">
            <v>84.083840187955715</v>
          </cell>
          <cell r="DS48">
            <v>28.269889006200398</v>
          </cell>
          <cell r="DT48">
            <v>161.48711122760389</v>
          </cell>
          <cell r="DU48">
            <v>55.813951181755314</v>
          </cell>
          <cell r="DV48">
            <v>77.403271039648175</v>
          </cell>
          <cell r="DW48">
            <v>21</v>
          </cell>
        </row>
        <row r="49">
          <cell r="DQ49" t="str">
            <v xml:space="preserve">Wrexham                      </v>
          </cell>
          <cell r="DR49">
            <v>45.735357651097445</v>
          </cell>
          <cell r="DS49">
            <v>20.869384129320288</v>
          </cell>
          <cell r="DT49">
            <v>78.262264274575529</v>
          </cell>
          <cell r="DU49">
            <v>24.865973521777157</v>
          </cell>
          <cell r="DV49">
            <v>32.526906623478084</v>
          </cell>
          <cell r="DW49">
            <v>31</v>
          </cell>
        </row>
        <row r="50">
          <cell r="DQ50" t="str">
            <v>Wales</v>
          </cell>
          <cell r="DR50">
            <v>87.266908278344232</v>
          </cell>
          <cell r="DS50">
            <v>77.727085126913181</v>
          </cell>
          <cell r="DT50">
            <v>97.239159783112385</v>
          </cell>
          <cell r="DU50">
            <v>9.539823151431051</v>
          </cell>
          <cell r="DV50">
            <v>9.9722515047681526</v>
          </cell>
          <cell r="DW50">
            <v>1115</v>
          </cell>
        </row>
        <row r="51">
          <cell r="DQ51" t="str">
            <v>North Wales</v>
          </cell>
          <cell r="DR51">
            <v>68.035252211593914</v>
          </cell>
          <cell r="DS51">
            <v>51.635141262328588</v>
          </cell>
          <cell r="DT51">
            <v>86.187107879365229</v>
          </cell>
          <cell r="DU51">
            <v>16.400110949265326</v>
          </cell>
          <cell r="DV51">
            <v>18.151855667771315</v>
          </cell>
          <cell r="DW51">
            <v>214</v>
          </cell>
        </row>
        <row r="52">
          <cell r="DQ52" t="str">
            <v xml:space="preserve">Conwy                        </v>
          </cell>
          <cell r="DR52">
            <v>85.998866206844184</v>
          </cell>
          <cell r="DS52">
            <v>39.050933155050451</v>
          </cell>
          <cell r="DT52">
            <v>145.45096052880055</v>
          </cell>
          <cell r="DU52">
            <v>46.947933051793733</v>
          </cell>
          <cell r="DV52">
            <v>59.452094321956366</v>
          </cell>
          <cell r="DW52">
            <v>40</v>
          </cell>
        </row>
        <row r="53">
          <cell r="DQ53" t="str">
            <v xml:space="preserve">Denbighshire                 </v>
          </cell>
          <cell r="DR53">
            <v>40.784376348837363</v>
          </cell>
          <cell r="DS53">
            <v>28.755451891027914</v>
          </cell>
          <cell r="DT53">
            <v>56.111740801413198</v>
          </cell>
          <cell r="DU53">
            <v>12.028924457809449</v>
          </cell>
          <cell r="DV53">
            <v>15.327364452575836</v>
          </cell>
          <cell r="DW53">
            <v>38</v>
          </cell>
        </row>
        <row r="54">
          <cell r="DQ54" t="str">
            <v xml:space="preserve">Flintshire                   </v>
          </cell>
          <cell r="DR54">
            <v>86.624168047061701</v>
          </cell>
          <cell r="DS54">
            <v>52.623485408943047</v>
          </cell>
          <cell r="DT54">
            <v>127.8405064246427</v>
          </cell>
          <cell r="DU54">
            <v>34.000682638118654</v>
          </cell>
          <cell r="DV54">
            <v>41.216338377580996</v>
          </cell>
          <cell r="DW54">
            <v>60</v>
          </cell>
        </row>
        <row r="55">
          <cell r="DQ55" t="str">
            <v xml:space="preserve">Gwynedd                      </v>
          </cell>
          <cell r="DR55">
            <v>37.632019161650341</v>
          </cell>
          <cell r="DS55">
            <v>14.265346044594112</v>
          </cell>
          <cell r="DT55">
            <v>68.797015094204752</v>
          </cell>
          <cell r="DU55">
            <v>23.36667311705623</v>
          </cell>
          <cell r="DV55">
            <v>31.164995932554412</v>
          </cell>
          <cell r="DW55">
            <v>27</v>
          </cell>
        </row>
        <row r="56">
          <cell r="DQ56" t="str">
            <v xml:space="preserve">Isle of Anglesey             </v>
          </cell>
          <cell r="DR56">
            <v>76.179253336634289</v>
          </cell>
          <cell r="DS56">
            <v>21.589871600669291</v>
          </cell>
          <cell r="DT56">
            <v>155.62608906939246</v>
          </cell>
          <cell r="DU56">
            <v>54.589381735964999</v>
          </cell>
          <cell r="DV56">
            <v>79.446835732758174</v>
          </cell>
          <cell r="DW56">
            <v>16</v>
          </cell>
        </row>
        <row r="57">
          <cell r="DQ57" t="str">
            <v xml:space="preserve">Wrexham                      </v>
          </cell>
          <cell r="DR57">
            <v>80.188305882667549</v>
          </cell>
          <cell r="DS57">
            <v>35.039310514497259</v>
          </cell>
          <cell r="DT57">
            <v>138.75618198310042</v>
          </cell>
          <cell r="DU57">
            <v>45.14899536817029</v>
          </cell>
          <cell r="DV57">
            <v>58.567876100432869</v>
          </cell>
          <cell r="DW57">
            <v>33</v>
          </cell>
        </row>
        <row r="58">
          <cell r="DQ58" t="str">
            <v>Wales</v>
          </cell>
          <cell r="DR58">
            <v>90.327792489094719</v>
          </cell>
          <cell r="DS58">
            <v>80.844891362223166</v>
          </cell>
          <cell r="DT58">
            <v>100.22049406927133</v>
          </cell>
          <cell r="DU58">
            <v>9.4829011268715533</v>
          </cell>
          <cell r="DV58">
            <v>9.8927015801766061</v>
          </cell>
          <cell r="DW58">
            <v>1224</v>
          </cell>
        </row>
        <row r="59">
          <cell r="DQ59" t="str">
            <v>North Wales</v>
          </cell>
          <cell r="DR59">
            <v>72.653275332224524</v>
          </cell>
          <cell r="DS59">
            <v>56.394023335671349</v>
          </cell>
          <cell r="DT59">
            <v>90.499208744449007</v>
          </cell>
          <cell r="DU59">
            <v>16.259251996553175</v>
          </cell>
          <cell r="DV59">
            <v>17.845933412224483</v>
          </cell>
          <cell r="DW59">
            <v>254</v>
          </cell>
        </row>
        <row r="60">
          <cell r="DQ60" t="str">
            <v xml:space="preserve">Conwy                        </v>
          </cell>
          <cell r="DR60">
            <v>38.645548550821196</v>
          </cell>
          <cell r="DS60">
            <v>16.472886643109582</v>
          </cell>
          <cell r="DT60">
            <v>66.991108744452887</v>
          </cell>
          <cell r="DU60">
            <v>22.172661907711614</v>
          </cell>
          <cell r="DV60">
            <v>28.345560193631691</v>
          </cell>
          <cell r="DW60">
            <v>37</v>
          </cell>
        </row>
        <row r="61">
          <cell r="DQ61" t="str">
            <v xml:space="preserve">Denbighshire                 </v>
          </cell>
          <cell r="DR61">
            <v>86.685278200777361</v>
          </cell>
          <cell r="DS61">
            <v>42.881598883296554</v>
          </cell>
          <cell r="DT61">
            <v>141.27080628171959</v>
          </cell>
          <cell r="DU61">
            <v>43.803679317480807</v>
          </cell>
          <cell r="DV61">
            <v>54.585528080942225</v>
          </cell>
          <cell r="DW61">
            <v>46</v>
          </cell>
        </row>
        <row r="62">
          <cell r="DQ62" t="str">
            <v xml:space="preserve">Flintshire                   </v>
          </cell>
          <cell r="DR62">
            <v>102.09723971881029</v>
          </cell>
          <cell r="DS62">
            <v>63.498504018029628</v>
          </cell>
          <cell r="DT62">
            <v>148.1035082879323</v>
          </cell>
          <cell r="DU62">
            <v>38.598735700780658</v>
          </cell>
          <cell r="DV62">
            <v>46.006268569122014</v>
          </cell>
          <cell r="DW62">
            <v>72</v>
          </cell>
        </row>
        <row r="63">
          <cell r="DQ63" t="str">
            <v xml:space="preserve">Gwynedd                      </v>
          </cell>
          <cell r="DR63">
            <v>40.226520753610885</v>
          </cell>
          <cell r="DS63">
            <v>17.058469142872564</v>
          </cell>
          <cell r="DT63">
            <v>70.812599954853681</v>
          </cell>
          <cell r="DU63">
            <v>23.168051610738321</v>
          </cell>
          <cell r="DV63">
            <v>30.586079201242796</v>
          </cell>
          <cell r="DW63">
            <v>29</v>
          </cell>
        </row>
        <row r="64">
          <cell r="DQ64" t="str">
            <v xml:space="preserve">Isle of Anglesey             </v>
          </cell>
          <cell r="DR64">
            <v>100.25972913710112</v>
          </cell>
          <cell r="DS64">
            <v>37.300428273148199</v>
          </cell>
          <cell r="DT64">
            <v>186.29775630034996</v>
          </cell>
          <cell r="DU64">
            <v>62.959300863952919</v>
          </cell>
          <cell r="DV64">
            <v>86.038027163248842</v>
          </cell>
          <cell r="DW64">
            <v>23</v>
          </cell>
        </row>
        <row r="65">
          <cell r="DQ65" t="str">
            <v xml:space="preserve">Wrexham                      </v>
          </cell>
          <cell r="DR65">
            <v>80.795488659668365</v>
          </cell>
          <cell r="DS65">
            <v>41.223097192086101</v>
          </cell>
          <cell r="DT65">
            <v>129.99127434445893</v>
          </cell>
          <cell r="DU65">
            <v>39.572391467582264</v>
          </cell>
          <cell r="DV65">
            <v>49.195785684790565</v>
          </cell>
          <cell r="DW65">
            <v>47</v>
          </cell>
        </row>
        <row r="66">
          <cell r="DQ66" t="str">
            <v>Wales</v>
          </cell>
          <cell r="DR66">
            <v>93.882698414968317</v>
          </cell>
          <cell r="DS66">
            <v>84.293801103143352</v>
          </cell>
          <cell r="DT66">
            <v>103.87708577983612</v>
          </cell>
          <cell r="DU66">
            <v>9.5888973118249652</v>
          </cell>
          <cell r="DV66">
            <v>9.994387364867805</v>
          </cell>
          <cell r="DW66">
            <v>1277</v>
          </cell>
        </row>
        <row r="67">
          <cell r="DQ67" t="str">
            <v>North Wales</v>
          </cell>
          <cell r="DR67">
            <v>101.88194923173245</v>
          </cell>
          <cell r="DS67">
            <v>81.731009061349795</v>
          </cell>
          <cell r="DT67">
            <v>123.76086571406644</v>
          </cell>
          <cell r="DU67">
            <v>20.150940170382654</v>
          </cell>
          <cell r="DV67">
            <v>21.878916482333992</v>
          </cell>
          <cell r="DW67">
            <v>325</v>
          </cell>
        </row>
        <row r="68">
          <cell r="DQ68" t="str">
            <v xml:space="preserve">Conwy                        </v>
          </cell>
          <cell r="DR68">
            <v>143.87179708745427</v>
          </cell>
          <cell r="DS68">
            <v>85.49327287286728</v>
          </cell>
          <cell r="DT68">
            <v>212.61462378716081</v>
          </cell>
          <cell r="DU68">
            <v>58.378524214586989</v>
          </cell>
          <cell r="DV68">
            <v>68.742826699706541</v>
          </cell>
          <cell r="DW68">
            <v>83</v>
          </cell>
        </row>
        <row r="69">
          <cell r="DQ69" t="str">
            <v xml:space="preserve">Denbighshire                 </v>
          </cell>
          <cell r="DR69">
            <v>139.7762908304141</v>
          </cell>
          <cell r="DS69">
            <v>75.610489486060416</v>
          </cell>
          <cell r="DT69">
            <v>218.3804576788761</v>
          </cell>
          <cell r="DU69">
            <v>64.165801344353682</v>
          </cell>
          <cell r="DV69">
            <v>78.604166848462</v>
          </cell>
          <cell r="DW69">
            <v>54</v>
          </cell>
        </row>
        <row r="70">
          <cell r="DQ70" t="str">
            <v xml:space="preserve">Flintshire                   </v>
          </cell>
          <cell r="DR70">
            <v>95.321434672542537</v>
          </cell>
          <cell r="DS70">
            <v>57.9017150283929</v>
          </cell>
          <cell r="DT70">
            <v>140.1518074385568</v>
          </cell>
          <cell r="DU70">
            <v>37.419719644149637</v>
          </cell>
          <cell r="DV70">
            <v>44.830372766014264</v>
          </cell>
          <cell r="DW70">
            <v>68</v>
          </cell>
        </row>
        <row r="71">
          <cell r="DQ71" t="str">
            <v xml:space="preserve">Gwynedd                      </v>
          </cell>
          <cell r="DR71">
            <v>77.334350863121813</v>
          </cell>
          <cell r="DS71">
            <v>35.344844706752525</v>
          </cell>
          <cell r="DT71">
            <v>131.01379085143822</v>
          </cell>
          <cell r="DU71">
            <v>41.989506156369288</v>
          </cell>
          <cell r="DV71">
            <v>53.679439988316403</v>
          </cell>
          <cell r="DW71">
            <v>37</v>
          </cell>
        </row>
        <row r="72">
          <cell r="DQ72" t="str">
            <v xml:space="preserve">Isle of Anglesey             </v>
          </cell>
          <cell r="DR72">
            <v>94.091748803192772</v>
          </cell>
          <cell r="DS72">
            <v>47.833468922344537</v>
          </cell>
          <cell r="DT72">
            <v>152.6705070120714</v>
          </cell>
          <cell r="DU72">
            <v>46.258279880848235</v>
          </cell>
          <cell r="DV72">
            <v>58.578758208878625</v>
          </cell>
          <cell r="DW72">
            <v>40</v>
          </cell>
        </row>
        <row r="73">
          <cell r="DQ73" t="str">
            <v xml:space="preserve">Wrexham                      </v>
          </cell>
          <cell r="DR73">
            <v>63.248685428039991</v>
          </cell>
          <cell r="DS73">
            <v>31.970524806754707</v>
          </cell>
          <cell r="DT73">
            <v>102.52369053971161</v>
          </cell>
          <cell r="DU73">
            <v>31.278160621285284</v>
          </cell>
          <cell r="DV73">
            <v>39.275005111671618</v>
          </cell>
          <cell r="DW73">
            <v>43</v>
          </cell>
        </row>
        <row r="74">
          <cell r="DQ74" t="str">
            <v>Wales</v>
          </cell>
          <cell r="DR74">
            <v>105.04975548502557</v>
          </cell>
          <cell r="DS74">
            <v>94.979897437171601</v>
          </cell>
          <cell r="DT74">
            <v>115.51866496207083</v>
          </cell>
          <cell r="DU74">
            <v>10.06985804785397</v>
          </cell>
          <cell r="DV74">
            <v>10.468909477045258</v>
          </cell>
          <cell r="DW74">
            <v>1450</v>
          </cell>
        </row>
        <row r="75">
          <cell r="DQ75" t="str">
            <v>North Wales</v>
          </cell>
          <cell r="DR75">
            <v>87.783086665679178</v>
          </cell>
          <cell r="DS75">
            <v>71.089225414422756</v>
          </cell>
          <cell r="DT75">
            <v>105.85822231891451</v>
          </cell>
          <cell r="DU75">
            <v>16.693861251256422</v>
          </cell>
          <cell r="DV75">
            <v>18.075135653235336</v>
          </cell>
          <cell r="DW75">
            <v>348</v>
          </cell>
        </row>
        <row r="76">
          <cell r="DQ76" t="str">
            <v xml:space="preserve">Conwy                        </v>
          </cell>
          <cell r="DR76">
            <v>102.07007262084612</v>
          </cell>
          <cell r="DS76">
            <v>56.689900975541505</v>
          </cell>
          <cell r="DT76">
            <v>156.43739633121459</v>
          </cell>
          <cell r="DU76">
            <v>45.380171645304614</v>
          </cell>
          <cell r="DV76">
            <v>54.367323710368467</v>
          </cell>
          <cell r="DW76">
            <v>68</v>
          </cell>
        </row>
        <row r="77">
          <cell r="DQ77" t="str">
            <v xml:space="preserve">Denbighshire                 </v>
          </cell>
          <cell r="DR77">
            <v>148.39966129506763</v>
          </cell>
          <cell r="DS77">
            <v>88.301401665758291</v>
          </cell>
          <cell r="DT77">
            <v>219.45947040913575</v>
          </cell>
          <cell r="DU77">
            <v>60.098259629309339</v>
          </cell>
          <cell r="DV77">
            <v>71.059809114068116</v>
          </cell>
          <cell r="DW77">
            <v>79</v>
          </cell>
        </row>
        <row r="78">
          <cell r="DQ78" t="str">
            <v xml:space="preserve">Flintshire                   </v>
          </cell>
          <cell r="DR78">
            <v>57.452612648416753</v>
          </cell>
          <cell r="DS78">
            <v>37.014417244047017</v>
          </cell>
          <cell r="DT78">
            <v>82.268826331379316</v>
          </cell>
          <cell r="DU78">
            <v>20.438195404369736</v>
          </cell>
          <cell r="DV78">
            <v>24.816213682962562</v>
          </cell>
          <cell r="DW78">
            <v>59</v>
          </cell>
        </row>
        <row r="79">
          <cell r="DQ79" t="str">
            <v xml:space="preserve">Gwynedd                      </v>
          </cell>
          <cell r="DR79">
            <v>78.689709784134237</v>
          </cell>
          <cell r="DS79">
            <v>47.334570616910732</v>
          </cell>
          <cell r="DT79">
            <v>116.41090030681406</v>
          </cell>
          <cell r="DU79">
            <v>31.355139167223506</v>
          </cell>
          <cell r="DV79">
            <v>37.721190522679819</v>
          </cell>
          <cell r="DW79">
            <v>65</v>
          </cell>
        </row>
        <row r="80">
          <cell r="DQ80" t="str">
            <v xml:space="preserve">Isle of Anglesey             </v>
          </cell>
          <cell r="DR80">
            <v>83.517192736002769</v>
          </cell>
          <cell r="DS80">
            <v>39.114285904157612</v>
          </cell>
          <cell r="DT80">
            <v>140.4764730711083</v>
          </cell>
          <cell r="DU80">
            <v>44.402906831845158</v>
          </cell>
          <cell r="DV80">
            <v>56.959280335105532</v>
          </cell>
          <cell r="DW80">
            <v>36</v>
          </cell>
        </row>
        <row r="81">
          <cell r="DQ81" t="str">
            <v xml:space="preserve">Wrexham                      </v>
          </cell>
          <cell r="DR81">
            <v>70.277465574010549</v>
          </cell>
          <cell r="DS81">
            <v>34.720101277456763</v>
          </cell>
          <cell r="DT81">
            <v>115.17371410390126</v>
          </cell>
          <cell r="DU81">
            <v>35.557364296553786</v>
          </cell>
          <cell r="DV81">
            <v>44.896248529890713</v>
          </cell>
          <cell r="DW81">
            <v>41</v>
          </cell>
        </row>
        <row r="82">
          <cell r="DQ82" t="str">
            <v>Wales</v>
          </cell>
          <cell r="DR82">
            <v>105.53205077224462</v>
          </cell>
          <cell r="DS82">
            <v>95.387717335305354</v>
          </cell>
          <cell r="DT82">
            <v>116.07995390922241</v>
          </cell>
          <cell r="DU82">
            <v>10.144333436939263</v>
          </cell>
          <cell r="DV82">
            <v>10.547903136977794</v>
          </cell>
          <cell r="DW82">
            <v>1439</v>
          </cell>
        </row>
        <row r="83">
          <cell r="DQ83" t="str">
            <v>North Wales</v>
          </cell>
          <cell r="DR83">
            <v>103.78039359558741</v>
          </cell>
          <cell r="DS83">
            <v>84.716597378648075</v>
          </cell>
          <cell r="DT83">
            <v>124.37405026407043</v>
          </cell>
          <cell r="DU83">
            <v>19.063796216939338</v>
          </cell>
          <cell r="DV83">
            <v>20.593656668483021</v>
          </cell>
          <cell r="DW83">
            <v>369</v>
          </cell>
        </row>
        <row r="84">
          <cell r="DQ84" t="str">
            <v xml:space="preserve">Conwy                        </v>
          </cell>
          <cell r="DR84">
            <v>121.91065773604231</v>
          </cell>
          <cell r="DS84">
            <v>73.654883447849002</v>
          </cell>
          <cell r="DT84">
            <v>178.36375458000842</v>
          </cell>
          <cell r="DU84">
            <v>48.255774288193308</v>
          </cell>
          <cell r="DV84">
            <v>56.453096843966108</v>
          </cell>
          <cell r="DW84">
            <v>90</v>
          </cell>
        </row>
        <row r="85">
          <cell r="DQ85" t="str">
            <v xml:space="preserve">Denbighshire                 </v>
          </cell>
          <cell r="DR85">
            <v>90.179542686786633</v>
          </cell>
          <cell r="DS85">
            <v>43.647294189575661</v>
          </cell>
          <cell r="DT85">
            <v>148.30771287980647</v>
          </cell>
          <cell r="DU85">
            <v>46.532248497210972</v>
          </cell>
          <cell r="DV85">
            <v>58.128170193019841</v>
          </cell>
          <cell r="DW85">
            <v>45</v>
          </cell>
        </row>
        <row r="86">
          <cell r="DQ86" t="str">
            <v xml:space="preserve">Flintshire                   </v>
          </cell>
          <cell r="DR86">
            <v>98.228189939896964</v>
          </cell>
          <cell r="DS86">
            <v>62.453409835502327</v>
          </cell>
          <cell r="DT86">
            <v>140.57371571809736</v>
          </cell>
          <cell r="DU86">
            <v>35.774780104394637</v>
          </cell>
          <cell r="DV86">
            <v>42.345525778200397</v>
          </cell>
          <cell r="DW86">
            <v>78</v>
          </cell>
        </row>
        <row r="87">
          <cell r="DQ87" t="str">
            <v xml:space="preserve">Gwynedd                      </v>
          </cell>
          <cell r="DR87">
            <v>126.63457564983122</v>
          </cell>
          <cell r="DS87">
            <v>76.548078924928959</v>
          </cell>
          <cell r="DT87">
            <v>186.26069635589403</v>
          </cell>
          <cell r="DU87">
            <v>50.086496724902261</v>
          </cell>
          <cell r="DV87">
            <v>59.626120706062807</v>
          </cell>
          <cell r="DW87">
            <v>73</v>
          </cell>
        </row>
        <row r="88">
          <cell r="DQ88" t="str">
            <v xml:space="preserve">Isle of Anglesey             </v>
          </cell>
          <cell r="DR88">
            <v>121.08855470361122</v>
          </cell>
          <cell r="DS88">
            <v>62.288549075773879</v>
          </cell>
          <cell r="DT88">
            <v>194.7282503841254</v>
          </cell>
          <cell r="DU88">
            <v>58.800005627837344</v>
          </cell>
          <cell r="DV88">
            <v>73.63969568051418</v>
          </cell>
          <cell r="DW88">
            <v>44</v>
          </cell>
        </row>
        <row r="89">
          <cell r="DQ89" t="str">
            <v xml:space="preserve">Wrexham                      </v>
          </cell>
          <cell r="DR89">
            <v>66.550384362724429</v>
          </cell>
          <cell r="DS89">
            <v>32.397133046366164</v>
          </cell>
          <cell r="DT89">
            <v>109.93160149347101</v>
          </cell>
          <cell r="DU89">
            <v>34.153251316358265</v>
          </cell>
          <cell r="DV89">
            <v>43.381217130746577</v>
          </cell>
          <cell r="DW89">
            <v>39</v>
          </cell>
        </row>
      </sheetData>
      <sheetData sheetId="9"/>
      <sheetData sheetId="10">
        <row r="10">
          <cell r="DQ10" t="str">
            <v>Wales</v>
          </cell>
          <cell r="DR10">
            <v>157.46278313674196</v>
          </cell>
          <cell r="DS10">
            <v>144.81573903205231</v>
          </cell>
          <cell r="DT10">
            <v>170.44733903229795</v>
          </cell>
          <cell r="DU10">
            <v>12.647044104689655</v>
          </cell>
          <cell r="DV10">
            <v>12.984555895555985</v>
          </cell>
          <cell r="DW10">
            <v>3153</v>
          </cell>
        </row>
        <row r="11">
          <cell r="DQ11" t="str">
            <v>North Wales</v>
          </cell>
          <cell r="DR11">
            <v>152.69376218690684</v>
          </cell>
          <cell r="DS11">
            <v>127.23193085849645</v>
          </cell>
          <cell r="DT11">
            <v>179.55708415464349</v>
          </cell>
          <cell r="DU11">
            <v>25.461831328410383</v>
          </cell>
          <cell r="DV11">
            <v>26.863321967736653</v>
          </cell>
          <cell r="DW11">
            <v>764</v>
          </cell>
        </row>
        <row r="12">
          <cell r="DQ12" t="str">
            <v xml:space="preserve">Conwy                        </v>
          </cell>
          <cell r="DR12">
            <v>154.43571354890486</v>
          </cell>
          <cell r="DS12">
            <v>100.02425229624816</v>
          </cell>
          <cell r="DT12">
            <v>215.1069320791417</v>
          </cell>
          <cell r="DU12">
            <v>54.411461252656693</v>
          </cell>
          <cell r="DV12">
            <v>60.671218530236843</v>
          </cell>
          <cell r="DW12">
            <v>186</v>
          </cell>
        </row>
        <row r="13">
          <cell r="DQ13" t="str">
            <v xml:space="preserve">Denbighshire                 </v>
          </cell>
          <cell r="DR13">
            <v>164.80512024837157</v>
          </cell>
          <cell r="DS13">
            <v>95.574458254476326</v>
          </cell>
          <cell r="DT13">
            <v>243.71747311779666</v>
          </cell>
          <cell r="DU13">
            <v>69.230661993895239</v>
          </cell>
          <cell r="DV13">
            <v>78.912352869425092</v>
          </cell>
          <cell r="DW13">
            <v>129</v>
          </cell>
        </row>
        <row r="14">
          <cell r="DQ14" t="str">
            <v xml:space="preserve">Flintshire                   </v>
          </cell>
          <cell r="DR14">
            <v>174.75325907057987</v>
          </cell>
          <cell r="DS14">
            <v>114.61556751959832</v>
          </cell>
          <cell r="DT14">
            <v>242.46214232201925</v>
          </cell>
          <cell r="DU14">
            <v>60.137691550981557</v>
          </cell>
          <cell r="DV14">
            <v>67.708883251439374</v>
          </cell>
          <cell r="DW14">
            <v>157</v>
          </cell>
        </row>
        <row r="15">
          <cell r="DQ15" t="str">
            <v xml:space="preserve">Gwynedd                      </v>
          </cell>
          <cell r="DR15">
            <v>113.03558924616569</v>
          </cell>
          <cell r="DS15">
            <v>63.363756524387725</v>
          </cell>
          <cell r="DT15">
            <v>170.80885322961186</v>
          </cell>
          <cell r="DU15">
            <v>49.67183272177796</v>
          </cell>
          <cell r="DV15">
            <v>57.773263983446171</v>
          </cell>
          <cell r="DW15">
            <v>97</v>
          </cell>
        </row>
        <row r="16">
          <cell r="DQ16" t="str">
            <v xml:space="preserve">Isle of Anglesey             </v>
          </cell>
          <cell r="DR16">
            <v>98.526397024632914</v>
          </cell>
          <cell r="DS16">
            <v>45.792835192801498</v>
          </cell>
          <cell r="DT16">
            <v>162.45112322642771</v>
          </cell>
          <cell r="DU16">
            <v>52.733561831831416</v>
          </cell>
          <cell r="DV16">
            <v>63.924726201794797</v>
          </cell>
          <cell r="DW16">
            <v>60</v>
          </cell>
        </row>
        <row r="17">
          <cell r="DQ17" t="str">
            <v xml:space="preserve">Wrexham                      </v>
          </cell>
          <cell r="DR17">
            <v>191.27812450686443</v>
          </cell>
          <cell r="DS17">
            <v>120.41716505006394</v>
          </cell>
          <cell r="DT17">
            <v>271.81008318031542</v>
          </cell>
          <cell r="DU17">
            <v>70.860959456800487</v>
          </cell>
          <cell r="DV17">
            <v>80.531958673450987</v>
          </cell>
          <cell r="DW17">
            <v>135</v>
          </cell>
        </row>
        <row r="18">
          <cell r="DQ18" t="str">
            <v>Wales</v>
          </cell>
          <cell r="DR18">
            <v>167.19465227254744</v>
          </cell>
          <cell r="DS18">
            <v>154.64213733560607</v>
          </cell>
          <cell r="DT18">
            <v>180.05690536487899</v>
          </cell>
          <cell r="DU18">
            <v>12.552514936941378</v>
          </cell>
          <cell r="DV18">
            <v>12.862253092331542</v>
          </cell>
          <cell r="DW18">
            <v>3680</v>
          </cell>
        </row>
        <row r="19">
          <cell r="DQ19" t="str">
            <v>North Wales</v>
          </cell>
          <cell r="DR19">
            <v>163.46996488643333</v>
          </cell>
          <cell r="DS19">
            <v>137.58216789612237</v>
          </cell>
          <cell r="DT19">
            <v>190.70011464465657</v>
          </cell>
          <cell r="DU19">
            <v>25.88779699031096</v>
          </cell>
          <cell r="DV19">
            <v>27.230149758223234</v>
          </cell>
          <cell r="DW19">
            <v>858</v>
          </cell>
        </row>
        <row r="20">
          <cell r="DQ20" t="str">
            <v xml:space="preserve">Conwy                        </v>
          </cell>
          <cell r="DR20">
            <v>151.26251604262168</v>
          </cell>
          <cell r="DS20">
            <v>101.14512736010612</v>
          </cell>
          <cell r="DT20">
            <v>206.97270064668874</v>
          </cell>
          <cell r="DU20">
            <v>50.117388682515568</v>
          </cell>
          <cell r="DV20">
            <v>55.710184604067052</v>
          </cell>
          <cell r="DW20">
            <v>197</v>
          </cell>
        </row>
        <row r="21">
          <cell r="DQ21" t="str">
            <v xml:space="preserve">Denbighshire                 </v>
          </cell>
          <cell r="DR21">
            <v>207.69652921379401</v>
          </cell>
          <cell r="DS21">
            <v>129.83492389721255</v>
          </cell>
          <cell r="DT21">
            <v>294.89583116891663</v>
          </cell>
          <cell r="DU21">
            <v>77.861605316581461</v>
          </cell>
          <cell r="DV21">
            <v>87.199301955122621</v>
          </cell>
          <cell r="DW21">
            <v>172</v>
          </cell>
        </row>
        <row r="22">
          <cell r="DQ22" t="str">
            <v xml:space="preserve">Flintshire                   </v>
          </cell>
          <cell r="DR22">
            <v>200.3443623776721</v>
          </cell>
          <cell r="DS22">
            <v>134.90483567279136</v>
          </cell>
          <cell r="DT22">
            <v>273.83328024266848</v>
          </cell>
          <cell r="DU22">
            <v>65.439526704880734</v>
          </cell>
          <cell r="DV22">
            <v>73.488917864996381</v>
          </cell>
          <cell r="DW22">
            <v>164</v>
          </cell>
        </row>
        <row r="23">
          <cell r="DQ23" t="str">
            <v xml:space="preserve">Gwynedd                      </v>
          </cell>
          <cell r="DR23">
            <v>133.35531095721166</v>
          </cell>
          <cell r="DS23">
            <v>75.109974799522092</v>
          </cell>
          <cell r="DT23">
            <v>200.79647725461743</v>
          </cell>
          <cell r="DU23">
            <v>58.245336157689565</v>
          </cell>
          <cell r="DV23">
            <v>67.441166297405772</v>
          </cell>
          <cell r="DW23">
            <v>103</v>
          </cell>
        </row>
        <row r="24">
          <cell r="DQ24" t="str">
            <v xml:space="preserve">Isle of Anglesey             </v>
          </cell>
          <cell r="DR24">
            <v>122.16691437247542</v>
          </cell>
          <cell r="DS24">
            <v>58.384939958272433</v>
          </cell>
          <cell r="DT24">
            <v>199.00992702976922</v>
          </cell>
          <cell r="DU24">
            <v>63.781974414202985</v>
          </cell>
          <cell r="DV24">
            <v>76.843012657293798</v>
          </cell>
          <cell r="DW24">
            <v>64</v>
          </cell>
        </row>
        <row r="25">
          <cell r="DQ25" t="str">
            <v xml:space="preserve">Wrexham                      </v>
          </cell>
          <cell r="DR25">
            <v>153.78802303918883</v>
          </cell>
          <cell r="DS25">
            <v>99.418546825614399</v>
          </cell>
          <cell r="DT25">
            <v>214.9793537786002</v>
          </cell>
          <cell r="DU25">
            <v>54.36947621357443</v>
          </cell>
          <cell r="DV25">
            <v>61.19133073941137</v>
          </cell>
          <cell r="DW25">
            <v>158</v>
          </cell>
        </row>
        <row r="26">
          <cell r="DQ26" t="str">
            <v>Wales</v>
          </cell>
          <cell r="DR26">
            <v>162.90231027258196</v>
          </cell>
          <cell r="DS26">
            <v>151.14948372405235</v>
          </cell>
          <cell r="DT26">
            <v>174.93677109875654</v>
          </cell>
          <cell r="DU26">
            <v>11.752826548529612</v>
          </cell>
          <cell r="DV26">
            <v>12.03446082617458</v>
          </cell>
          <cell r="DW26">
            <v>3899</v>
          </cell>
        </row>
        <row r="27">
          <cell r="DQ27" t="str">
            <v>North Wales</v>
          </cell>
          <cell r="DR27">
            <v>164.36529229385107</v>
          </cell>
          <cell r="DS27">
            <v>139.09913539325868</v>
          </cell>
          <cell r="DT27">
            <v>190.91640004706258</v>
          </cell>
          <cell r="DU27">
            <v>25.266156900592392</v>
          </cell>
          <cell r="DV27">
            <v>26.551107753211511</v>
          </cell>
          <cell r="DW27">
            <v>891</v>
          </cell>
        </row>
        <row r="28">
          <cell r="DQ28" t="str">
            <v xml:space="preserve">Conwy                        </v>
          </cell>
          <cell r="DR28">
            <v>168.676302969755</v>
          </cell>
          <cell r="DS28">
            <v>112.83906689170806</v>
          </cell>
          <cell r="DT28">
            <v>230.77840604346997</v>
          </cell>
          <cell r="DU28">
            <v>55.837236078046942</v>
          </cell>
          <cell r="DV28">
            <v>62.102103073714972</v>
          </cell>
          <cell r="DW28">
            <v>195</v>
          </cell>
        </row>
        <row r="29">
          <cell r="DQ29" t="str">
            <v xml:space="preserve">Denbighshire                 </v>
          </cell>
          <cell r="DR29">
            <v>186.64942885190283</v>
          </cell>
          <cell r="DS29">
            <v>120.77324961720574</v>
          </cell>
          <cell r="DT29">
            <v>260.3299770781685</v>
          </cell>
          <cell r="DU29">
            <v>65.876179234697091</v>
          </cell>
          <cell r="DV29">
            <v>73.680548226265671</v>
          </cell>
          <cell r="DW29">
            <v>176</v>
          </cell>
        </row>
        <row r="30">
          <cell r="DQ30" t="str">
            <v xml:space="preserve">Flintshire                   </v>
          </cell>
          <cell r="DR30">
            <v>173.27162820373439</v>
          </cell>
          <cell r="DS30">
            <v>113.90669519397065</v>
          </cell>
          <cell r="DT30">
            <v>240.34969942522892</v>
          </cell>
          <cell r="DU30">
            <v>59.364933009763746</v>
          </cell>
          <cell r="DV30">
            <v>67.078071221494525</v>
          </cell>
          <cell r="DW30">
            <v>148</v>
          </cell>
        </row>
        <row r="31">
          <cell r="DQ31" t="str">
            <v xml:space="preserve">Gwynedd                      </v>
          </cell>
          <cell r="DR31">
            <v>134.99296914394995</v>
          </cell>
          <cell r="DS31">
            <v>81.033020506469427</v>
          </cell>
          <cell r="DT31">
            <v>196.66097181699689</v>
          </cell>
          <cell r="DU31">
            <v>53.959948637480522</v>
          </cell>
          <cell r="DV31">
            <v>61.668002673046942</v>
          </cell>
          <cell r="DW31">
            <v>124</v>
          </cell>
        </row>
        <row r="32">
          <cell r="DQ32" t="str">
            <v xml:space="preserve">Isle of Anglesey             </v>
          </cell>
          <cell r="DR32">
            <v>87.294785118862052</v>
          </cell>
          <cell r="DS32">
            <v>48.955684931158672</v>
          </cell>
          <cell r="DT32">
            <v>133.10642214180709</v>
          </cell>
          <cell r="DU32">
            <v>38.33910018770338</v>
          </cell>
          <cell r="DV32">
            <v>45.811637022945035</v>
          </cell>
          <cell r="DW32">
            <v>70</v>
          </cell>
        </row>
        <row r="33">
          <cell r="DQ33" t="str">
            <v xml:space="preserve">Wrexham                      </v>
          </cell>
          <cell r="DR33">
            <v>208.89246564511234</v>
          </cell>
          <cell r="DS33">
            <v>137.83537785200068</v>
          </cell>
          <cell r="DT33">
            <v>288.31732256498651</v>
          </cell>
          <cell r="DU33">
            <v>71.057087793111663</v>
          </cell>
          <cell r="DV33">
            <v>79.424856919874173</v>
          </cell>
          <cell r="DW33">
            <v>178</v>
          </cell>
        </row>
        <row r="34">
          <cell r="DQ34" t="str">
            <v>Wales</v>
          </cell>
          <cell r="DR34">
            <v>171.20324767673742</v>
          </cell>
          <cell r="DS34">
            <v>158.68381071582368</v>
          </cell>
          <cell r="DT34">
            <v>184.02617920075647</v>
          </cell>
          <cell r="DU34">
            <v>12.519436960913737</v>
          </cell>
          <cell r="DV34">
            <v>12.822931524019054</v>
          </cell>
          <cell r="DW34">
            <v>3811</v>
          </cell>
        </row>
        <row r="35">
          <cell r="DQ35" t="str">
            <v>North Wales</v>
          </cell>
          <cell r="DR35">
            <v>167.74418657585582</v>
          </cell>
          <cell r="DS35">
            <v>141.70528351413341</v>
          </cell>
          <cell r="DT35">
            <v>195.15651106749135</v>
          </cell>
          <cell r="DU35">
            <v>26.038903061722408</v>
          </cell>
          <cell r="DV35">
            <v>27.41232449163553</v>
          </cell>
          <cell r="DW35">
            <v>830</v>
          </cell>
        </row>
        <row r="36">
          <cell r="DQ36" t="str">
            <v xml:space="preserve">Conwy                        </v>
          </cell>
          <cell r="DR36">
            <v>161.33504401934132</v>
          </cell>
          <cell r="DS36">
            <v>109.46393532861015</v>
          </cell>
          <cell r="DT36">
            <v>218.96377330319896</v>
          </cell>
          <cell r="DU36">
            <v>51.871108690731177</v>
          </cell>
          <cell r="DV36">
            <v>57.628729283857638</v>
          </cell>
          <cell r="DW36">
            <v>199</v>
          </cell>
        </row>
        <row r="37">
          <cell r="DQ37" t="str">
            <v xml:space="preserve">Denbighshire                 </v>
          </cell>
          <cell r="DR37">
            <v>222.83051909642569</v>
          </cell>
          <cell r="DS37">
            <v>138.88742746244043</v>
          </cell>
          <cell r="DT37">
            <v>318.09594999412701</v>
          </cell>
          <cell r="DU37">
            <v>83.943091633985262</v>
          </cell>
          <cell r="DV37">
            <v>95.265430897701322</v>
          </cell>
          <cell r="DW37">
            <v>138</v>
          </cell>
        </row>
        <row r="38">
          <cell r="DQ38" t="str">
            <v xml:space="preserve">Flintshire                   </v>
          </cell>
          <cell r="DR38">
            <v>166.05410228021785</v>
          </cell>
          <cell r="DS38">
            <v>114.5520981939471</v>
          </cell>
          <cell r="DT38">
            <v>223.91178004998702</v>
          </cell>
          <cell r="DU38">
            <v>51.502004086270745</v>
          </cell>
          <cell r="DV38">
            <v>57.857677769769168</v>
          </cell>
          <cell r="DW38">
            <v>163</v>
          </cell>
        </row>
        <row r="39">
          <cell r="DQ39" t="str">
            <v xml:space="preserve">Gwynedd                      </v>
          </cell>
          <cell r="DR39">
            <v>203.92605161221886</v>
          </cell>
          <cell r="DS39">
            <v>127.16315614590641</v>
          </cell>
          <cell r="DT39">
            <v>292.27205732257119</v>
          </cell>
          <cell r="DU39">
            <v>76.762895466312443</v>
          </cell>
          <cell r="DV39">
            <v>88.34600571035233</v>
          </cell>
          <cell r="DW39">
            <v>112</v>
          </cell>
        </row>
        <row r="40">
          <cell r="DQ40" t="str">
            <v xml:space="preserve">Isle of Anglesey             </v>
          </cell>
          <cell r="DR40">
            <v>138.34877352340078</v>
          </cell>
          <cell r="DS40">
            <v>69.260301047888859</v>
          </cell>
          <cell r="DT40">
            <v>220.49814494864259</v>
          </cell>
          <cell r="DU40">
            <v>69.088472475511921</v>
          </cell>
          <cell r="DV40">
            <v>82.14937142524181</v>
          </cell>
          <cell r="DW40">
            <v>74</v>
          </cell>
        </row>
        <row r="41">
          <cell r="DQ41" t="str">
            <v xml:space="preserve">Wrexham                      </v>
          </cell>
          <cell r="DR41">
            <v>109.93963224653297</v>
          </cell>
          <cell r="DS41">
            <v>75.157480153848638</v>
          </cell>
          <cell r="DT41">
            <v>149.30760834927418</v>
          </cell>
          <cell r="DU41">
            <v>34.782152092684328</v>
          </cell>
          <cell r="DV41">
            <v>39.36797610274121</v>
          </cell>
          <cell r="DW41">
            <v>144</v>
          </cell>
        </row>
        <row r="42">
          <cell r="DQ42" t="str">
            <v>Wales</v>
          </cell>
          <cell r="DR42">
            <v>163.15225848144962</v>
          </cell>
          <cell r="DS42">
            <v>151.38058680065586</v>
          </cell>
          <cell r="DT42">
            <v>175.207941353096</v>
          </cell>
          <cell r="DU42">
            <v>11.771671680793759</v>
          </cell>
          <cell r="DV42">
            <v>12.055682871646383</v>
          </cell>
          <cell r="DW42">
            <v>3847</v>
          </cell>
        </row>
        <row r="43">
          <cell r="DQ43" t="str">
            <v>North Wales</v>
          </cell>
          <cell r="DR43">
            <v>141.72629786370456</v>
          </cell>
          <cell r="DS43">
            <v>119.12528650228064</v>
          </cell>
          <cell r="DT43">
            <v>165.55167924352966</v>
          </cell>
          <cell r="DU43">
            <v>22.601011361423915</v>
          </cell>
          <cell r="DV43">
            <v>23.825381379825103</v>
          </cell>
          <cell r="DW43">
            <v>788</v>
          </cell>
        </row>
        <row r="44">
          <cell r="DQ44" t="str">
            <v xml:space="preserve">Conwy                        </v>
          </cell>
          <cell r="DR44">
            <v>151.99365652803169</v>
          </cell>
          <cell r="DS44">
            <v>97.753765398949724</v>
          </cell>
          <cell r="DT44">
            <v>212.88376710616703</v>
          </cell>
          <cell r="DU44">
            <v>54.239891129081968</v>
          </cell>
          <cell r="DV44">
            <v>60.890110578135335</v>
          </cell>
          <cell r="DW44">
            <v>165</v>
          </cell>
        </row>
        <row r="45">
          <cell r="DQ45" t="str">
            <v xml:space="preserve">Denbighshire                 </v>
          </cell>
          <cell r="DR45">
            <v>109.94861114221769</v>
          </cell>
          <cell r="DS45">
            <v>66.006758232108695</v>
          </cell>
          <cell r="DT45">
            <v>160.48934228992172</v>
          </cell>
          <cell r="DU45">
            <v>43.941852910108992</v>
          </cell>
          <cell r="DV45">
            <v>50.540731147704037</v>
          </cell>
          <cell r="DW45">
            <v>113</v>
          </cell>
        </row>
        <row r="46">
          <cell r="DQ46" t="str">
            <v xml:space="preserve">Flintshire                   </v>
          </cell>
          <cell r="DR46">
            <v>170.87572735244655</v>
          </cell>
          <cell r="DS46">
            <v>123.53524727334005</v>
          </cell>
          <cell r="DT46">
            <v>223.47093457874166</v>
          </cell>
          <cell r="DU46">
            <v>47.340480079106499</v>
          </cell>
          <cell r="DV46">
            <v>52.595207226295116</v>
          </cell>
          <cell r="DW46">
            <v>199</v>
          </cell>
        </row>
        <row r="47">
          <cell r="DQ47" t="str">
            <v xml:space="preserve">Gwynedd                      </v>
          </cell>
          <cell r="DR47">
            <v>102.6249131704184</v>
          </cell>
          <cell r="DS47">
            <v>59.509218719034131</v>
          </cell>
          <cell r="DT47">
            <v>152.27809240451455</v>
          </cell>
          <cell r="DU47">
            <v>43.115694451384265</v>
          </cell>
          <cell r="DV47">
            <v>49.653179234096157</v>
          </cell>
          <cell r="DW47">
            <v>111</v>
          </cell>
        </row>
        <row r="48">
          <cell r="DQ48" t="str">
            <v xml:space="preserve">Isle of Anglesey             </v>
          </cell>
          <cell r="DR48">
            <v>89.743590340528414</v>
          </cell>
          <cell r="DS48">
            <v>53.263140971272122</v>
          </cell>
          <cell r="DT48">
            <v>133.17221521421055</v>
          </cell>
          <cell r="DU48">
            <v>36.480449369256291</v>
          </cell>
          <cell r="DV48">
            <v>43.428624873682139</v>
          </cell>
          <cell r="DW48">
            <v>73</v>
          </cell>
        </row>
        <row r="49">
          <cell r="DQ49" t="str">
            <v xml:space="preserve">Wrexham                      </v>
          </cell>
          <cell r="DR49">
            <v>208.57413281489286</v>
          </cell>
          <cell r="DS49">
            <v>130.53179108037756</v>
          </cell>
          <cell r="DT49">
            <v>297.6223874611149</v>
          </cell>
          <cell r="DU49">
            <v>78.042341734515304</v>
          </cell>
          <cell r="DV49">
            <v>89.048254646222034</v>
          </cell>
          <cell r="DW49">
            <v>127</v>
          </cell>
        </row>
        <row r="50">
          <cell r="DQ50" t="str">
            <v>Wales</v>
          </cell>
          <cell r="DR50">
            <v>182.16363845861764</v>
          </cell>
          <cell r="DS50">
            <v>169.24638529045521</v>
          </cell>
          <cell r="DT50">
            <v>195.38231265164075</v>
          </cell>
          <cell r="DU50">
            <v>12.917253168162432</v>
          </cell>
          <cell r="DV50">
            <v>13.218674193023105</v>
          </cell>
          <cell r="DW50">
            <v>4109</v>
          </cell>
        </row>
        <row r="51">
          <cell r="DQ51" t="str">
            <v>North Wales</v>
          </cell>
          <cell r="DR51">
            <v>161.51316583529942</v>
          </cell>
          <cell r="DS51">
            <v>136.04826114587783</v>
          </cell>
          <cell r="DT51">
            <v>188.33387656424384</v>
          </cell>
          <cell r="DU51">
            <v>25.464904689421587</v>
          </cell>
          <cell r="DV51">
            <v>26.82071072894442</v>
          </cell>
          <cell r="DW51">
            <v>815</v>
          </cell>
        </row>
        <row r="52">
          <cell r="DQ52" t="str">
            <v xml:space="preserve">Conwy                        </v>
          </cell>
          <cell r="DR52">
            <v>126.68947892518585</v>
          </cell>
          <cell r="DS52">
            <v>83.526481797870659</v>
          </cell>
          <cell r="DT52">
            <v>174.96600814068501</v>
          </cell>
          <cell r="DU52">
            <v>43.162997127315194</v>
          </cell>
          <cell r="DV52">
            <v>48.276529215499153</v>
          </cell>
          <cell r="DW52">
            <v>176</v>
          </cell>
        </row>
        <row r="53">
          <cell r="DQ53" t="str">
            <v xml:space="preserve">Denbighshire                 </v>
          </cell>
          <cell r="DR53">
            <v>162.8432849888284</v>
          </cell>
          <cell r="DS53">
            <v>94.283603319312064</v>
          </cell>
          <cell r="DT53">
            <v>242.06045672752526</v>
          </cell>
          <cell r="DU53">
            <v>68.559681669516337</v>
          </cell>
          <cell r="DV53">
            <v>79.217171738696862</v>
          </cell>
          <cell r="DW53">
            <v>106</v>
          </cell>
        </row>
        <row r="54">
          <cell r="DQ54" t="str">
            <v xml:space="preserve">Flintshire                   </v>
          </cell>
          <cell r="DR54">
            <v>152.65374000454287</v>
          </cell>
          <cell r="DS54">
            <v>103.67810808829306</v>
          </cell>
          <cell r="DT54">
            <v>207.69311882610961</v>
          </cell>
          <cell r="DU54">
            <v>48.97563191624981</v>
          </cell>
          <cell r="DV54">
            <v>55.039378821566743</v>
          </cell>
          <cell r="DW54">
            <v>162</v>
          </cell>
        </row>
        <row r="55">
          <cell r="DQ55" t="str">
            <v xml:space="preserve">Gwynedd                      </v>
          </cell>
          <cell r="DR55">
            <v>180.4703762100537</v>
          </cell>
          <cell r="DS55">
            <v>111.26536602934199</v>
          </cell>
          <cell r="DT55">
            <v>259.73702464916198</v>
          </cell>
          <cell r="DU55">
            <v>69.20501018071171</v>
          </cell>
          <cell r="DV55">
            <v>79.26664843910828</v>
          </cell>
          <cell r="DW55">
            <v>120</v>
          </cell>
        </row>
        <row r="56">
          <cell r="DQ56" t="str">
            <v xml:space="preserve">Isle of Anglesey             </v>
          </cell>
          <cell r="DR56">
            <v>148.69262665548868</v>
          </cell>
          <cell r="DS56">
            <v>81.461489938945107</v>
          </cell>
          <cell r="DT56">
            <v>228.01981011099227</v>
          </cell>
          <cell r="DU56">
            <v>67.231136716543574</v>
          </cell>
          <cell r="DV56">
            <v>79.327183455503587</v>
          </cell>
          <cell r="DW56">
            <v>81</v>
          </cell>
        </row>
        <row r="57">
          <cell r="DQ57" t="str">
            <v xml:space="preserve">Wrexham                      </v>
          </cell>
          <cell r="DR57">
            <v>205.2432112797556</v>
          </cell>
          <cell r="DS57">
            <v>134.35236508075329</v>
          </cell>
          <cell r="DT57">
            <v>284.68881987075599</v>
          </cell>
          <cell r="DU57">
            <v>70.890846199002311</v>
          </cell>
          <cell r="DV57">
            <v>79.445608591000394</v>
          </cell>
          <cell r="DW57">
            <v>170</v>
          </cell>
        </row>
        <row r="58">
          <cell r="DQ58" t="str">
            <v>Wales</v>
          </cell>
          <cell r="DR58">
            <v>163.97997652364029</v>
          </cell>
          <cell r="DS58">
            <v>152.0407153826678</v>
          </cell>
          <cell r="DT58">
            <v>176.20638603602529</v>
          </cell>
          <cell r="DU58">
            <v>11.939261140972491</v>
          </cell>
          <cell r="DV58">
            <v>12.226409512385004</v>
          </cell>
          <cell r="DW58">
            <v>3871</v>
          </cell>
        </row>
        <row r="59">
          <cell r="DQ59" t="str">
            <v>North Wales</v>
          </cell>
          <cell r="DR59">
            <v>116.8935982745523</v>
          </cell>
          <cell r="DS59">
            <v>98.153911199506737</v>
          </cell>
          <cell r="DT59">
            <v>136.66477030764463</v>
          </cell>
          <cell r="DU59">
            <v>18.739687075045566</v>
          </cell>
          <cell r="DV59">
            <v>19.771172033092327</v>
          </cell>
          <cell r="DW59">
            <v>764</v>
          </cell>
        </row>
        <row r="60">
          <cell r="DQ60" t="str">
            <v xml:space="preserve">Conwy                        </v>
          </cell>
          <cell r="DR60">
            <v>122.79261545283251</v>
          </cell>
          <cell r="DS60">
            <v>76.119600729369708</v>
          </cell>
          <cell r="DT60">
            <v>175.55174504481943</v>
          </cell>
          <cell r="DU60">
            <v>46.673014723462799</v>
          </cell>
          <cell r="DV60">
            <v>52.75912959198692</v>
          </cell>
          <cell r="DW60">
            <v>147</v>
          </cell>
        </row>
        <row r="61">
          <cell r="DQ61" t="str">
            <v xml:space="preserve">Denbighshire                 </v>
          </cell>
          <cell r="DR61">
            <v>135.46774212795299</v>
          </cell>
          <cell r="DS61">
            <v>80.323958641917571</v>
          </cell>
          <cell r="DT61">
            <v>198.55784923569789</v>
          </cell>
          <cell r="DU61">
            <v>55.143783486035417</v>
          </cell>
          <cell r="DV61">
            <v>63.090107107744899</v>
          </cell>
          <cell r="DW61">
            <v>122</v>
          </cell>
        </row>
        <row r="62">
          <cell r="DQ62" t="str">
            <v xml:space="preserve">Flintshire                   </v>
          </cell>
          <cell r="DR62">
            <v>126.75892006055618</v>
          </cell>
          <cell r="DS62">
            <v>93.192832299453087</v>
          </cell>
          <cell r="DT62">
            <v>164.22007521970528</v>
          </cell>
          <cell r="DU62">
            <v>33.566087761103091</v>
          </cell>
          <cell r="DV62">
            <v>37.461155159149101</v>
          </cell>
          <cell r="DW62">
            <v>183</v>
          </cell>
        </row>
        <row r="63">
          <cell r="DQ63" t="str">
            <v xml:space="preserve">Gwynedd                      </v>
          </cell>
          <cell r="DR63">
            <v>108.01475313087241</v>
          </cell>
          <cell r="DS63">
            <v>65.089559316800162</v>
          </cell>
          <cell r="DT63">
            <v>157.12554865755837</v>
          </cell>
          <cell r="DU63">
            <v>42.925193814072244</v>
          </cell>
          <cell r="DV63">
            <v>49.110795526685962</v>
          </cell>
          <cell r="DW63">
            <v>122</v>
          </cell>
        </row>
        <row r="64">
          <cell r="DQ64" t="str">
            <v xml:space="preserve">Isle of Anglesey             </v>
          </cell>
          <cell r="DR64">
            <v>85.648166136048943</v>
          </cell>
          <cell r="DS64">
            <v>50.437264745331277</v>
          </cell>
          <cell r="DT64">
            <v>127.51554737810611</v>
          </cell>
          <cell r="DU64">
            <v>35.210901390717666</v>
          </cell>
          <cell r="DV64">
            <v>41.867381242057164</v>
          </cell>
          <cell r="DW64">
            <v>74</v>
          </cell>
        </row>
        <row r="65">
          <cell r="DQ65" t="str">
            <v xml:space="preserve">Wrexham                      </v>
          </cell>
          <cell r="DR65">
            <v>119.53446365677819</v>
          </cell>
          <cell r="DS65">
            <v>70.688856023675882</v>
          </cell>
          <cell r="DT65">
            <v>175.61249312356631</v>
          </cell>
          <cell r="DU65">
            <v>48.845607633102304</v>
          </cell>
          <cell r="DV65">
            <v>56.078029466788124</v>
          </cell>
          <cell r="DW65">
            <v>116</v>
          </cell>
        </row>
        <row r="66">
          <cell r="DQ66" t="str">
            <v>Wales</v>
          </cell>
          <cell r="DR66">
            <v>172.04397961368019</v>
          </cell>
          <cell r="DS66">
            <v>159.96988351082558</v>
          </cell>
          <cell r="DT66">
            <v>184.40048395797768</v>
          </cell>
          <cell r="DU66">
            <v>12.074096102854611</v>
          </cell>
          <cell r="DV66">
            <v>12.356504344297491</v>
          </cell>
          <cell r="DW66">
            <v>4090</v>
          </cell>
        </row>
        <row r="67">
          <cell r="DQ67" t="str">
            <v>North Wales</v>
          </cell>
          <cell r="DR67">
            <v>174.26473241232736</v>
          </cell>
          <cell r="DS67">
            <v>149.8263172416741</v>
          </cell>
          <cell r="DT67">
            <v>199.8697149452579</v>
          </cell>
          <cell r="DU67">
            <v>24.438415170653258</v>
          </cell>
          <cell r="DV67">
            <v>25.604982532930535</v>
          </cell>
          <cell r="DW67">
            <v>1008</v>
          </cell>
        </row>
        <row r="68">
          <cell r="DQ68" t="str">
            <v xml:space="preserve">Conwy                        </v>
          </cell>
          <cell r="DR68">
            <v>164.66300115482656</v>
          </cell>
          <cell r="DS68">
            <v>117.10857926038446</v>
          </cell>
          <cell r="DT68">
            <v>217.10714843235596</v>
          </cell>
          <cell r="DU68">
            <v>47.5544218944421</v>
          </cell>
          <cell r="DV68">
            <v>52.444147277529396</v>
          </cell>
          <cell r="DW68">
            <v>230</v>
          </cell>
        </row>
        <row r="69">
          <cell r="DQ69" t="str">
            <v xml:space="preserve">Denbighshire                 </v>
          </cell>
          <cell r="DR69">
            <v>192.31495079766142</v>
          </cell>
          <cell r="DS69">
            <v>127.93791195121929</v>
          </cell>
          <cell r="DT69">
            <v>264.09823509589978</v>
          </cell>
          <cell r="DU69">
            <v>64.377038846442133</v>
          </cell>
          <cell r="DV69">
            <v>71.783284298238357</v>
          </cell>
          <cell r="DW69">
            <v>186</v>
          </cell>
        </row>
        <row r="70">
          <cell r="DQ70" t="str">
            <v xml:space="preserve">Flintshire                   </v>
          </cell>
          <cell r="DR70">
            <v>226.89326813096207</v>
          </cell>
          <cell r="DS70">
            <v>158.19026309437766</v>
          </cell>
          <cell r="DT70">
            <v>303.81025161343388</v>
          </cell>
          <cell r="DU70">
            <v>68.703005036584415</v>
          </cell>
          <cell r="DV70">
            <v>76.916983482471807</v>
          </cell>
          <cell r="DW70">
            <v>173</v>
          </cell>
        </row>
        <row r="71">
          <cell r="DQ71" t="str">
            <v xml:space="preserve">Gwynedd                      </v>
          </cell>
          <cell r="DR71">
            <v>151.58257112673166</v>
          </cell>
          <cell r="DS71">
            <v>104.00168903233232</v>
          </cell>
          <cell r="DT71">
            <v>204.57596692742604</v>
          </cell>
          <cell r="DU71">
            <v>47.580882094399342</v>
          </cell>
          <cell r="DV71">
            <v>52.993395800694373</v>
          </cell>
          <cell r="DW71">
            <v>190</v>
          </cell>
        </row>
        <row r="72">
          <cell r="DQ72" t="str">
            <v xml:space="preserve">Isle of Anglesey             </v>
          </cell>
          <cell r="DR72">
            <v>159.02957298092809</v>
          </cell>
          <cell r="DS72">
            <v>94.281839761614975</v>
          </cell>
          <cell r="DT72">
            <v>233.89394696680631</v>
          </cell>
          <cell r="DU72">
            <v>64.747733219313119</v>
          </cell>
          <cell r="DV72">
            <v>74.864373985878217</v>
          </cell>
          <cell r="DW72">
            <v>105</v>
          </cell>
        </row>
        <row r="73">
          <cell r="DQ73" t="str">
            <v xml:space="preserve">Wrexham                      </v>
          </cell>
          <cell r="DR73">
            <v>136.85596719523397</v>
          </cell>
          <cell r="DS73">
            <v>84.688093310953917</v>
          </cell>
          <cell r="DT73">
            <v>196.47590137560812</v>
          </cell>
          <cell r="DU73">
            <v>52.167873884280056</v>
          </cell>
          <cell r="DV73">
            <v>59.619934180374145</v>
          </cell>
          <cell r="DW73">
            <v>124</v>
          </cell>
        </row>
        <row r="74">
          <cell r="DQ74" t="str">
            <v>Wales</v>
          </cell>
          <cell r="DR74">
            <v>176.62900061679215</v>
          </cell>
          <cell r="DS74">
            <v>164.41905704265037</v>
          </cell>
          <cell r="DT74">
            <v>189.12088737578549</v>
          </cell>
          <cell r="DU74">
            <v>12.209943574141789</v>
          </cell>
          <cell r="DV74">
            <v>12.491886758993331</v>
          </cell>
          <cell r="DW74">
            <v>4195</v>
          </cell>
        </row>
        <row r="75">
          <cell r="DQ75" t="str">
            <v>North Wales</v>
          </cell>
          <cell r="DR75">
            <v>198.97529246736579</v>
          </cell>
          <cell r="DS75">
            <v>172.37212542104862</v>
          </cell>
          <cell r="DT75">
            <v>226.79048975201795</v>
          </cell>
          <cell r="DU75">
            <v>26.603167046317168</v>
          </cell>
          <cell r="DV75">
            <v>27.815197284652157</v>
          </cell>
          <cell r="DW75">
            <v>1104</v>
          </cell>
        </row>
        <row r="76">
          <cell r="DQ76" t="str">
            <v xml:space="preserve">Conwy                        </v>
          </cell>
          <cell r="DR76">
            <v>162.80953382491219</v>
          </cell>
          <cell r="DS76">
            <v>119.24387447159405</v>
          </cell>
          <cell r="DT76">
            <v>210.6091048122311</v>
          </cell>
          <cell r="DU76">
            <v>43.565659353318139</v>
          </cell>
          <cell r="DV76">
            <v>47.799570987318901</v>
          </cell>
          <cell r="DW76">
            <v>256</v>
          </cell>
        </row>
        <row r="77">
          <cell r="DQ77" t="str">
            <v xml:space="preserve">Denbighshire                 </v>
          </cell>
          <cell r="DR77">
            <v>241.43465450683891</v>
          </cell>
          <cell r="DS77">
            <v>159.59071894002523</v>
          </cell>
          <cell r="DT77">
            <v>332.69431167890809</v>
          </cell>
          <cell r="DU77">
            <v>81.843935566813684</v>
          </cell>
          <cell r="DV77">
            <v>91.259657172069183</v>
          </cell>
          <cell r="DW77">
            <v>186</v>
          </cell>
        </row>
        <row r="78">
          <cell r="DQ78" t="str">
            <v xml:space="preserve">Flintshire                   </v>
          </cell>
          <cell r="DR78">
            <v>222.28426800789538</v>
          </cell>
          <cell r="DS78">
            <v>157.49676696291095</v>
          </cell>
          <cell r="DT78">
            <v>294.46225291714751</v>
          </cell>
          <cell r="DU78">
            <v>64.787501044984424</v>
          </cell>
          <cell r="DV78">
            <v>72.177984909252132</v>
          </cell>
          <cell r="DW78">
            <v>189</v>
          </cell>
        </row>
        <row r="79">
          <cell r="DQ79" t="str">
            <v xml:space="preserve">Gwynedd                      </v>
          </cell>
          <cell r="DR79">
            <v>221.98658478346056</v>
          </cell>
          <cell r="DS79">
            <v>155.73075941315687</v>
          </cell>
          <cell r="DT79">
            <v>295.31939228649094</v>
          </cell>
          <cell r="DU79">
            <v>66.255825370303683</v>
          </cell>
          <cell r="DV79">
            <v>73.332807503030381</v>
          </cell>
          <cell r="DW79">
            <v>214</v>
          </cell>
        </row>
        <row r="80">
          <cell r="DQ80" t="str">
            <v xml:space="preserve">Isle of Anglesey             </v>
          </cell>
          <cell r="DR80">
            <v>153.21464160627747</v>
          </cell>
          <cell r="DS80">
            <v>115.65541543195211</v>
          </cell>
          <cell r="DT80">
            <v>195.63632221451581</v>
          </cell>
          <cell r="DU80">
            <v>37.55922617432536</v>
          </cell>
          <cell r="DV80">
            <v>42.421680608238347</v>
          </cell>
          <cell r="DW80">
            <v>149</v>
          </cell>
        </row>
        <row r="81">
          <cell r="DQ81" t="str">
            <v xml:space="preserve">Wrexham                      </v>
          </cell>
          <cell r="DR81">
            <v>178.684602789568</v>
          </cell>
          <cell r="DS81">
            <v>111.15417621377723</v>
          </cell>
          <cell r="DT81">
            <v>256.50457013534458</v>
          </cell>
          <cell r="DU81">
            <v>67.53042657579077</v>
          </cell>
          <cell r="DV81">
            <v>77.819967345776575</v>
          </cell>
          <cell r="DW81">
            <v>110</v>
          </cell>
        </row>
        <row r="82">
          <cell r="DQ82" t="str">
            <v>Wales</v>
          </cell>
          <cell r="DR82">
            <v>162.76887197816586</v>
          </cell>
          <cell r="DS82">
            <v>151.60447257885008</v>
          </cell>
          <cell r="DT82">
            <v>174.1938863558467</v>
          </cell>
          <cell r="DU82">
            <v>11.164399399315784</v>
          </cell>
          <cell r="DV82">
            <v>11.425014377680839</v>
          </cell>
          <cell r="DW82">
            <v>4106</v>
          </cell>
        </row>
        <row r="83">
          <cell r="DQ83" t="str">
            <v>North Wales</v>
          </cell>
          <cell r="DR83">
            <v>200.39298809948858</v>
          </cell>
          <cell r="DS83">
            <v>173.84591100303012</v>
          </cell>
          <cell r="DT83">
            <v>228.15862261354832</v>
          </cell>
          <cell r="DU83">
            <v>26.547077096458452</v>
          </cell>
          <cell r="DV83">
            <v>27.765634514059741</v>
          </cell>
          <cell r="DW83">
            <v>1088</v>
          </cell>
        </row>
        <row r="84">
          <cell r="DQ84" t="str">
            <v xml:space="preserve">Conwy                        </v>
          </cell>
          <cell r="DR84">
            <v>238.09969207122589</v>
          </cell>
          <cell r="DS84">
            <v>171.64933931578329</v>
          </cell>
          <cell r="DT84">
            <v>310.89174761712621</v>
          </cell>
          <cell r="DU84">
            <v>66.450352755442594</v>
          </cell>
          <cell r="DV84">
            <v>72.792055545900325</v>
          </cell>
          <cell r="DW84">
            <v>265</v>
          </cell>
        </row>
        <row r="85">
          <cell r="DQ85" t="str">
            <v xml:space="preserve">Denbighshire                 </v>
          </cell>
          <cell r="DR85">
            <v>216.47112736239833</v>
          </cell>
          <cell r="DS85">
            <v>143.34996842718741</v>
          </cell>
          <cell r="DT85">
            <v>298.15217729414582</v>
          </cell>
          <cell r="DU85">
            <v>73.121158935210929</v>
          </cell>
          <cell r="DV85">
            <v>81.681049931747481</v>
          </cell>
          <cell r="DW85">
            <v>180</v>
          </cell>
        </row>
        <row r="86">
          <cell r="DQ86" t="str">
            <v xml:space="preserve">Flintshire                   </v>
          </cell>
          <cell r="DR86">
            <v>261.12207398382475</v>
          </cell>
          <cell r="DS86">
            <v>190.51084010531048</v>
          </cell>
          <cell r="DT86">
            <v>339.37034610182013</v>
          </cell>
          <cell r="DU86">
            <v>70.61123387851427</v>
          </cell>
          <cell r="DV86">
            <v>78.248272117995384</v>
          </cell>
          <cell r="DW86">
            <v>209</v>
          </cell>
        </row>
        <row r="87">
          <cell r="DQ87" t="str">
            <v xml:space="preserve">Gwynedd                      </v>
          </cell>
          <cell r="DR87">
            <v>226.7584155272904</v>
          </cell>
          <cell r="DS87">
            <v>158.68116645620503</v>
          </cell>
          <cell r="DT87">
            <v>302.39214413136705</v>
          </cell>
          <cell r="DU87">
            <v>68.077249071085362</v>
          </cell>
          <cell r="DV87">
            <v>75.633728604076651</v>
          </cell>
          <cell r="DW87">
            <v>199</v>
          </cell>
        </row>
        <row r="88">
          <cell r="DQ88" t="str">
            <v xml:space="preserve">Isle of Anglesey             </v>
          </cell>
          <cell r="DR88">
            <v>132.95297599520205</v>
          </cell>
          <cell r="DS88">
            <v>87.794409029647127</v>
          </cell>
          <cell r="DT88">
            <v>184.89313875280476</v>
          </cell>
          <cell r="DU88">
            <v>45.158566965554925</v>
          </cell>
          <cell r="DV88">
            <v>51.940162757602707</v>
          </cell>
          <cell r="DW88">
            <v>113</v>
          </cell>
        </row>
        <row r="89">
          <cell r="DQ89" t="str">
            <v xml:space="preserve">Wrexham                      </v>
          </cell>
          <cell r="DR89">
            <v>88.951142601368602</v>
          </cell>
          <cell r="DS89">
            <v>58.856583758395864</v>
          </cell>
          <cell r="DT89">
            <v>123.38238436127249</v>
          </cell>
          <cell r="DU89">
            <v>30.094558842972738</v>
          </cell>
          <cell r="DV89">
            <v>34.431241759903884</v>
          </cell>
          <cell r="DW89">
            <v>122</v>
          </cell>
        </row>
      </sheetData>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1355</v>
          </cell>
          <cell r="C5">
            <v>17.968439199045218</v>
          </cell>
          <cell r="D5">
            <v>17.118278496808351</v>
          </cell>
          <cell r="E5">
            <v>18.851218861492718</v>
          </cell>
          <cell r="F5" t="str">
            <v>-</v>
          </cell>
          <cell r="G5">
            <v>19.8</v>
          </cell>
          <cell r="H5">
            <v>18.600000000000001</v>
          </cell>
          <cell r="I5">
            <v>17.3</v>
          </cell>
          <cell r="J5">
            <v>16.399999999999999</v>
          </cell>
          <cell r="K5">
            <v>16.100000000000001</v>
          </cell>
          <cell r="L5">
            <v>17.7</v>
          </cell>
          <cell r="M5">
            <v>18</v>
          </cell>
          <cell r="N5">
            <v>18.8</v>
          </cell>
          <cell r="O5">
            <v>18</v>
          </cell>
          <cell r="P5" t="str">
            <v>-</v>
          </cell>
        </row>
        <row r="6">
          <cell r="A6" t="str">
            <v>Gwynedd</v>
          </cell>
          <cell r="B6">
            <v>1911</v>
          </cell>
          <cell r="C6">
            <v>13.609172482552342</v>
          </cell>
          <cell r="D6">
            <v>13.051974472213537</v>
          </cell>
          <cell r="E6">
            <v>14.186276598480585</v>
          </cell>
          <cell r="F6" t="str">
            <v>-</v>
          </cell>
          <cell r="G6">
            <v>14</v>
          </cell>
          <cell r="H6">
            <v>13</v>
          </cell>
          <cell r="I6">
            <v>13.3</v>
          </cell>
          <cell r="J6">
            <v>12.9</v>
          </cell>
          <cell r="K6">
            <v>12.6</v>
          </cell>
          <cell r="L6">
            <v>12.6</v>
          </cell>
          <cell r="M6">
            <v>13.2</v>
          </cell>
          <cell r="N6">
            <v>14.2</v>
          </cell>
          <cell r="O6">
            <v>13.6</v>
          </cell>
          <cell r="P6" t="str">
            <v>-</v>
          </cell>
        </row>
        <row r="7">
          <cell r="A7" t="str">
            <v>Conwy</v>
          </cell>
          <cell r="B7">
            <v>2229</v>
          </cell>
          <cell r="C7">
            <v>17.812050503436154</v>
          </cell>
          <cell r="D7">
            <v>17.151581870765163</v>
          </cell>
          <cell r="E7">
            <v>18.492275453647697</v>
          </cell>
          <cell r="F7" t="str">
            <v>-</v>
          </cell>
          <cell r="G7">
            <v>16</v>
          </cell>
          <cell r="H7">
            <v>15.2</v>
          </cell>
          <cell r="I7">
            <v>14.6</v>
          </cell>
          <cell r="J7">
            <v>14.9</v>
          </cell>
          <cell r="K7">
            <v>14.6</v>
          </cell>
          <cell r="L7">
            <v>16</v>
          </cell>
          <cell r="M7">
            <v>18.100000000000001</v>
          </cell>
          <cell r="N7">
            <v>18</v>
          </cell>
          <cell r="O7">
            <v>17.8</v>
          </cell>
          <cell r="P7" t="str">
            <v>-</v>
          </cell>
        </row>
        <row r="8">
          <cell r="A8" t="str">
            <v>Denbighshire</v>
          </cell>
          <cell r="B8">
            <v>2317</v>
          </cell>
          <cell r="C8">
            <v>18.723232323232324</v>
          </cell>
          <cell r="D8">
            <v>18.045659733500692</v>
          </cell>
          <cell r="E8">
            <v>19.42021752596759</v>
          </cell>
          <cell r="F8" t="str">
            <v>-</v>
          </cell>
          <cell r="G8">
            <v>14.4</v>
          </cell>
          <cell r="H8">
            <v>12.9</v>
          </cell>
          <cell r="I8">
            <v>13.3</v>
          </cell>
          <cell r="J8">
            <v>13.8</v>
          </cell>
          <cell r="K8">
            <v>14.7</v>
          </cell>
          <cell r="L8">
            <v>16</v>
          </cell>
          <cell r="M8">
            <v>17.8</v>
          </cell>
          <cell r="N8">
            <v>18.899999999999999</v>
          </cell>
          <cell r="O8">
            <v>18.7</v>
          </cell>
          <cell r="P8" t="str">
            <v>-</v>
          </cell>
        </row>
        <row r="9">
          <cell r="A9" t="str">
            <v>Flintshire</v>
          </cell>
          <cell r="B9">
            <v>2781</v>
          </cell>
          <cell r="C9">
            <v>15.029182879377432</v>
          </cell>
          <cell r="D9">
            <v>14.521540408994408</v>
          </cell>
          <cell r="E9">
            <v>15.55134286011678</v>
          </cell>
          <cell r="F9" t="str">
            <v>-</v>
          </cell>
          <cell r="G9">
            <v>12.7</v>
          </cell>
          <cell r="H9">
            <v>12.5</v>
          </cell>
          <cell r="I9">
            <v>11.8</v>
          </cell>
          <cell r="J9">
            <v>11.5</v>
          </cell>
          <cell r="K9">
            <v>10.8</v>
          </cell>
          <cell r="L9">
            <v>11.4</v>
          </cell>
          <cell r="M9">
            <v>12.8</v>
          </cell>
          <cell r="N9">
            <v>14.7</v>
          </cell>
          <cell r="O9">
            <v>15</v>
          </cell>
          <cell r="P9" t="str">
            <v>-</v>
          </cell>
        </row>
        <row r="10">
          <cell r="A10" t="str">
            <v>Wrexham</v>
          </cell>
          <cell r="B10">
            <v>2845</v>
          </cell>
          <cell r="C10">
            <v>18.589911134343961</v>
          </cell>
          <cell r="D10">
            <v>17.981465004856339</v>
          </cell>
          <cell r="E10">
            <v>19.21412238611849</v>
          </cell>
          <cell r="F10" t="str">
            <v>-</v>
          </cell>
          <cell r="G10">
            <v>15.2</v>
          </cell>
          <cell r="H10">
            <v>15.4</v>
          </cell>
          <cell r="I10">
            <v>14.5</v>
          </cell>
          <cell r="J10">
            <v>14.6</v>
          </cell>
          <cell r="K10">
            <v>14.6</v>
          </cell>
          <cell r="L10">
            <v>17.3</v>
          </cell>
          <cell r="M10">
            <v>19</v>
          </cell>
          <cell r="N10">
            <v>18.899999999999999</v>
          </cell>
          <cell r="O10">
            <v>18.600000000000001</v>
          </cell>
          <cell r="P10" t="str">
            <v>-</v>
          </cell>
        </row>
        <row r="11">
          <cell r="A11" t="str">
            <v>Powys</v>
          </cell>
          <cell r="B11">
            <v>1685</v>
          </cell>
          <cell r="C11">
            <v>11.114042609326562</v>
          </cell>
          <cell r="D11">
            <v>10.623543288843033</v>
          </cell>
          <cell r="E11">
            <v>11.624243328328097</v>
          </cell>
          <cell r="F11" t="str">
            <v>-</v>
          </cell>
          <cell r="G11">
            <v>10.1</v>
          </cell>
          <cell r="H11">
            <v>10</v>
          </cell>
          <cell r="I11">
            <v>9.6</v>
          </cell>
          <cell r="J11">
            <v>9.6999999999999993</v>
          </cell>
          <cell r="K11">
            <v>9.5</v>
          </cell>
          <cell r="L11">
            <v>9.8000000000000007</v>
          </cell>
          <cell r="M11">
            <v>10.9</v>
          </cell>
          <cell r="N11">
            <v>11</v>
          </cell>
          <cell r="O11">
            <v>11.1</v>
          </cell>
          <cell r="P11" t="str">
            <v>-</v>
          </cell>
        </row>
        <row r="12">
          <cell r="A12" t="str">
            <v>Ceredigion</v>
          </cell>
          <cell r="B12">
            <v>934</v>
          </cell>
          <cell r="C12">
            <v>12.338177014531043</v>
          </cell>
          <cell r="D12">
            <v>11.61635677973986</v>
          </cell>
          <cell r="E12">
            <v>13.098202869883654</v>
          </cell>
          <cell r="F12" t="str">
            <v>-</v>
          </cell>
          <cell r="G12">
            <v>12.7</v>
          </cell>
          <cell r="H12">
            <v>11.6</v>
          </cell>
          <cell r="I12">
            <v>11.4</v>
          </cell>
          <cell r="J12">
            <v>11.6</v>
          </cell>
          <cell r="K12">
            <v>11.7</v>
          </cell>
          <cell r="L12">
            <v>12.2</v>
          </cell>
          <cell r="M12">
            <v>12.4</v>
          </cell>
          <cell r="N12">
            <v>13.2</v>
          </cell>
          <cell r="O12">
            <v>12.3</v>
          </cell>
          <cell r="P12" t="str">
            <v>-</v>
          </cell>
        </row>
        <row r="13">
          <cell r="A13" t="str">
            <v>Pembrokeshire</v>
          </cell>
          <cell r="B13">
            <v>2494</v>
          </cell>
          <cell r="C13">
            <v>17.476000280288698</v>
          </cell>
          <cell r="D13">
            <v>16.861700831210321</v>
          </cell>
          <cell r="E13">
            <v>18.107805240226575</v>
          </cell>
          <cell r="F13" t="str">
            <v>-</v>
          </cell>
          <cell r="G13">
            <v>16.3</v>
          </cell>
          <cell r="H13">
            <v>15.5</v>
          </cell>
          <cell r="I13">
            <v>15.1</v>
          </cell>
          <cell r="J13">
            <v>14.5</v>
          </cell>
          <cell r="K13">
            <v>14.2</v>
          </cell>
          <cell r="L13">
            <v>14</v>
          </cell>
          <cell r="M13">
            <v>17</v>
          </cell>
          <cell r="N13">
            <v>18</v>
          </cell>
          <cell r="O13">
            <v>17.5</v>
          </cell>
          <cell r="P13" t="str">
            <v>-</v>
          </cell>
        </row>
        <row r="14">
          <cell r="A14" t="str">
            <v>Carmarthenshire</v>
          </cell>
          <cell r="B14">
            <v>3516</v>
          </cell>
          <cell r="C14">
            <v>16.29890598924532</v>
          </cell>
          <cell r="D14">
            <v>15.812017441916854</v>
          </cell>
          <cell r="E14">
            <v>16.797795563013622</v>
          </cell>
          <cell r="F14" t="str">
            <v>-</v>
          </cell>
          <cell r="G14">
            <v>17</v>
          </cell>
          <cell r="H14">
            <v>16.2</v>
          </cell>
          <cell r="I14">
            <v>15.2</v>
          </cell>
          <cell r="J14">
            <v>16</v>
          </cell>
          <cell r="K14">
            <v>15.8</v>
          </cell>
          <cell r="L14">
            <v>15.9</v>
          </cell>
          <cell r="M14">
            <v>16.2</v>
          </cell>
          <cell r="N14">
            <v>17.5</v>
          </cell>
          <cell r="O14">
            <v>16.3</v>
          </cell>
          <cell r="P14" t="str">
            <v>-</v>
          </cell>
        </row>
        <row r="15">
          <cell r="A15" t="str">
            <v>Swansea</v>
          </cell>
          <cell r="B15">
            <v>5760</v>
          </cell>
          <cell r="C15">
            <v>20.993548857382365</v>
          </cell>
          <cell r="D15">
            <v>20.515720666314344</v>
          </cell>
          <cell r="E15">
            <v>21.479498605677662</v>
          </cell>
          <cell r="F15" t="str">
            <v>-</v>
          </cell>
          <cell r="G15">
            <v>23</v>
          </cell>
          <cell r="H15">
            <v>22.7</v>
          </cell>
          <cell r="I15">
            <v>20.6</v>
          </cell>
          <cell r="J15">
            <v>20.399999999999999</v>
          </cell>
          <cell r="K15">
            <v>19.5</v>
          </cell>
          <cell r="L15">
            <v>19.399999999999999</v>
          </cell>
          <cell r="M15">
            <v>20.399999999999999</v>
          </cell>
          <cell r="N15">
            <v>21.6</v>
          </cell>
          <cell r="O15">
            <v>21</v>
          </cell>
          <cell r="P15" t="str">
            <v>-</v>
          </cell>
        </row>
        <row r="16">
          <cell r="A16" t="str">
            <v>Neath Port Talbot</v>
          </cell>
          <cell r="B16">
            <v>3951</v>
          </cell>
          <cell r="C16">
            <v>23.554310242041254</v>
          </cell>
          <cell r="D16">
            <v>22.918241281186255</v>
          </cell>
          <cell r="E16">
            <v>24.202489671476926</v>
          </cell>
          <cell r="F16" t="str">
            <v>-</v>
          </cell>
          <cell r="G16">
            <v>23.1</v>
          </cell>
          <cell r="H16">
            <v>22</v>
          </cell>
          <cell r="I16">
            <v>21.4</v>
          </cell>
          <cell r="J16">
            <v>21.1</v>
          </cell>
          <cell r="K16">
            <v>20.2</v>
          </cell>
          <cell r="L16">
            <v>21.5</v>
          </cell>
          <cell r="M16">
            <v>22.7</v>
          </cell>
          <cell r="N16">
            <v>23.6</v>
          </cell>
          <cell r="O16">
            <v>23.6</v>
          </cell>
          <cell r="P16" t="str">
            <v>-</v>
          </cell>
        </row>
        <row r="17">
          <cell r="A17" t="str">
            <v>Bridgend</v>
          </cell>
          <cell r="B17">
            <v>3525</v>
          </cell>
          <cell r="C17">
            <v>20.417028670721113</v>
          </cell>
          <cell r="D17">
            <v>19.822357244471071</v>
          </cell>
          <cell r="E17">
            <v>21.024862061773533</v>
          </cell>
          <cell r="F17" t="str">
            <v>-</v>
          </cell>
          <cell r="G17">
            <v>19.399999999999999</v>
          </cell>
          <cell r="H17">
            <v>19.100000000000001</v>
          </cell>
          <cell r="I17">
            <v>18.100000000000001</v>
          </cell>
          <cell r="J17">
            <v>17.899999999999999</v>
          </cell>
          <cell r="K17">
            <v>17.899999999999999</v>
          </cell>
          <cell r="L17">
            <v>18.600000000000001</v>
          </cell>
          <cell r="M17">
            <v>20.100000000000001</v>
          </cell>
          <cell r="N17">
            <v>20</v>
          </cell>
          <cell r="O17">
            <v>20.399999999999999</v>
          </cell>
          <cell r="P17" t="str">
            <v>-</v>
          </cell>
        </row>
        <row r="18">
          <cell r="A18" t="str">
            <v>Vale of Glamorgan</v>
          </cell>
          <cell r="B18">
            <v>2264</v>
          </cell>
          <cell r="C18">
            <v>13.668196087901475</v>
          </cell>
          <cell r="D18">
            <v>13.153477362386923</v>
          </cell>
          <cell r="E18">
            <v>14.199763388055791</v>
          </cell>
          <cell r="F18" t="str">
            <v>-</v>
          </cell>
          <cell r="G18">
            <v>12.1</v>
          </cell>
          <cell r="H18">
            <v>11.9</v>
          </cell>
          <cell r="I18">
            <v>11.9</v>
          </cell>
          <cell r="J18">
            <v>12.4</v>
          </cell>
          <cell r="K18">
            <v>11.9</v>
          </cell>
          <cell r="L18">
            <v>12.7</v>
          </cell>
          <cell r="M18">
            <v>14</v>
          </cell>
          <cell r="N18">
            <v>14.2</v>
          </cell>
          <cell r="O18">
            <v>13.7</v>
          </cell>
          <cell r="P18" t="str">
            <v>-</v>
          </cell>
        </row>
        <row r="19">
          <cell r="A19" t="str">
            <v>Cardiff</v>
          </cell>
          <cell r="B19">
            <v>8235</v>
          </cell>
          <cell r="C19">
            <v>21.102939292212287</v>
          </cell>
          <cell r="D19">
            <v>20.700940451343413</v>
          </cell>
          <cell r="E19">
            <v>21.510627086830112</v>
          </cell>
          <cell r="F19" t="str">
            <v>-</v>
          </cell>
          <cell r="G19">
            <v>23.3</v>
          </cell>
          <cell r="H19">
            <v>22.1</v>
          </cell>
          <cell r="I19">
            <v>21.2</v>
          </cell>
          <cell r="J19">
            <v>21.2</v>
          </cell>
          <cell r="K19">
            <v>21.5</v>
          </cell>
          <cell r="L19">
            <v>21.8</v>
          </cell>
          <cell r="M19">
            <v>22.3</v>
          </cell>
          <cell r="N19">
            <v>23.3</v>
          </cell>
          <cell r="O19">
            <v>21.1</v>
          </cell>
          <cell r="P19" t="str">
            <v>-</v>
          </cell>
        </row>
        <row r="20">
          <cell r="A20" t="str">
            <v>Rhondda Cynon Taf</v>
          </cell>
          <cell r="B20">
            <v>7264</v>
          </cell>
          <cell r="C20">
            <v>24.471095539684679</v>
          </cell>
          <cell r="D20">
            <v>23.985341426252244</v>
          </cell>
          <cell r="E20">
            <v>24.963456522063407</v>
          </cell>
          <cell r="F20" t="str">
            <v>-</v>
          </cell>
          <cell r="G20">
            <v>24.8</v>
          </cell>
          <cell r="H20">
            <v>24.3</v>
          </cell>
          <cell r="I20">
            <v>22.3</v>
          </cell>
          <cell r="J20">
            <v>22.7</v>
          </cell>
          <cell r="K20">
            <v>21.4</v>
          </cell>
          <cell r="L20">
            <v>22.9</v>
          </cell>
          <cell r="M20">
            <v>24</v>
          </cell>
          <cell r="N20">
            <v>25.2</v>
          </cell>
          <cell r="O20">
            <v>24.5</v>
          </cell>
          <cell r="P20" t="str">
            <v>-</v>
          </cell>
        </row>
        <row r="21">
          <cell r="A21" t="str">
            <v>Merthyr Tydfil</v>
          </cell>
          <cell r="B21">
            <v>1766</v>
          </cell>
          <cell r="C21">
            <v>24.813826050302094</v>
          </cell>
          <cell r="D21">
            <v>23.824078349629289</v>
          </cell>
          <cell r="E21">
            <v>25.830748967411445</v>
          </cell>
          <cell r="F21" t="str">
            <v>-</v>
          </cell>
          <cell r="G21">
            <v>29</v>
          </cell>
          <cell r="H21">
            <v>28.8</v>
          </cell>
          <cell r="I21">
            <v>26.3</v>
          </cell>
          <cell r="J21">
            <v>26.4</v>
          </cell>
          <cell r="K21">
            <v>24.6</v>
          </cell>
          <cell r="L21">
            <v>24.9</v>
          </cell>
          <cell r="M21">
            <v>25.7</v>
          </cell>
          <cell r="N21">
            <v>25.1</v>
          </cell>
          <cell r="O21">
            <v>24.8</v>
          </cell>
          <cell r="P21" t="str">
            <v>-</v>
          </cell>
        </row>
        <row r="22">
          <cell r="A22" t="str">
            <v>Caerphilly</v>
          </cell>
          <cell r="B22">
            <v>5731</v>
          </cell>
          <cell r="C22">
            <v>25.230024213075058</v>
          </cell>
          <cell r="D22">
            <v>24.669409151166899</v>
          </cell>
          <cell r="E22">
            <v>25.799016140376136</v>
          </cell>
          <cell r="F22" t="str">
            <v>-</v>
          </cell>
          <cell r="G22">
            <v>21.5</v>
          </cell>
          <cell r="H22">
            <v>20.7</v>
          </cell>
          <cell r="I22">
            <v>20.6</v>
          </cell>
          <cell r="J22">
            <v>20.3</v>
          </cell>
          <cell r="K22">
            <v>19.899999999999999</v>
          </cell>
          <cell r="L22">
            <v>20.9</v>
          </cell>
          <cell r="M22">
            <v>22.3</v>
          </cell>
          <cell r="N22">
            <v>24</v>
          </cell>
          <cell r="O22">
            <v>25.2</v>
          </cell>
          <cell r="P22" t="str">
            <v>-</v>
          </cell>
        </row>
        <row r="23">
          <cell r="A23" t="str">
            <v>Blaenau Gwent</v>
          </cell>
          <cell r="B23">
            <v>2313</v>
          </cell>
          <cell r="C23">
            <v>29.072398190045252</v>
          </cell>
          <cell r="D23">
            <v>28.084857567392103</v>
          </cell>
          <cell r="E23">
            <v>30.080139082792495</v>
          </cell>
          <cell r="F23" t="str">
            <v>-</v>
          </cell>
          <cell r="G23">
            <v>25.1</v>
          </cell>
          <cell r="H23">
            <v>25.7</v>
          </cell>
          <cell r="I23">
            <v>24.3</v>
          </cell>
          <cell r="J23">
            <v>24.4</v>
          </cell>
          <cell r="K23">
            <v>22.1</v>
          </cell>
          <cell r="L23">
            <v>26.7</v>
          </cell>
          <cell r="M23">
            <v>29.6</v>
          </cell>
          <cell r="N23">
            <v>29.1</v>
          </cell>
          <cell r="O23">
            <v>29.1</v>
          </cell>
          <cell r="P23" t="str">
            <v>-</v>
          </cell>
        </row>
        <row r="24">
          <cell r="A24" t="str">
            <v>Torfaen</v>
          </cell>
          <cell r="B24">
            <v>2414</v>
          </cell>
          <cell r="C24">
            <v>19.4270078866892</v>
          </cell>
          <cell r="D24">
            <v>18.740854491492847</v>
          </cell>
          <cell r="E24">
            <v>20.132059222870172</v>
          </cell>
          <cell r="F24" t="str">
            <v>-</v>
          </cell>
          <cell r="G24">
            <v>20.5</v>
          </cell>
          <cell r="H24">
            <v>19.100000000000001</v>
          </cell>
          <cell r="I24">
            <v>17.7</v>
          </cell>
          <cell r="J24">
            <v>17.899999999999999</v>
          </cell>
          <cell r="K24">
            <v>17.7</v>
          </cell>
          <cell r="L24">
            <v>17.2</v>
          </cell>
          <cell r="M24">
            <v>17.2</v>
          </cell>
          <cell r="N24">
            <v>18.2</v>
          </cell>
          <cell r="O24">
            <v>19.399999999999999</v>
          </cell>
          <cell r="P24" t="str">
            <v>-</v>
          </cell>
        </row>
        <row r="25">
          <cell r="A25" t="str">
            <v>Monmouthshire</v>
          </cell>
          <cell r="B25">
            <v>1118</v>
          </cell>
          <cell r="C25">
            <v>11.903747870528109</v>
          </cell>
          <cell r="D25">
            <v>11.264338536138728</v>
          </cell>
          <cell r="E25">
            <v>12.574309403605172</v>
          </cell>
          <cell r="F25" t="str">
            <v>-</v>
          </cell>
          <cell r="G25">
            <v>11</v>
          </cell>
          <cell r="H25">
            <v>10.5</v>
          </cell>
          <cell r="I25">
            <v>10.199999999999999</v>
          </cell>
          <cell r="J25">
            <v>10.4</v>
          </cell>
          <cell r="K25">
            <v>10.3</v>
          </cell>
          <cell r="L25">
            <v>9.8000000000000007</v>
          </cell>
          <cell r="M25">
            <v>11.1</v>
          </cell>
          <cell r="N25">
            <v>11.8</v>
          </cell>
          <cell r="O25">
            <v>11.9</v>
          </cell>
          <cell r="P25" t="str">
            <v>-</v>
          </cell>
        </row>
        <row r="26">
          <cell r="A26" t="str">
            <v>Newport</v>
          </cell>
          <cell r="B26">
            <v>3857</v>
          </cell>
          <cell r="C26">
            <v>20.783489600172434</v>
          </cell>
          <cell r="D26">
            <v>20.205774171221503</v>
          </cell>
          <cell r="E26">
            <v>21.37329845700306</v>
          </cell>
          <cell r="F26" t="str">
            <v>-</v>
          </cell>
          <cell r="G26">
            <v>22.9</v>
          </cell>
          <cell r="H26">
            <v>22.8</v>
          </cell>
          <cell r="I26">
            <v>21.2</v>
          </cell>
          <cell r="J26">
            <v>19.3</v>
          </cell>
          <cell r="K26">
            <v>19</v>
          </cell>
          <cell r="L26">
            <v>20.7</v>
          </cell>
          <cell r="M26">
            <v>21.1</v>
          </cell>
          <cell r="N26">
            <v>21</v>
          </cell>
          <cell r="O26">
            <v>20.8</v>
          </cell>
          <cell r="P26" t="str">
            <v>-</v>
          </cell>
        </row>
        <row r="27">
          <cell r="A27" t="str">
            <v>Wales</v>
          </cell>
          <cell r="B27">
            <v>70265</v>
          </cell>
          <cell r="C27">
            <v>19.31604195016013</v>
          </cell>
          <cell r="D27">
            <v>19.18807463960745</v>
          </cell>
          <cell r="E27">
            <v>19.444657339821109</v>
          </cell>
          <cell r="F27" t="str">
            <v>-</v>
          </cell>
          <cell r="G27">
            <v>19</v>
          </cell>
          <cell r="H27">
            <v>18.399999999999999</v>
          </cell>
          <cell r="I27">
            <v>17.5</v>
          </cell>
          <cell r="J27">
            <v>17.399999999999999</v>
          </cell>
          <cell r="K27">
            <v>17</v>
          </cell>
          <cell r="L27">
            <v>17.8</v>
          </cell>
          <cell r="M27">
            <v>18.899999999999999</v>
          </cell>
          <cell r="N27">
            <v>19.7</v>
          </cell>
          <cell r="O27">
            <v>19.3</v>
          </cell>
          <cell r="P27" t="str">
            <v>-</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Table &amp; Chart"/>
      <sheetName val="Data for table &amp; chart"/>
      <sheetName val="Wilson method"/>
      <sheetName val="Wales HB calcs"/>
      <sheetName val="Notes"/>
      <sheetName val="Summary"/>
      <sheetName val="Child Benefit LA data"/>
      <sheetName val="CB data QC"/>
    </sheetNames>
    <sheetDataSet>
      <sheetData sheetId="0"/>
      <sheetData sheetId="1"/>
      <sheetData sheetId="2"/>
      <sheetData sheetId="3"/>
      <sheetData sheetId="4"/>
      <sheetData sheetId="5">
        <row r="3">
          <cell r="C3" t="str">
            <v>Wales</v>
          </cell>
          <cell r="D3">
            <v>102155</v>
          </cell>
          <cell r="E3">
            <v>114910</v>
          </cell>
          <cell r="F3">
            <v>7350</v>
          </cell>
          <cell r="G3">
            <v>9450</v>
          </cell>
          <cell r="H3">
            <v>14995</v>
          </cell>
          <cell r="I3">
            <v>18235</v>
          </cell>
          <cell r="J3">
            <v>124500</v>
          </cell>
          <cell r="K3">
            <v>142595</v>
          </cell>
          <cell r="L3">
            <v>0.22900000000000001</v>
          </cell>
          <cell r="M3">
            <v>0.222</v>
          </cell>
          <cell r="O3">
            <v>543365</v>
          </cell>
          <cell r="P3">
            <v>642970</v>
          </cell>
        </row>
        <row r="4">
          <cell r="C4" t="str">
            <v>Isle of Anglesey</v>
          </cell>
          <cell r="D4">
            <v>1985</v>
          </cell>
          <cell r="E4">
            <v>2220</v>
          </cell>
          <cell r="F4">
            <v>175</v>
          </cell>
          <cell r="G4">
            <v>235</v>
          </cell>
          <cell r="H4">
            <v>320</v>
          </cell>
          <cell r="I4">
            <v>385</v>
          </cell>
          <cell r="J4">
            <v>2485</v>
          </cell>
          <cell r="K4">
            <v>2840</v>
          </cell>
          <cell r="L4">
            <v>0.20799999999999999</v>
          </cell>
          <cell r="M4">
            <v>0.20200000000000001</v>
          </cell>
          <cell r="O4">
            <v>11930</v>
          </cell>
          <cell r="P4">
            <v>14075</v>
          </cell>
        </row>
        <row r="5">
          <cell r="C5" t="str">
            <v>Gwynedd</v>
          </cell>
          <cell r="D5">
            <v>2620</v>
          </cell>
          <cell r="E5">
            <v>2915</v>
          </cell>
          <cell r="F5">
            <v>355</v>
          </cell>
          <cell r="G5">
            <v>455</v>
          </cell>
          <cell r="H5">
            <v>480</v>
          </cell>
          <cell r="I5">
            <v>555</v>
          </cell>
          <cell r="J5">
            <v>3455</v>
          </cell>
          <cell r="K5">
            <v>3930</v>
          </cell>
          <cell r="L5">
            <v>0.17299999999999999</v>
          </cell>
          <cell r="M5">
            <v>0.16700000000000001</v>
          </cell>
          <cell r="O5">
            <v>19985</v>
          </cell>
          <cell r="P5">
            <v>23550</v>
          </cell>
        </row>
        <row r="6">
          <cell r="C6" t="str">
            <v>Conwy</v>
          </cell>
          <cell r="D6">
            <v>3130</v>
          </cell>
          <cell r="E6">
            <v>3545</v>
          </cell>
          <cell r="F6">
            <v>320</v>
          </cell>
          <cell r="G6">
            <v>410</v>
          </cell>
          <cell r="H6">
            <v>445</v>
          </cell>
          <cell r="I6">
            <v>560</v>
          </cell>
          <cell r="J6">
            <v>3895</v>
          </cell>
          <cell r="K6">
            <v>4510</v>
          </cell>
          <cell r="L6">
            <v>0.20499999999999999</v>
          </cell>
          <cell r="M6">
            <v>0.19800000000000001</v>
          </cell>
          <cell r="O6">
            <v>18955</v>
          </cell>
          <cell r="P6">
            <v>22760</v>
          </cell>
        </row>
        <row r="7">
          <cell r="C7" t="str">
            <v>Denbighshire</v>
          </cell>
          <cell r="D7">
            <v>3200</v>
          </cell>
          <cell r="E7">
            <v>3635</v>
          </cell>
          <cell r="F7">
            <v>245</v>
          </cell>
          <cell r="G7">
            <v>325</v>
          </cell>
          <cell r="H7">
            <v>425</v>
          </cell>
          <cell r="I7">
            <v>520</v>
          </cell>
          <cell r="J7">
            <v>3875</v>
          </cell>
          <cell r="K7">
            <v>4480</v>
          </cell>
          <cell r="L7">
            <v>0.22900000000000001</v>
          </cell>
          <cell r="M7">
            <v>0.221</v>
          </cell>
          <cell r="O7">
            <v>16950</v>
          </cell>
          <cell r="P7">
            <v>20285</v>
          </cell>
        </row>
        <row r="8">
          <cell r="C8" t="str">
            <v>Flintshire</v>
          </cell>
          <cell r="D8">
            <v>3980</v>
          </cell>
          <cell r="E8">
            <v>4480</v>
          </cell>
          <cell r="F8">
            <v>305</v>
          </cell>
          <cell r="G8">
            <v>400</v>
          </cell>
          <cell r="H8">
            <v>655</v>
          </cell>
          <cell r="I8">
            <v>760</v>
          </cell>
          <cell r="J8">
            <v>4940</v>
          </cell>
          <cell r="K8">
            <v>5640</v>
          </cell>
          <cell r="L8">
            <v>0.17499999999999999</v>
          </cell>
          <cell r="M8">
            <v>0.16900000000000001</v>
          </cell>
          <cell r="O8">
            <v>28175</v>
          </cell>
          <cell r="P8">
            <v>33340</v>
          </cell>
        </row>
        <row r="9">
          <cell r="C9" t="str">
            <v>Wrexham</v>
          </cell>
          <cell r="D9">
            <v>4305</v>
          </cell>
          <cell r="E9">
            <v>4780</v>
          </cell>
          <cell r="F9">
            <v>265</v>
          </cell>
          <cell r="G9">
            <v>330</v>
          </cell>
          <cell r="H9">
            <v>655</v>
          </cell>
          <cell r="I9">
            <v>760</v>
          </cell>
          <cell r="J9">
            <v>5225</v>
          </cell>
          <cell r="K9">
            <v>5875</v>
          </cell>
          <cell r="L9">
            <v>0.20799999999999999</v>
          </cell>
          <cell r="M9">
            <v>0.20100000000000001</v>
          </cell>
          <cell r="O9">
            <v>25110</v>
          </cell>
          <cell r="P9">
            <v>29270</v>
          </cell>
        </row>
        <row r="10">
          <cell r="C10" t="str">
            <v>Powys</v>
          </cell>
          <cell r="D10">
            <v>2205</v>
          </cell>
          <cell r="E10">
            <v>2500</v>
          </cell>
          <cell r="F10">
            <v>365</v>
          </cell>
          <cell r="G10">
            <v>465</v>
          </cell>
          <cell r="H10">
            <v>465</v>
          </cell>
          <cell r="I10">
            <v>565</v>
          </cell>
          <cell r="J10">
            <v>3035</v>
          </cell>
          <cell r="K10">
            <v>3535</v>
          </cell>
          <cell r="L10">
            <v>0.13800000000000001</v>
          </cell>
          <cell r="M10">
            <v>0.13400000000000001</v>
          </cell>
          <cell r="O10">
            <v>21940</v>
          </cell>
          <cell r="P10">
            <v>26305</v>
          </cell>
        </row>
        <row r="11">
          <cell r="C11" t="str">
            <v>Ceredigion</v>
          </cell>
          <cell r="D11">
            <v>1285</v>
          </cell>
          <cell r="E11">
            <v>1470</v>
          </cell>
          <cell r="F11">
            <v>315</v>
          </cell>
          <cell r="G11">
            <v>410</v>
          </cell>
          <cell r="H11">
            <v>245</v>
          </cell>
          <cell r="I11">
            <v>290</v>
          </cell>
          <cell r="J11">
            <v>1845</v>
          </cell>
          <cell r="K11">
            <v>2170</v>
          </cell>
          <cell r="L11">
            <v>0.17299999999999999</v>
          </cell>
          <cell r="M11">
            <v>0.16900000000000001</v>
          </cell>
          <cell r="O11">
            <v>10665</v>
          </cell>
          <cell r="P11">
            <v>12820</v>
          </cell>
        </row>
        <row r="12">
          <cell r="C12" t="str">
            <v>Pembrokeshire</v>
          </cell>
          <cell r="D12">
            <v>3360</v>
          </cell>
          <cell r="E12">
            <v>3775</v>
          </cell>
          <cell r="F12">
            <v>410</v>
          </cell>
          <cell r="G12">
            <v>520</v>
          </cell>
          <cell r="H12">
            <v>540</v>
          </cell>
          <cell r="I12">
            <v>650</v>
          </cell>
          <cell r="J12">
            <v>4305</v>
          </cell>
          <cell r="K12">
            <v>4945</v>
          </cell>
          <cell r="L12">
            <v>0.20599999999999999</v>
          </cell>
          <cell r="M12">
            <v>0.19800000000000001</v>
          </cell>
          <cell r="O12">
            <v>20935</v>
          </cell>
          <cell r="P12">
            <v>25010</v>
          </cell>
        </row>
        <row r="13">
          <cell r="C13" t="str">
            <v>Carmarthenshire</v>
          </cell>
          <cell r="D13">
            <v>5155</v>
          </cell>
          <cell r="E13">
            <v>5795</v>
          </cell>
          <cell r="F13">
            <v>540</v>
          </cell>
          <cell r="G13">
            <v>700</v>
          </cell>
          <cell r="H13">
            <v>915</v>
          </cell>
          <cell r="I13">
            <v>1140</v>
          </cell>
          <cell r="J13">
            <v>6610</v>
          </cell>
          <cell r="K13">
            <v>7635</v>
          </cell>
          <cell r="L13">
            <v>0.21</v>
          </cell>
          <cell r="M13">
            <v>0.20399999999999999</v>
          </cell>
          <cell r="O13">
            <v>31510</v>
          </cell>
          <cell r="P13">
            <v>37385</v>
          </cell>
        </row>
        <row r="14">
          <cell r="C14" t="str">
            <v>Swansea</v>
          </cell>
          <cell r="D14">
            <v>7850</v>
          </cell>
          <cell r="E14">
            <v>8850</v>
          </cell>
          <cell r="F14">
            <v>585</v>
          </cell>
          <cell r="G14">
            <v>745</v>
          </cell>
          <cell r="H14">
            <v>1070</v>
          </cell>
          <cell r="I14">
            <v>1285</v>
          </cell>
          <cell r="J14">
            <v>9505</v>
          </cell>
          <cell r="K14">
            <v>10880</v>
          </cell>
          <cell r="L14">
            <v>0.23499999999999999</v>
          </cell>
          <cell r="M14">
            <v>0.22800000000000001</v>
          </cell>
          <cell r="O14">
            <v>40445</v>
          </cell>
          <cell r="P14">
            <v>47675</v>
          </cell>
        </row>
        <row r="15">
          <cell r="C15" t="str">
            <v>Neath Port Talbot</v>
          </cell>
          <cell r="D15">
            <v>5620</v>
          </cell>
          <cell r="E15">
            <v>6375</v>
          </cell>
          <cell r="F15">
            <v>265</v>
          </cell>
          <cell r="G15">
            <v>345</v>
          </cell>
          <cell r="H15">
            <v>790</v>
          </cell>
          <cell r="I15">
            <v>975</v>
          </cell>
          <cell r="J15">
            <v>6675</v>
          </cell>
          <cell r="K15">
            <v>7690</v>
          </cell>
          <cell r="L15">
            <v>0.27</v>
          </cell>
          <cell r="M15">
            <v>0.26200000000000001</v>
          </cell>
          <cell r="O15">
            <v>24700</v>
          </cell>
          <cell r="P15">
            <v>29330</v>
          </cell>
        </row>
        <row r="16">
          <cell r="C16" t="str">
            <v>Bridgend</v>
          </cell>
          <cell r="D16">
            <v>5005</v>
          </cell>
          <cell r="E16">
            <v>5575</v>
          </cell>
          <cell r="F16">
            <v>240</v>
          </cell>
          <cell r="G16">
            <v>310</v>
          </cell>
          <cell r="H16">
            <v>765</v>
          </cell>
          <cell r="I16">
            <v>930</v>
          </cell>
          <cell r="J16">
            <v>6015</v>
          </cell>
          <cell r="K16">
            <v>6815</v>
          </cell>
          <cell r="L16">
            <v>0.23699999999999999</v>
          </cell>
          <cell r="M16">
            <v>0.22700000000000001</v>
          </cell>
          <cell r="O16">
            <v>25410</v>
          </cell>
          <cell r="P16">
            <v>30010</v>
          </cell>
        </row>
        <row r="17">
          <cell r="C17" t="str">
            <v>Vale of Glamorgan</v>
          </cell>
          <cell r="D17">
            <v>3540</v>
          </cell>
          <cell r="E17">
            <v>3955</v>
          </cell>
          <cell r="F17">
            <v>190</v>
          </cell>
          <cell r="G17">
            <v>245</v>
          </cell>
          <cell r="H17">
            <v>550</v>
          </cell>
          <cell r="I17">
            <v>660</v>
          </cell>
          <cell r="J17">
            <v>4280</v>
          </cell>
          <cell r="K17">
            <v>4860</v>
          </cell>
          <cell r="L17">
            <v>0.185</v>
          </cell>
          <cell r="M17">
            <v>0.17699999999999999</v>
          </cell>
          <cell r="O17">
            <v>23135</v>
          </cell>
          <cell r="P17">
            <v>27475</v>
          </cell>
        </row>
        <row r="18">
          <cell r="C18" t="str">
            <v>Rhondda Cynon Taf</v>
          </cell>
          <cell r="D18">
            <v>10225</v>
          </cell>
          <cell r="E18">
            <v>11440</v>
          </cell>
          <cell r="F18">
            <v>400</v>
          </cell>
          <cell r="G18">
            <v>520</v>
          </cell>
          <cell r="H18">
            <v>1310</v>
          </cell>
          <cell r="I18">
            <v>1585</v>
          </cell>
          <cell r="J18">
            <v>11935</v>
          </cell>
          <cell r="K18">
            <v>13545</v>
          </cell>
          <cell r="L18">
            <v>0.27200000000000002</v>
          </cell>
          <cell r="M18">
            <v>0.26200000000000001</v>
          </cell>
          <cell r="O18">
            <v>43930</v>
          </cell>
          <cell r="P18">
            <v>51710</v>
          </cell>
        </row>
        <row r="19">
          <cell r="C19" t="str">
            <v>Merthyr Tydfil</v>
          </cell>
          <cell r="D19">
            <v>2755</v>
          </cell>
          <cell r="E19">
            <v>3115</v>
          </cell>
          <cell r="F19">
            <v>130</v>
          </cell>
          <cell r="G19">
            <v>180</v>
          </cell>
          <cell r="H19">
            <v>320</v>
          </cell>
          <cell r="I19">
            <v>390</v>
          </cell>
          <cell r="J19">
            <v>3205</v>
          </cell>
          <cell r="K19">
            <v>3685</v>
          </cell>
          <cell r="L19">
            <v>0.29299999999999998</v>
          </cell>
          <cell r="M19">
            <v>0.28199999999999997</v>
          </cell>
          <cell r="O19">
            <v>10955</v>
          </cell>
          <cell r="P19">
            <v>13055</v>
          </cell>
        </row>
        <row r="20">
          <cell r="C20" t="str">
            <v>Caerphilly</v>
          </cell>
          <cell r="D20">
            <v>7600</v>
          </cell>
          <cell r="E20">
            <v>8630</v>
          </cell>
          <cell r="F20">
            <v>370</v>
          </cell>
          <cell r="G20">
            <v>460</v>
          </cell>
          <cell r="H20">
            <v>1025</v>
          </cell>
          <cell r="I20">
            <v>1275</v>
          </cell>
          <cell r="J20">
            <v>8995</v>
          </cell>
          <cell r="K20">
            <v>10365</v>
          </cell>
          <cell r="L20">
            <v>0.26400000000000001</v>
          </cell>
          <cell r="M20">
            <v>0.25700000000000001</v>
          </cell>
          <cell r="O20">
            <v>34070</v>
          </cell>
          <cell r="P20">
            <v>40295</v>
          </cell>
        </row>
        <row r="21">
          <cell r="C21" t="str">
            <v>Blaenau Gwent</v>
          </cell>
          <cell r="D21">
            <v>3270</v>
          </cell>
          <cell r="E21">
            <v>3735</v>
          </cell>
          <cell r="F21">
            <v>150</v>
          </cell>
          <cell r="G21">
            <v>195</v>
          </cell>
          <cell r="H21">
            <v>475</v>
          </cell>
          <cell r="I21">
            <v>600</v>
          </cell>
          <cell r="J21">
            <v>3895</v>
          </cell>
          <cell r="K21">
            <v>4525</v>
          </cell>
          <cell r="L21">
            <v>0.314</v>
          </cell>
          <cell r="M21">
            <v>0.30399999999999999</v>
          </cell>
          <cell r="O21">
            <v>12405</v>
          </cell>
          <cell r="P21">
            <v>14905</v>
          </cell>
        </row>
        <row r="22">
          <cell r="C22" t="str">
            <v>Torfaen</v>
          </cell>
          <cell r="D22">
            <v>3490</v>
          </cell>
          <cell r="E22">
            <v>3905</v>
          </cell>
          <cell r="F22">
            <v>185</v>
          </cell>
          <cell r="G22">
            <v>235</v>
          </cell>
          <cell r="H22">
            <v>555</v>
          </cell>
          <cell r="I22">
            <v>685</v>
          </cell>
          <cell r="J22">
            <v>4230</v>
          </cell>
          <cell r="K22">
            <v>4830</v>
          </cell>
          <cell r="L22">
            <v>0.247</v>
          </cell>
          <cell r="M22">
            <v>0.23799999999999999</v>
          </cell>
          <cell r="O22">
            <v>17140</v>
          </cell>
          <cell r="P22">
            <v>20275</v>
          </cell>
        </row>
        <row r="23">
          <cell r="C23" t="str">
            <v>Monmouthshire</v>
          </cell>
          <cell r="D23">
            <v>1560</v>
          </cell>
          <cell r="E23">
            <v>1760</v>
          </cell>
          <cell r="F23">
            <v>190</v>
          </cell>
          <cell r="G23">
            <v>250</v>
          </cell>
          <cell r="H23">
            <v>335</v>
          </cell>
          <cell r="I23">
            <v>415</v>
          </cell>
          <cell r="J23">
            <v>2090</v>
          </cell>
          <cell r="K23">
            <v>2425</v>
          </cell>
          <cell r="L23">
            <v>0.13600000000000001</v>
          </cell>
          <cell r="M23">
            <v>0.13100000000000001</v>
          </cell>
          <cell r="O23">
            <v>15300</v>
          </cell>
          <cell r="P23">
            <v>18445</v>
          </cell>
        </row>
        <row r="24">
          <cell r="C24" t="str">
            <v>Newport</v>
          </cell>
          <cell r="D24">
            <v>6135</v>
          </cell>
          <cell r="E24">
            <v>6900</v>
          </cell>
          <cell r="F24">
            <v>445</v>
          </cell>
          <cell r="G24">
            <v>575</v>
          </cell>
          <cell r="H24">
            <v>875</v>
          </cell>
          <cell r="I24">
            <v>1080</v>
          </cell>
          <cell r="J24">
            <v>7455</v>
          </cell>
          <cell r="K24">
            <v>8555</v>
          </cell>
          <cell r="L24">
            <v>0.26100000000000001</v>
          </cell>
          <cell r="M24">
            <v>0.255</v>
          </cell>
          <cell r="O24">
            <v>28580</v>
          </cell>
          <cell r="P24">
            <v>33570</v>
          </cell>
        </row>
        <row r="25">
          <cell r="C25" t="str">
            <v>Cardiff</v>
          </cell>
          <cell r="D25">
            <v>13870</v>
          </cell>
          <cell r="E25">
            <v>15555</v>
          </cell>
          <cell r="F25">
            <v>900</v>
          </cell>
          <cell r="G25">
            <v>1145</v>
          </cell>
          <cell r="H25">
            <v>1790</v>
          </cell>
          <cell r="I25">
            <v>2175</v>
          </cell>
          <cell r="J25">
            <v>16555</v>
          </cell>
          <cell r="K25">
            <v>18870</v>
          </cell>
          <cell r="L25">
            <v>0.27100000000000002</v>
          </cell>
          <cell r="M25">
            <v>0.26400000000000001</v>
          </cell>
          <cell r="O25">
            <v>61140</v>
          </cell>
          <cell r="P25">
            <v>71425</v>
          </cell>
        </row>
        <row r="29">
          <cell r="C29" t="str">
            <v>Betsi Cadwaladr</v>
          </cell>
          <cell r="D29">
            <v>19220</v>
          </cell>
          <cell r="E29">
            <v>21575</v>
          </cell>
          <cell r="F29">
            <v>1665</v>
          </cell>
          <cell r="G29">
            <v>2155</v>
          </cell>
          <cell r="H29">
            <v>2980</v>
          </cell>
          <cell r="I29">
            <v>3540</v>
          </cell>
          <cell r="J29">
            <v>23875</v>
          </cell>
          <cell r="K29">
            <v>27275</v>
          </cell>
          <cell r="L29">
            <v>121105</v>
          </cell>
          <cell r="M29">
            <v>143280</v>
          </cell>
          <cell r="O29">
            <v>0.19714297510424839</v>
          </cell>
          <cell r="P29">
            <v>0.19036152987158012</v>
          </cell>
        </row>
        <row r="30">
          <cell r="C30" t="str">
            <v>Powys</v>
          </cell>
          <cell r="D30">
            <v>2205</v>
          </cell>
          <cell r="E30">
            <v>2500</v>
          </cell>
          <cell r="F30">
            <v>365</v>
          </cell>
          <cell r="G30">
            <v>465</v>
          </cell>
          <cell r="H30">
            <v>465</v>
          </cell>
          <cell r="I30">
            <v>565</v>
          </cell>
          <cell r="J30">
            <v>3035</v>
          </cell>
          <cell r="K30">
            <v>3535</v>
          </cell>
          <cell r="L30">
            <v>21940</v>
          </cell>
          <cell r="M30">
            <v>26305</v>
          </cell>
          <cell r="O30">
            <v>0.13833181403828623</v>
          </cell>
          <cell r="P30">
            <v>0.13438509789013495</v>
          </cell>
        </row>
        <row r="31">
          <cell r="C31" t="str">
            <v>Hywel Dda</v>
          </cell>
          <cell r="D31">
            <v>9800</v>
          </cell>
          <cell r="E31">
            <v>11040</v>
          </cell>
          <cell r="F31">
            <v>1265</v>
          </cell>
          <cell r="G31">
            <v>1630</v>
          </cell>
          <cell r="H31">
            <v>1700</v>
          </cell>
          <cell r="I31">
            <v>2080</v>
          </cell>
          <cell r="J31">
            <v>12760</v>
          </cell>
          <cell r="K31">
            <v>14750</v>
          </cell>
          <cell r="L31">
            <v>63110</v>
          </cell>
          <cell r="M31">
            <v>75215</v>
          </cell>
          <cell r="O31">
            <v>0.20218665821581366</v>
          </cell>
          <cell r="P31">
            <v>0.19610450043209465</v>
          </cell>
        </row>
        <row r="32">
          <cell r="C32" t="str">
            <v>ABM</v>
          </cell>
          <cell r="D32">
            <v>18475</v>
          </cell>
          <cell r="E32">
            <v>20800</v>
          </cell>
          <cell r="F32">
            <v>1090</v>
          </cell>
          <cell r="G32">
            <v>1400</v>
          </cell>
          <cell r="H32">
            <v>2625</v>
          </cell>
          <cell r="I32">
            <v>3190</v>
          </cell>
          <cell r="J32">
            <v>22195</v>
          </cell>
          <cell r="K32">
            <v>25385</v>
          </cell>
          <cell r="L32">
            <v>90555</v>
          </cell>
          <cell r="M32">
            <v>107015</v>
          </cell>
          <cell r="O32">
            <v>0.24509966318811771</v>
          </cell>
          <cell r="P32">
            <v>0.23720973695276362</v>
          </cell>
        </row>
        <row r="33">
          <cell r="C33" t="str">
            <v>Cardiff &amp; Vale</v>
          </cell>
          <cell r="D33">
            <v>17410</v>
          </cell>
          <cell r="E33">
            <v>19510</v>
          </cell>
          <cell r="F33">
            <v>1090</v>
          </cell>
          <cell r="G33">
            <v>1390</v>
          </cell>
          <cell r="H33">
            <v>2340</v>
          </cell>
          <cell r="I33">
            <v>2835</v>
          </cell>
          <cell r="J33">
            <v>20835</v>
          </cell>
          <cell r="K33">
            <v>23730</v>
          </cell>
          <cell r="L33">
            <v>84275</v>
          </cell>
          <cell r="M33">
            <v>98900</v>
          </cell>
          <cell r="O33">
            <v>0.24722634233165233</v>
          </cell>
          <cell r="P33">
            <v>0.23993933265925177</v>
          </cell>
        </row>
        <row r="34">
          <cell r="C34" t="str">
            <v>Cwm Taf</v>
          </cell>
          <cell r="D34">
            <v>12980</v>
          </cell>
          <cell r="E34">
            <v>14555</v>
          </cell>
          <cell r="F34">
            <v>530</v>
          </cell>
          <cell r="G34">
            <v>700</v>
          </cell>
          <cell r="H34">
            <v>1630</v>
          </cell>
          <cell r="I34">
            <v>1975</v>
          </cell>
          <cell r="J34">
            <v>15140</v>
          </cell>
          <cell r="K34">
            <v>17230</v>
          </cell>
          <cell r="L34">
            <v>54885</v>
          </cell>
          <cell r="M34">
            <v>64765</v>
          </cell>
          <cell r="O34">
            <v>0.2758495035073335</v>
          </cell>
          <cell r="P34">
            <v>0.2660387555006562</v>
          </cell>
        </row>
        <row r="35">
          <cell r="C35" t="str">
            <v>Aneurin Bevan</v>
          </cell>
          <cell r="D35">
            <v>22055</v>
          </cell>
          <cell r="E35">
            <v>24930</v>
          </cell>
          <cell r="F35">
            <v>1340</v>
          </cell>
          <cell r="G35">
            <v>1715</v>
          </cell>
          <cell r="H35">
            <v>3265</v>
          </cell>
          <cell r="I35">
            <v>4055</v>
          </cell>
          <cell r="J35">
            <v>26665</v>
          </cell>
          <cell r="K35">
            <v>30700</v>
          </cell>
          <cell r="L35">
            <v>107495</v>
          </cell>
          <cell r="M35">
            <v>127490</v>
          </cell>
          <cell r="O35">
            <v>0.24805804921159125</v>
          </cell>
          <cell r="P35">
            <v>0.24080320025100008</v>
          </cell>
        </row>
      </sheetData>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Wilson method"/>
      <sheetName val="Data for table &amp; chart"/>
      <sheetName val="Trend data"/>
      <sheetName val="2009-10"/>
      <sheetName val="2010-11"/>
      <sheetName val="2011-12"/>
    </sheetNames>
    <sheetDataSet>
      <sheetData sheetId="0"/>
      <sheetData sheetId="1"/>
      <sheetData sheetId="2">
        <row r="5">
          <cell r="A5" t="str">
            <v>Isle of Anglesey</v>
          </cell>
          <cell r="B5">
            <v>309</v>
          </cell>
          <cell r="C5">
            <v>84.890109890109883</v>
          </cell>
          <cell r="D5">
            <v>80.847605504575981</v>
          </cell>
          <cell r="E5">
            <v>88.203855776584177</v>
          </cell>
          <cell r="F5" t="str">
            <v>-</v>
          </cell>
          <cell r="G5" t="str">
            <v>-</v>
          </cell>
          <cell r="H5" t="str">
            <v>-</v>
          </cell>
          <cell r="I5" t="str">
            <v>-</v>
          </cell>
          <cell r="J5" t="str">
            <v>-</v>
          </cell>
          <cell r="K5" t="str">
            <v>-</v>
          </cell>
          <cell r="L5" t="str">
            <v>-</v>
          </cell>
          <cell r="M5">
            <v>85.7</v>
          </cell>
          <cell r="N5" t="str">
            <v>78.9</v>
          </cell>
          <cell r="O5" t="str">
            <v>88.9</v>
          </cell>
          <cell r="P5">
            <v>84.890109890109883</v>
          </cell>
        </row>
        <row r="6">
          <cell r="A6" t="str">
            <v>Gwynedd</v>
          </cell>
          <cell r="B6">
            <v>558</v>
          </cell>
          <cell r="C6">
            <v>86.377708978328172</v>
          </cell>
          <cell r="D6">
            <v>83.516492265259146</v>
          </cell>
          <cell r="E6">
            <v>88.808825165942551</v>
          </cell>
          <cell r="F6" t="str">
            <v>-</v>
          </cell>
          <cell r="G6" t="str">
            <v>-</v>
          </cell>
          <cell r="H6" t="str">
            <v>-</v>
          </cell>
          <cell r="I6" t="str">
            <v>-</v>
          </cell>
          <cell r="J6" t="str">
            <v>-</v>
          </cell>
          <cell r="K6" t="str">
            <v>-</v>
          </cell>
          <cell r="L6" t="str">
            <v>-</v>
          </cell>
          <cell r="M6">
            <v>83.9</v>
          </cell>
          <cell r="N6" t="str">
            <v>79.2</v>
          </cell>
          <cell r="O6" t="str">
            <v>85.6</v>
          </cell>
          <cell r="P6">
            <v>86.377708978328172</v>
          </cell>
        </row>
        <row r="7">
          <cell r="A7" t="str">
            <v>Conwy</v>
          </cell>
          <cell r="B7">
            <v>529</v>
          </cell>
          <cell r="C7">
            <v>88.01996672212978</v>
          </cell>
          <cell r="D7">
            <v>85.179300402772768</v>
          </cell>
          <cell r="E7">
            <v>90.377671868975725</v>
          </cell>
          <cell r="F7" t="str">
            <v>-</v>
          </cell>
          <cell r="G7" t="str">
            <v>-</v>
          </cell>
          <cell r="H7" t="str">
            <v>-</v>
          </cell>
          <cell r="I7" t="str">
            <v>-</v>
          </cell>
          <cell r="J7" t="str">
            <v>-</v>
          </cell>
          <cell r="K7" t="str">
            <v>-</v>
          </cell>
          <cell r="L7" t="str">
            <v>-</v>
          </cell>
          <cell r="M7">
            <v>84.6</v>
          </cell>
          <cell r="N7" t="str">
            <v>80.5</v>
          </cell>
          <cell r="O7" t="str">
            <v>84.7</v>
          </cell>
          <cell r="P7">
            <v>88.01996672212978</v>
          </cell>
        </row>
        <row r="8">
          <cell r="A8" t="str">
            <v>Denbighshire</v>
          </cell>
          <cell r="B8">
            <v>475</v>
          </cell>
          <cell r="C8">
            <v>86.678832116788314</v>
          </cell>
          <cell r="D8">
            <v>83.576867533817847</v>
          </cell>
          <cell r="E8">
            <v>89.270123341824743</v>
          </cell>
          <cell r="F8" t="str">
            <v>-</v>
          </cell>
          <cell r="G8" t="str">
            <v>-</v>
          </cell>
          <cell r="H8" t="str">
            <v>-</v>
          </cell>
          <cell r="I8" t="str">
            <v>-</v>
          </cell>
          <cell r="J8" t="str">
            <v>-</v>
          </cell>
          <cell r="K8" t="str">
            <v>-</v>
          </cell>
          <cell r="L8" t="str">
            <v>-</v>
          </cell>
          <cell r="M8">
            <v>85.3</v>
          </cell>
          <cell r="N8" t="str">
            <v>75.7</v>
          </cell>
          <cell r="O8" t="str">
            <v>84.2</v>
          </cell>
          <cell r="P8">
            <v>86.678832116788314</v>
          </cell>
        </row>
        <row r="9">
          <cell r="A9" t="str">
            <v>Flintshire</v>
          </cell>
          <cell r="B9">
            <v>703</v>
          </cell>
          <cell r="C9">
            <v>89.554140127388536</v>
          </cell>
          <cell r="D9">
            <v>87.218438557094288</v>
          </cell>
          <cell r="E9">
            <v>91.504590248688771</v>
          </cell>
          <cell r="F9" t="str">
            <v>-</v>
          </cell>
          <cell r="G9" t="str">
            <v>-</v>
          </cell>
          <cell r="H9" t="str">
            <v>-</v>
          </cell>
          <cell r="I9" t="str">
            <v>-</v>
          </cell>
          <cell r="J9" t="str">
            <v>-</v>
          </cell>
          <cell r="K9" t="str">
            <v>-</v>
          </cell>
          <cell r="L9" t="str">
            <v>-</v>
          </cell>
          <cell r="M9">
            <v>91.4</v>
          </cell>
          <cell r="N9" t="str">
            <v>85.7</v>
          </cell>
          <cell r="O9" t="str">
            <v>86.6</v>
          </cell>
          <cell r="P9">
            <v>89.554140127388536</v>
          </cell>
        </row>
        <row r="10">
          <cell r="A10" t="str">
            <v>Wrexham</v>
          </cell>
          <cell r="B10">
            <v>595</v>
          </cell>
          <cell r="C10">
            <v>88.673621460506695</v>
          </cell>
          <cell r="D10">
            <v>86.052253690074792</v>
          </cell>
          <cell r="E10">
            <v>90.854682693218706</v>
          </cell>
          <cell r="F10" t="str">
            <v>-</v>
          </cell>
          <cell r="G10" t="str">
            <v>-</v>
          </cell>
          <cell r="H10" t="str">
            <v>-</v>
          </cell>
          <cell r="I10" t="str">
            <v>-</v>
          </cell>
          <cell r="J10" t="str">
            <v>-</v>
          </cell>
          <cell r="K10" t="str">
            <v>-</v>
          </cell>
          <cell r="L10" t="str">
            <v>-</v>
          </cell>
          <cell r="M10">
            <v>86.7</v>
          </cell>
          <cell r="N10" t="str">
            <v>83.8</v>
          </cell>
          <cell r="O10" t="str">
            <v>88.6</v>
          </cell>
          <cell r="P10">
            <v>88.673621460506695</v>
          </cell>
        </row>
        <row r="11">
          <cell r="A11" t="str">
            <v>Powys</v>
          </cell>
          <cell r="B11">
            <v>570</v>
          </cell>
          <cell r="C11">
            <v>82.369942196531781</v>
          </cell>
          <cell r="D11">
            <v>79.354129321778203</v>
          </cell>
          <cell r="E11">
            <v>85.028339332007377</v>
          </cell>
          <cell r="F11" t="str">
            <v>-</v>
          </cell>
          <cell r="G11" t="str">
            <v>-</v>
          </cell>
          <cell r="H11" t="str">
            <v>-</v>
          </cell>
          <cell r="I11" t="str">
            <v>-</v>
          </cell>
          <cell r="J11" t="str">
            <v>-</v>
          </cell>
          <cell r="K11" t="str">
            <v>-</v>
          </cell>
          <cell r="L11" t="str">
            <v>-</v>
          </cell>
          <cell r="M11">
            <v>83.2</v>
          </cell>
          <cell r="N11" t="str">
            <v>78.3</v>
          </cell>
          <cell r="O11" t="str">
            <v>81.1</v>
          </cell>
          <cell r="P11">
            <v>82.369942196531781</v>
          </cell>
        </row>
        <row r="12">
          <cell r="A12" t="str">
            <v>Ceredigion</v>
          </cell>
          <cell r="B12">
            <v>251</v>
          </cell>
          <cell r="C12">
            <v>83.11258278145695</v>
          </cell>
          <cell r="D12">
            <v>78.477337415378983</v>
          </cell>
          <cell r="E12">
            <v>86.915990372600149</v>
          </cell>
          <cell r="F12" t="str">
            <v>-</v>
          </cell>
          <cell r="G12" t="str">
            <v>-</v>
          </cell>
          <cell r="H12" t="str">
            <v>-</v>
          </cell>
          <cell r="I12" t="str">
            <v>-</v>
          </cell>
          <cell r="J12" t="str">
            <v>-</v>
          </cell>
          <cell r="K12" t="str">
            <v>-</v>
          </cell>
          <cell r="L12" t="str">
            <v>-</v>
          </cell>
          <cell r="M12">
            <v>82.2</v>
          </cell>
          <cell r="N12" t="str">
            <v>76.5</v>
          </cell>
          <cell r="O12" t="str">
            <v>82.4</v>
          </cell>
          <cell r="P12">
            <v>83.11258278145695</v>
          </cell>
        </row>
        <row r="13">
          <cell r="A13" t="str">
            <v>Pembrokeshire</v>
          </cell>
          <cell r="B13">
            <v>531</v>
          </cell>
          <cell r="C13">
            <v>81.692307692307693</v>
          </cell>
          <cell r="D13">
            <v>78.535924923673832</v>
          </cell>
          <cell r="E13">
            <v>84.476278643673368</v>
          </cell>
          <cell r="F13" t="str">
            <v>-</v>
          </cell>
          <cell r="G13" t="str">
            <v>-</v>
          </cell>
          <cell r="H13" t="str">
            <v>-</v>
          </cell>
          <cell r="I13" t="str">
            <v>-</v>
          </cell>
          <cell r="J13" t="str">
            <v>-</v>
          </cell>
          <cell r="K13" t="str">
            <v>-</v>
          </cell>
          <cell r="L13" t="str">
            <v>-</v>
          </cell>
          <cell r="M13">
            <v>84.4</v>
          </cell>
          <cell r="N13" t="str">
            <v>78.0</v>
          </cell>
          <cell r="O13" t="str">
            <v>82.7</v>
          </cell>
          <cell r="P13">
            <v>81.692307692307693</v>
          </cell>
        </row>
        <row r="14">
          <cell r="A14" t="str">
            <v>Carmarthenshire</v>
          </cell>
          <cell r="B14">
            <v>835</v>
          </cell>
          <cell r="C14">
            <v>88.829787234042556</v>
          </cell>
          <cell r="D14">
            <v>86.6559062099264</v>
          </cell>
          <cell r="E14">
            <v>90.687580239494778</v>
          </cell>
          <cell r="F14" t="str">
            <v>-</v>
          </cell>
          <cell r="G14" t="str">
            <v>-</v>
          </cell>
          <cell r="H14" t="str">
            <v>-</v>
          </cell>
          <cell r="I14" t="str">
            <v>-</v>
          </cell>
          <cell r="J14" t="str">
            <v>-</v>
          </cell>
          <cell r="K14" t="str">
            <v>-</v>
          </cell>
          <cell r="L14" t="str">
            <v>-</v>
          </cell>
          <cell r="M14">
            <v>87.1</v>
          </cell>
          <cell r="N14" t="str">
            <v>77.9</v>
          </cell>
          <cell r="O14" t="str">
            <v>86.7</v>
          </cell>
          <cell r="P14">
            <v>88.829787234042556</v>
          </cell>
        </row>
        <row r="15">
          <cell r="A15" t="str">
            <v>Swansea</v>
          </cell>
          <cell r="B15">
            <v>1025</v>
          </cell>
          <cell r="C15">
            <v>87.907375643224697</v>
          </cell>
          <cell r="D15">
            <v>85.910369545415904</v>
          </cell>
          <cell r="E15">
            <v>89.655416455013579</v>
          </cell>
          <cell r="F15" t="str">
            <v>-</v>
          </cell>
          <cell r="G15" t="str">
            <v>-</v>
          </cell>
          <cell r="H15" t="str">
            <v>-</v>
          </cell>
          <cell r="I15" t="str">
            <v>-</v>
          </cell>
          <cell r="J15" t="str">
            <v>-</v>
          </cell>
          <cell r="K15" t="str">
            <v>-</v>
          </cell>
          <cell r="L15" t="str">
            <v>-</v>
          </cell>
          <cell r="M15">
            <v>90.5</v>
          </cell>
          <cell r="N15" t="str">
            <v>82.2</v>
          </cell>
          <cell r="O15" t="str">
            <v>88.0</v>
          </cell>
          <cell r="P15">
            <v>87.907375643224697</v>
          </cell>
        </row>
        <row r="16">
          <cell r="A16" t="str">
            <v>Neath Port Talbot</v>
          </cell>
          <cell r="B16">
            <v>639</v>
          </cell>
          <cell r="C16">
            <v>88.873435326842838</v>
          </cell>
          <cell r="D16">
            <v>86.365092799476557</v>
          </cell>
          <cell r="E16">
            <v>90.968585837724177</v>
          </cell>
          <cell r="F16" t="str">
            <v>-</v>
          </cell>
          <cell r="G16" t="str">
            <v>-</v>
          </cell>
          <cell r="H16" t="str">
            <v>-</v>
          </cell>
          <cell r="I16" t="str">
            <v>-</v>
          </cell>
          <cell r="J16" t="str">
            <v>-</v>
          </cell>
          <cell r="K16" t="str">
            <v>-</v>
          </cell>
          <cell r="L16" t="str">
            <v>-</v>
          </cell>
          <cell r="M16">
            <v>90.5</v>
          </cell>
          <cell r="N16" t="str">
            <v>83.1</v>
          </cell>
          <cell r="O16" t="str">
            <v>91.3</v>
          </cell>
          <cell r="P16">
            <v>88.873435326842838</v>
          </cell>
        </row>
        <row r="17">
          <cell r="A17" t="str">
            <v>Bridgend</v>
          </cell>
          <cell r="B17">
            <v>686</v>
          </cell>
          <cell r="C17">
            <v>88.174807197943451</v>
          </cell>
          <cell r="D17">
            <v>85.716014235815535</v>
          </cell>
          <cell r="E17">
            <v>90.258454249872614</v>
          </cell>
          <cell r="F17" t="str">
            <v>-</v>
          </cell>
          <cell r="G17" t="str">
            <v>-</v>
          </cell>
          <cell r="H17" t="str">
            <v>-</v>
          </cell>
          <cell r="I17" t="str">
            <v>-</v>
          </cell>
          <cell r="J17" t="str">
            <v>-</v>
          </cell>
          <cell r="K17" t="str">
            <v>-</v>
          </cell>
          <cell r="L17" t="str">
            <v>-</v>
          </cell>
          <cell r="M17">
            <v>84.8</v>
          </cell>
          <cell r="N17" t="str">
            <v>87.3</v>
          </cell>
          <cell r="O17" t="str">
            <v>90.0</v>
          </cell>
          <cell r="P17">
            <v>88.174807197943451</v>
          </cell>
        </row>
        <row r="18">
          <cell r="A18" t="str">
            <v>Vale of Glamorgan</v>
          </cell>
          <cell r="B18">
            <v>629</v>
          </cell>
          <cell r="C18">
            <v>88.591549295774655</v>
          </cell>
          <cell r="D18">
            <v>86.042442854746653</v>
          </cell>
          <cell r="E18">
            <v>90.725288249744878</v>
          </cell>
          <cell r="F18" t="str">
            <v>-</v>
          </cell>
          <cell r="G18" t="str">
            <v>-</v>
          </cell>
          <cell r="H18" t="str">
            <v>-</v>
          </cell>
          <cell r="I18" t="str">
            <v>-</v>
          </cell>
          <cell r="J18" t="str">
            <v>-</v>
          </cell>
          <cell r="K18" t="str">
            <v>-</v>
          </cell>
          <cell r="L18" t="str">
            <v>-</v>
          </cell>
          <cell r="M18">
            <v>84.4</v>
          </cell>
          <cell r="N18" t="str">
            <v>81.3</v>
          </cell>
          <cell r="O18" t="str">
            <v>81.6</v>
          </cell>
          <cell r="P18">
            <v>88.591549295774655</v>
          </cell>
        </row>
        <row r="19">
          <cell r="A19" t="str">
            <v>Cardiff</v>
          </cell>
          <cell r="B19">
            <v>1460</v>
          </cell>
          <cell r="C19">
            <v>81.473214285714292</v>
          </cell>
          <cell r="D19">
            <v>79.60770385238412</v>
          </cell>
          <cell r="E19">
            <v>83.204071974615346</v>
          </cell>
          <cell r="F19" t="str">
            <v>-</v>
          </cell>
          <cell r="G19" t="str">
            <v>-</v>
          </cell>
          <cell r="H19" t="str">
            <v>-</v>
          </cell>
          <cell r="I19" t="str">
            <v>-</v>
          </cell>
          <cell r="J19" t="str">
            <v>-</v>
          </cell>
          <cell r="K19" t="str">
            <v>-</v>
          </cell>
          <cell r="L19" t="str">
            <v>-</v>
          </cell>
          <cell r="M19">
            <v>78.599999999999994</v>
          </cell>
          <cell r="N19" t="str">
            <v>79.7</v>
          </cell>
          <cell r="O19" t="str">
            <v>81.6</v>
          </cell>
          <cell r="P19">
            <v>81.473214285714292</v>
          </cell>
        </row>
        <row r="20">
          <cell r="A20" t="str">
            <v>Rhondda Cynon Taf</v>
          </cell>
          <cell r="B20">
            <v>1148</v>
          </cell>
          <cell r="C20">
            <v>92.060946271050526</v>
          </cell>
          <cell r="D20">
            <v>90.427984707019277</v>
          </cell>
          <cell r="E20">
            <v>93.435551651221473</v>
          </cell>
          <cell r="F20" t="str">
            <v>-</v>
          </cell>
          <cell r="G20" t="str">
            <v>-</v>
          </cell>
          <cell r="H20" t="str">
            <v>-</v>
          </cell>
          <cell r="I20" t="str">
            <v>-</v>
          </cell>
          <cell r="J20" t="str">
            <v>-</v>
          </cell>
          <cell r="K20" t="str">
            <v>-</v>
          </cell>
          <cell r="L20" t="str">
            <v>-</v>
          </cell>
          <cell r="M20">
            <v>91.5</v>
          </cell>
          <cell r="N20" t="str">
            <v>89.2</v>
          </cell>
          <cell r="O20" t="str">
            <v>88.9</v>
          </cell>
          <cell r="P20">
            <v>92.060946271050526</v>
          </cell>
        </row>
        <row r="21">
          <cell r="A21" t="str">
            <v>Merthyr Tydfil</v>
          </cell>
          <cell r="B21">
            <v>282</v>
          </cell>
          <cell r="C21">
            <v>92.459016393442624</v>
          </cell>
          <cell r="D21">
            <v>88.938954958889553</v>
          </cell>
          <cell r="E21">
            <v>94.922804596817969</v>
          </cell>
          <cell r="F21" t="str">
            <v>-</v>
          </cell>
          <cell r="G21" t="str">
            <v>-</v>
          </cell>
          <cell r="H21" t="str">
            <v>-</v>
          </cell>
          <cell r="I21" t="str">
            <v>-</v>
          </cell>
          <cell r="J21" t="str">
            <v>-</v>
          </cell>
          <cell r="K21" t="str">
            <v>-</v>
          </cell>
          <cell r="L21" t="str">
            <v>-</v>
          </cell>
          <cell r="M21">
            <v>92.9</v>
          </cell>
          <cell r="N21" t="str">
            <v>83.3</v>
          </cell>
          <cell r="O21" t="str">
            <v>89.8</v>
          </cell>
          <cell r="P21">
            <v>92.459016393442624</v>
          </cell>
        </row>
        <row r="22">
          <cell r="A22" t="str">
            <v>Caerphilly</v>
          </cell>
          <cell r="B22">
            <v>908</v>
          </cell>
          <cell r="C22">
            <v>90.890890890890901</v>
          </cell>
          <cell r="D22">
            <v>88.946480165392757</v>
          </cell>
          <cell r="E22">
            <v>92.522018947527968</v>
          </cell>
          <cell r="F22" t="str">
            <v>-</v>
          </cell>
          <cell r="G22" t="str">
            <v>-</v>
          </cell>
          <cell r="H22" t="str">
            <v>-</v>
          </cell>
          <cell r="I22" t="str">
            <v>-</v>
          </cell>
          <cell r="J22" t="str">
            <v>-</v>
          </cell>
          <cell r="K22" t="str">
            <v>-</v>
          </cell>
          <cell r="L22" t="str">
            <v>-</v>
          </cell>
          <cell r="M22">
            <v>89.4</v>
          </cell>
          <cell r="N22" t="str">
            <v>84.4</v>
          </cell>
          <cell r="O22" t="str">
            <v>86.7</v>
          </cell>
          <cell r="P22">
            <v>90.890890890890901</v>
          </cell>
        </row>
        <row r="23">
          <cell r="A23" t="str">
            <v>Blaenau Gwent</v>
          </cell>
          <cell r="B23">
            <v>352</v>
          </cell>
          <cell r="C23">
            <v>92.388451443569551</v>
          </cell>
          <cell r="D23">
            <v>89.2822636015066</v>
          </cell>
          <cell r="E23">
            <v>94.648371756001524</v>
          </cell>
          <cell r="F23" t="str">
            <v>-</v>
          </cell>
          <cell r="G23" t="str">
            <v>-</v>
          </cell>
          <cell r="H23" t="str">
            <v>-</v>
          </cell>
          <cell r="I23" t="str">
            <v>-</v>
          </cell>
          <cell r="J23" t="str">
            <v>-</v>
          </cell>
          <cell r="K23" t="str">
            <v>-</v>
          </cell>
          <cell r="L23" t="str">
            <v>-</v>
          </cell>
          <cell r="M23">
            <v>93.1</v>
          </cell>
          <cell r="N23" t="str">
            <v>90.4</v>
          </cell>
          <cell r="O23" t="str">
            <v>89.0</v>
          </cell>
          <cell r="P23">
            <v>92.388451443569551</v>
          </cell>
        </row>
        <row r="24">
          <cell r="A24" t="str">
            <v>Torfaen</v>
          </cell>
          <cell r="B24">
            <v>477</v>
          </cell>
          <cell r="C24">
            <v>88.497217068645639</v>
          </cell>
          <cell r="D24">
            <v>85.526967105327884</v>
          </cell>
          <cell r="E24">
            <v>90.922590187259871</v>
          </cell>
          <cell r="F24" t="str">
            <v>-</v>
          </cell>
          <cell r="G24" t="str">
            <v>-</v>
          </cell>
          <cell r="H24" t="str">
            <v>-</v>
          </cell>
          <cell r="I24" t="str">
            <v>-</v>
          </cell>
          <cell r="J24" t="str">
            <v>-</v>
          </cell>
          <cell r="K24" t="str">
            <v>-</v>
          </cell>
          <cell r="L24" t="str">
            <v>-</v>
          </cell>
          <cell r="M24">
            <v>92.7</v>
          </cell>
          <cell r="N24" t="str">
            <v>86.8</v>
          </cell>
          <cell r="O24" t="str">
            <v>87.9</v>
          </cell>
          <cell r="P24">
            <v>88.497217068645639</v>
          </cell>
        </row>
        <row r="25">
          <cell r="A25" t="str">
            <v>Monmouthshire</v>
          </cell>
          <cell r="B25">
            <v>400</v>
          </cell>
          <cell r="C25">
            <v>76.48183556405354</v>
          </cell>
          <cell r="D25">
            <v>72.662022048635947</v>
          </cell>
          <cell r="E25">
            <v>79.915450952736762</v>
          </cell>
          <cell r="F25" t="str">
            <v>-</v>
          </cell>
          <cell r="G25" t="str">
            <v>-</v>
          </cell>
          <cell r="H25" t="str">
            <v>-</v>
          </cell>
          <cell r="I25" t="str">
            <v>-</v>
          </cell>
          <cell r="J25" t="str">
            <v>-</v>
          </cell>
          <cell r="K25" t="str">
            <v>-</v>
          </cell>
          <cell r="L25" t="str">
            <v>-</v>
          </cell>
          <cell r="M25">
            <v>63.3</v>
          </cell>
          <cell r="N25" t="str">
            <v>72.2</v>
          </cell>
          <cell r="O25" t="str">
            <v>75.1</v>
          </cell>
          <cell r="P25">
            <v>76.48183556405354</v>
          </cell>
        </row>
        <row r="26">
          <cell r="A26" t="str">
            <v>Newport</v>
          </cell>
          <cell r="B26">
            <v>771</v>
          </cell>
          <cell r="C26">
            <v>83.081896551724128</v>
          </cell>
          <cell r="D26">
            <v>80.534442651593849</v>
          </cell>
          <cell r="E26">
            <v>85.356584321230727</v>
          </cell>
          <cell r="F26" t="str">
            <v>-</v>
          </cell>
          <cell r="G26" t="str">
            <v>-</v>
          </cell>
          <cell r="H26" t="str">
            <v>-</v>
          </cell>
          <cell r="I26" t="str">
            <v>-</v>
          </cell>
          <cell r="J26" t="str">
            <v>-</v>
          </cell>
          <cell r="K26" t="str">
            <v>-</v>
          </cell>
          <cell r="L26" t="str">
            <v>-</v>
          </cell>
          <cell r="M26">
            <v>78.099999999999994</v>
          </cell>
          <cell r="N26" t="str">
            <v>80.3</v>
          </cell>
          <cell r="O26" t="str">
            <v>83.4</v>
          </cell>
          <cell r="P26">
            <v>83.081896551724128</v>
          </cell>
        </row>
        <row r="27">
          <cell r="A27" t="str">
            <v>Wales</v>
          </cell>
          <cell r="B27">
            <v>14217</v>
          </cell>
          <cell r="C27">
            <v>86.578162109493945</v>
          </cell>
          <cell r="D27">
            <v>86.048203141357959</v>
          </cell>
          <cell r="E27">
            <v>87.091010572581297</v>
          </cell>
          <cell r="F27" t="str">
            <v>-</v>
          </cell>
          <cell r="G27" t="str">
            <v>-</v>
          </cell>
          <cell r="H27" t="str">
            <v>-</v>
          </cell>
          <cell r="I27" t="str">
            <v>-</v>
          </cell>
          <cell r="J27" t="str">
            <v>-</v>
          </cell>
          <cell r="K27" t="str">
            <v>-</v>
          </cell>
          <cell r="L27" t="str">
            <v>-</v>
          </cell>
          <cell r="M27">
            <v>85.3</v>
          </cell>
          <cell r="N27" t="str">
            <v>81.6</v>
          </cell>
          <cell r="O27" t="str">
            <v>85.5</v>
          </cell>
          <cell r="P27">
            <v>86.578162109493945</v>
          </cell>
        </row>
      </sheetData>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v>630</v>
          </cell>
          <cell r="C5">
            <v>82.677165354330711</v>
          </cell>
          <cell r="D5">
            <v>79.827909718155624</v>
          </cell>
          <cell r="E5">
            <v>85.198591845614231</v>
          </cell>
          <cell r="F5" t="str">
            <v>-</v>
          </cell>
          <cell r="G5">
            <v>0</v>
          </cell>
          <cell r="H5">
            <v>0</v>
          </cell>
          <cell r="I5">
            <v>0</v>
          </cell>
          <cell r="J5">
            <v>0</v>
          </cell>
          <cell r="K5">
            <v>0</v>
          </cell>
          <cell r="L5">
            <v>0</v>
          </cell>
          <cell r="M5">
            <v>0</v>
          </cell>
          <cell r="N5">
            <v>0</v>
          </cell>
          <cell r="O5">
            <v>0</v>
          </cell>
          <cell r="P5">
            <v>0</v>
          </cell>
        </row>
        <row r="6">
          <cell r="A6" t="str">
            <v>Gwynedd</v>
          </cell>
          <cell r="B6">
            <v>1063</v>
          </cell>
          <cell r="C6">
            <v>86.988543371522098</v>
          </cell>
          <cell r="D6">
            <v>84.985705106534468</v>
          </cell>
          <cell r="E6">
            <v>88.759548766396605</v>
          </cell>
          <cell r="F6" t="str">
            <v>-</v>
          </cell>
          <cell r="G6">
            <v>0</v>
          </cell>
          <cell r="H6">
            <v>0</v>
          </cell>
          <cell r="I6">
            <v>0</v>
          </cell>
          <cell r="J6">
            <v>0</v>
          </cell>
          <cell r="K6">
            <v>0</v>
          </cell>
          <cell r="L6">
            <v>0</v>
          </cell>
          <cell r="M6">
            <v>0</v>
          </cell>
          <cell r="N6">
            <v>0</v>
          </cell>
          <cell r="O6">
            <v>0</v>
          </cell>
          <cell r="P6">
            <v>0</v>
          </cell>
        </row>
        <row r="7">
          <cell r="A7" t="str">
            <v>Conwy</v>
          </cell>
          <cell r="B7">
            <v>941</v>
          </cell>
          <cell r="C7">
            <v>82.183406113537117</v>
          </cell>
          <cell r="D7">
            <v>79.86043277875271</v>
          </cell>
          <cell r="E7">
            <v>84.291143905099958</v>
          </cell>
          <cell r="F7" t="str">
            <v>-</v>
          </cell>
          <cell r="G7">
            <v>0</v>
          </cell>
          <cell r="H7">
            <v>0</v>
          </cell>
          <cell r="I7">
            <v>0</v>
          </cell>
          <cell r="J7">
            <v>0</v>
          </cell>
          <cell r="K7">
            <v>0</v>
          </cell>
          <cell r="L7">
            <v>0</v>
          </cell>
          <cell r="M7">
            <v>0</v>
          </cell>
          <cell r="N7">
            <v>0</v>
          </cell>
          <cell r="O7">
            <v>0</v>
          </cell>
          <cell r="P7">
            <v>0</v>
          </cell>
        </row>
        <row r="8">
          <cell r="A8" t="str">
            <v>Denbighshire</v>
          </cell>
          <cell r="B8">
            <v>889</v>
          </cell>
          <cell r="C8">
            <v>82.620817843866163</v>
          </cell>
          <cell r="D8">
            <v>80.241649330691985</v>
          </cell>
          <cell r="E8">
            <v>84.767885401068682</v>
          </cell>
          <cell r="F8" t="str">
            <v>-</v>
          </cell>
          <cell r="G8">
            <v>0</v>
          </cell>
          <cell r="H8">
            <v>0</v>
          </cell>
          <cell r="I8">
            <v>0</v>
          </cell>
          <cell r="J8">
            <v>0</v>
          </cell>
          <cell r="K8">
            <v>0</v>
          </cell>
          <cell r="L8">
            <v>0</v>
          </cell>
          <cell r="M8">
            <v>0</v>
          </cell>
          <cell r="N8">
            <v>0</v>
          </cell>
          <cell r="O8">
            <v>0</v>
          </cell>
          <cell r="P8">
            <v>0</v>
          </cell>
        </row>
        <row r="9">
          <cell r="A9" t="str">
            <v>Flintshire</v>
          </cell>
          <cell r="B9">
            <v>1499</v>
          </cell>
          <cell r="C9">
            <v>85.608223872073097</v>
          </cell>
          <cell r="D9">
            <v>83.886125091851852</v>
          </cell>
          <cell r="E9">
            <v>87.174419631956852</v>
          </cell>
          <cell r="F9" t="str">
            <v>-</v>
          </cell>
          <cell r="G9">
            <v>0</v>
          </cell>
          <cell r="H9">
            <v>0</v>
          </cell>
          <cell r="I9">
            <v>0</v>
          </cell>
          <cell r="J9">
            <v>0</v>
          </cell>
          <cell r="K9">
            <v>0</v>
          </cell>
          <cell r="L9">
            <v>0</v>
          </cell>
          <cell r="M9">
            <v>0</v>
          </cell>
          <cell r="N9">
            <v>0</v>
          </cell>
          <cell r="O9">
            <v>0</v>
          </cell>
          <cell r="P9">
            <v>0</v>
          </cell>
        </row>
        <row r="10">
          <cell r="A10" t="str">
            <v>Wrexham</v>
          </cell>
          <cell r="B10">
            <v>1547</v>
          </cell>
          <cell r="C10">
            <v>88.299086757990864</v>
          </cell>
          <cell r="D10">
            <v>86.709466129922987</v>
          </cell>
          <cell r="E10">
            <v>89.721118496845193</v>
          </cell>
          <cell r="F10" t="str">
            <v>-</v>
          </cell>
          <cell r="G10">
            <v>0</v>
          </cell>
          <cell r="H10">
            <v>0</v>
          </cell>
          <cell r="I10">
            <v>0</v>
          </cell>
          <cell r="J10">
            <v>0</v>
          </cell>
          <cell r="K10">
            <v>0</v>
          </cell>
          <cell r="L10">
            <v>0</v>
          </cell>
          <cell r="M10">
            <v>0</v>
          </cell>
          <cell r="N10">
            <v>0</v>
          </cell>
          <cell r="O10">
            <v>0</v>
          </cell>
          <cell r="P10">
            <v>0</v>
          </cell>
        </row>
        <row r="11">
          <cell r="A11" t="str">
            <v>Powys</v>
          </cell>
          <cell r="B11">
            <v>1073</v>
          </cell>
          <cell r="C11">
            <v>84.289080911233299</v>
          </cell>
          <cell r="D11">
            <v>82.18719009607122</v>
          </cell>
          <cell r="E11">
            <v>86.184642400614379</v>
          </cell>
          <cell r="F11" t="str">
            <v>-</v>
          </cell>
          <cell r="G11">
            <v>0</v>
          </cell>
          <cell r="H11">
            <v>0</v>
          </cell>
          <cell r="I11">
            <v>0</v>
          </cell>
          <cell r="J11">
            <v>0</v>
          </cell>
          <cell r="K11">
            <v>0</v>
          </cell>
          <cell r="L11">
            <v>0</v>
          </cell>
          <cell r="M11">
            <v>0</v>
          </cell>
          <cell r="N11">
            <v>0</v>
          </cell>
          <cell r="O11">
            <v>0</v>
          </cell>
          <cell r="P11">
            <v>0</v>
          </cell>
        </row>
        <row r="12">
          <cell r="A12" t="str">
            <v>Ceredigion</v>
          </cell>
          <cell r="B12">
            <v>513</v>
          </cell>
          <cell r="C12">
            <v>85.215946843853814</v>
          </cell>
          <cell r="D12">
            <v>82.157436971484273</v>
          </cell>
          <cell r="E12">
            <v>87.827852912868337</v>
          </cell>
          <cell r="F12" t="str">
            <v>-</v>
          </cell>
          <cell r="G12">
            <v>0</v>
          </cell>
          <cell r="H12">
            <v>0</v>
          </cell>
          <cell r="I12">
            <v>0</v>
          </cell>
          <cell r="J12">
            <v>0</v>
          </cell>
          <cell r="K12">
            <v>0</v>
          </cell>
          <cell r="L12">
            <v>0</v>
          </cell>
          <cell r="M12">
            <v>0</v>
          </cell>
          <cell r="N12">
            <v>0</v>
          </cell>
          <cell r="O12">
            <v>0</v>
          </cell>
          <cell r="P12">
            <v>0</v>
          </cell>
        </row>
        <row r="13">
          <cell r="A13" t="str">
            <v>Pembrokeshire</v>
          </cell>
          <cell r="B13">
            <v>998</v>
          </cell>
          <cell r="C13">
            <v>78.213166144200628</v>
          </cell>
          <cell r="D13">
            <v>75.865300319238827</v>
          </cell>
          <cell r="E13">
            <v>80.391661479783806</v>
          </cell>
          <cell r="F13" t="str">
            <v>-</v>
          </cell>
          <cell r="G13">
            <v>0</v>
          </cell>
          <cell r="H13">
            <v>0</v>
          </cell>
          <cell r="I13">
            <v>0</v>
          </cell>
          <cell r="J13">
            <v>0</v>
          </cell>
          <cell r="K13">
            <v>0</v>
          </cell>
          <cell r="L13">
            <v>0</v>
          </cell>
          <cell r="M13">
            <v>0</v>
          </cell>
          <cell r="N13">
            <v>0</v>
          </cell>
          <cell r="O13">
            <v>0</v>
          </cell>
          <cell r="P13">
            <v>0</v>
          </cell>
        </row>
        <row r="14">
          <cell r="A14" t="str">
            <v>Carmarthenshire</v>
          </cell>
          <cell r="B14">
            <v>1613</v>
          </cell>
          <cell r="C14">
            <v>81.136820925553323</v>
          </cell>
          <cell r="D14">
            <v>79.357632326677106</v>
          </cell>
          <cell r="E14">
            <v>82.795904380257838</v>
          </cell>
          <cell r="F14" t="str">
            <v>-</v>
          </cell>
          <cell r="G14">
            <v>0</v>
          </cell>
          <cell r="H14">
            <v>0</v>
          </cell>
          <cell r="I14">
            <v>0</v>
          </cell>
          <cell r="J14">
            <v>0</v>
          </cell>
          <cell r="K14">
            <v>0</v>
          </cell>
          <cell r="L14">
            <v>0</v>
          </cell>
          <cell r="M14">
            <v>0</v>
          </cell>
          <cell r="N14">
            <v>0</v>
          </cell>
          <cell r="O14">
            <v>0</v>
          </cell>
          <cell r="P14">
            <v>0</v>
          </cell>
        </row>
        <row r="15">
          <cell r="A15" t="str">
            <v>Swansea</v>
          </cell>
          <cell r="B15">
            <v>2247</v>
          </cell>
          <cell r="C15">
            <v>82.368035190615842</v>
          </cell>
          <cell r="D15">
            <v>80.892708702938549</v>
          </cell>
          <cell r="E15">
            <v>83.752327817480477</v>
          </cell>
          <cell r="F15" t="str">
            <v>-</v>
          </cell>
          <cell r="G15">
            <v>0</v>
          </cell>
          <cell r="H15">
            <v>0</v>
          </cell>
          <cell r="I15">
            <v>0</v>
          </cell>
          <cell r="J15">
            <v>0</v>
          </cell>
          <cell r="K15">
            <v>0</v>
          </cell>
          <cell r="L15">
            <v>0</v>
          </cell>
          <cell r="M15">
            <v>0</v>
          </cell>
          <cell r="N15">
            <v>0</v>
          </cell>
          <cell r="O15">
            <v>0</v>
          </cell>
          <cell r="P15">
            <v>0</v>
          </cell>
        </row>
        <row r="16">
          <cell r="A16" t="str">
            <v>Neath Port Talbot</v>
          </cell>
          <cell r="B16">
            <v>1276</v>
          </cell>
          <cell r="C16">
            <v>82.057877813504817</v>
          </cell>
          <cell r="D16">
            <v>80.072424897966272</v>
          </cell>
          <cell r="E16">
            <v>83.885324240881459</v>
          </cell>
          <cell r="F16" t="str">
            <v>-</v>
          </cell>
          <cell r="G16">
            <v>0</v>
          </cell>
          <cell r="H16">
            <v>0</v>
          </cell>
          <cell r="I16">
            <v>0</v>
          </cell>
          <cell r="J16">
            <v>0</v>
          </cell>
          <cell r="K16">
            <v>0</v>
          </cell>
          <cell r="L16">
            <v>0</v>
          </cell>
          <cell r="M16">
            <v>0</v>
          </cell>
          <cell r="N16">
            <v>0</v>
          </cell>
          <cell r="O16">
            <v>0</v>
          </cell>
          <cell r="P16">
            <v>0</v>
          </cell>
        </row>
        <row r="17">
          <cell r="A17" t="str">
            <v>Bridgend</v>
          </cell>
          <cell r="B17">
            <v>1335</v>
          </cell>
          <cell r="C17">
            <v>82.86778398510242</v>
          </cell>
          <cell r="D17">
            <v>80.950162893173854</v>
          </cell>
          <cell r="E17">
            <v>84.629024563973658</v>
          </cell>
          <cell r="F17" t="str">
            <v>-</v>
          </cell>
          <cell r="G17">
            <v>0</v>
          </cell>
          <cell r="H17">
            <v>0</v>
          </cell>
          <cell r="I17">
            <v>0</v>
          </cell>
          <cell r="J17">
            <v>0</v>
          </cell>
          <cell r="K17">
            <v>0</v>
          </cell>
          <cell r="L17">
            <v>0</v>
          </cell>
          <cell r="M17">
            <v>0</v>
          </cell>
          <cell r="N17">
            <v>0</v>
          </cell>
          <cell r="O17">
            <v>0</v>
          </cell>
          <cell r="P17">
            <v>0</v>
          </cell>
        </row>
        <row r="18">
          <cell r="A18" t="str">
            <v>Vale of Glamorgan</v>
          </cell>
          <cell r="B18">
            <v>1295</v>
          </cell>
          <cell r="C18">
            <v>84.806810740013091</v>
          </cell>
          <cell r="D18">
            <v>82.919173776802381</v>
          </cell>
          <cell r="E18">
            <v>86.519754457183438</v>
          </cell>
          <cell r="F18" t="str">
            <v>-</v>
          </cell>
          <cell r="G18">
            <v>0</v>
          </cell>
          <cell r="H18">
            <v>0</v>
          </cell>
          <cell r="I18">
            <v>0</v>
          </cell>
          <cell r="J18">
            <v>0</v>
          </cell>
          <cell r="K18">
            <v>0</v>
          </cell>
          <cell r="L18">
            <v>0</v>
          </cell>
          <cell r="M18">
            <v>0</v>
          </cell>
          <cell r="N18">
            <v>0</v>
          </cell>
          <cell r="O18">
            <v>0</v>
          </cell>
          <cell r="P18">
            <v>0</v>
          </cell>
        </row>
        <row r="19">
          <cell r="A19" t="str">
            <v>Cardiff</v>
          </cell>
          <cell r="B19">
            <v>3450</v>
          </cell>
          <cell r="C19">
            <v>78.01899592944369</v>
          </cell>
          <cell r="D19">
            <v>76.774370759186922</v>
          </cell>
          <cell r="E19">
            <v>79.214980509055493</v>
          </cell>
          <cell r="F19" t="str">
            <v>-</v>
          </cell>
          <cell r="G19">
            <v>0</v>
          </cell>
          <cell r="H19">
            <v>0</v>
          </cell>
          <cell r="I19">
            <v>0</v>
          </cell>
          <cell r="J19">
            <v>0</v>
          </cell>
          <cell r="K19">
            <v>0</v>
          </cell>
          <cell r="L19">
            <v>0</v>
          </cell>
          <cell r="M19">
            <v>0</v>
          </cell>
          <cell r="N19">
            <v>0</v>
          </cell>
          <cell r="O19">
            <v>0</v>
          </cell>
          <cell r="P19">
            <v>0</v>
          </cell>
        </row>
        <row r="20">
          <cell r="A20" t="str">
            <v>Rhondda Cynon Taf</v>
          </cell>
          <cell r="B20">
            <v>2336</v>
          </cell>
          <cell r="C20">
            <v>85.348922177566678</v>
          </cell>
          <cell r="D20">
            <v>83.974572039621592</v>
          </cell>
          <cell r="E20">
            <v>86.624181277607661</v>
          </cell>
          <cell r="F20" t="str">
            <v>-</v>
          </cell>
          <cell r="G20">
            <v>0</v>
          </cell>
          <cell r="H20">
            <v>0</v>
          </cell>
          <cell r="I20">
            <v>0</v>
          </cell>
          <cell r="J20">
            <v>0</v>
          </cell>
          <cell r="K20">
            <v>0</v>
          </cell>
          <cell r="L20">
            <v>0</v>
          </cell>
          <cell r="M20">
            <v>0</v>
          </cell>
          <cell r="N20">
            <v>0</v>
          </cell>
          <cell r="O20">
            <v>0</v>
          </cell>
          <cell r="P20">
            <v>0</v>
          </cell>
        </row>
        <row r="21">
          <cell r="A21" t="str">
            <v>Merthyr Tydfil</v>
          </cell>
          <cell r="B21">
            <v>617</v>
          </cell>
          <cell r="C21">
            <v>83.265856950067473</v>
          </cell>
          <cell r="D21">
            <v>80.408031361566984</v>
          </cell>
          <cell r="E21">
            <v>85.78053812757004</v>
          </cell>
          <cell r="F21" t="str">
            <v>-</v>
          </cell>
          <cell r="G21">
            <v>0</v>
          </cell>
          <cell r="H21">
            <v>0</v>
          </cell>
          <cell r="I21">
            <v>0</v>
          </cell>
          <cell r="J21">
            <v>0</v>
          </cell>
          <cell r="K21">
            <v>0</v>
          </cell>
          <cell r="L21">
            <v>0</v>
          </cell>
          <cell r="M21">
            <v>0</v>
          </cell>
          <cell r="N21">
            <v>0</v>
          </cell>
          <cell r="O21">
            <v>0</v>
          </cell>
          <cell r="P21">
            <v>0</v>
          </cell>
        </row>
        <row r="22">
          <cell r="A22" t="str">
            <v>Caerphilly</v>
          </cell>
          <cell r="B22">
            <v>1755</v>
          </cell>
          <cell r="C22">
            <v>80.987540378403324</v>
          </cell>
          <cell r="D22">
            <v>79.281085097065301</v>
          </cell>
          <cell r="E22">
            <v>82.584322309905346</v>
          </cell>
          <cell r="F22" t="str">
            <v>-</v>
          </cell>
          <cell r="G22">
            <v>0</v>
          </cell>
          <cell r="H22">
            <v>0</v>
          </cell>
          <cell r="I22">
            <v>0</v>
          </cell>
          <cell r="J22">
            <v>0</v>
          </cell>
          <cell r="K22">
            <v>0</v>
          </cell>
          <cell r="L22">
            <v>0</v>
          </cell>
          <cell r="M22">
            <v>0</v>
          </cell>
          <cell r="N22">
            <v>0</v>
          </cell>
          <cell r="O22">
            <v>0</v>
          </cell>
          <cell r="P22">
            <v>0</v>
          </cell>
        </row>
        <row r="23">
          <cell r="A23" t="str">
            <v>Blaenau Gwent</v>
          </cell>
          <cell r="B23">
            <v>692</v>
          </cell>
          <cell r="C23">
            <v>81.796690307328603</v>
          </cell>
          <cell r="D23">
            <v>79.054619645058494</v>
          </cell>
          <cell r="E23">
            <v>84.251295245434051</v>
          </cell>
          <cell r="F23" t="str">
            <v>-</v>
          </cell>
          <cell r="G23">
            <v>0</v>
          </cell>
          <cell r="H23">
            <v>0</v>
          </cell>
          <cell r="I23">
            <v>0</v>
          </cell>
          <cell r="J23">
            <v>0</v>
          </cell>
          <cell r="K23">
            <v>0</v>
          </cell>
          <cell r="L23">
            <v>0</v>
          </cell>
          <cell r="M23">
            <v>0</v>
          </cell>
          <cell r="N23">
            <v>0</v>
          </cell>
          <cell r="O23">
            <v>0</v>
          </cell>
          <cell r="P23">
            <v>0</v>
          </cell>
        </row>
        <row r="24">
          <cell r="A24" t="str">
            <v>Torfaen</v>
          </cell>
          <cell r="B24">
            <v>864</v>
          </cell>
          <cell r="C24">
            <v>81.663516068052928</v>
          </cell>
          <cell r="D24">
            <v>79.218598439685138</v>
          </cell>
          <cell r="E24">
            <v>83.879325017071494</v>
          </cell>
          <cell r="F24" t="str">
            <v>-</v>
          </cell>
          <cell r="G24">
            <v>0</v>
          </cell>
          <cell r="H24">
            <v>0</v>
          </cell>
          <cell r="I24">
            <v>0</v>
          </cell>
          <cell r="J24">
            <v>0</v>
          </cell>
          <cell r="K24">
            <v>0</v>
          </cell>
          <cell r="L24">
            <v>0</v>
          </cell>
          <cell r="M24">
            <v>0</v>
          </cell>
          <cell r="N24">
            <v>0</v>
          </cell>
          <cell r="O24">
            <v>0</v>
          </cell>
          <cell r="P24">
            <v>0</v>
          </cell>
        </row>
        <row r="25">
          <cell r="A25" t="str">
            <v>Monmouthshire</v>
          </cell>
          <cell r="B25">
            <v>796</v>
          </cell>
          <cell r="C25">
            <v>83.78947368421052</v>
          </cell>
          <cell r="D25">
            <v>81.310533026827301</v>
          </cell>
          <cell r="E25">
            <v>85.996239921637098</v>
          </cell>
          <cell r="F25" t="str">
            <v>-</v>
          </cell>
          <cell r="G25">
            <v>0</v>
          </cell>
          <cell r="H25">
            <v>0</v>
          </cell>
          <cell r="I25">
            <v>0</v>
          </cell>
          <cell r="J25">
            <v>0</v>
          </cell>
          <cell r="K25">
            <v>0</v>
          </cell>
          <cell r="L25">
            <v>0</v>
          </cell>
          <cell r="M25">
            <v>0</v>
          </cell>
          <cell r="N25">
            <v>0</v>
          </cell>
          <cell r="O25">
            <v>0</v>
          </cell>
          <cell r="P25">
            <v>0</v>
          </cell>
        </row>
        <row r="26">
          <cell r="A26" t="str">
            <v>Newport</v>
          </cell>
          <cell r="B26">
            <v>1592</v>
          </cell>
          <cell r="C26">
            <v>78.077488965179015</v>
          </cell>
          <cell r="D26">
            <v>76.229811359213002</v>
          </cell>
          <cell r="E26">
            <v>79.819566135351437</v>
          </cell>
          <cell r="F26" t="str">
            <v>-</v>
          </cell>
          <cell r="G26">
            <v>0</v>
          </cell>
          <cell r="H26">
            <v>0</v>
          </cell>
          <cell r="I26">
            <v>0</v>
          </cell>
          <cell r="J26">
            <v>0</v>
          </cell>
          <cell r="K26">
            <v>0</v>
          </cell>
          <cell r="L26">
            <v>0</v>
          </cell>
          <cell r="M26">
            <v>0</v>
          </cell>
          <cell r="N26">
            <v>0</v>
          </cell>
          <cell r="O26">
            <v>0</v>
          </cell>
          <cell r="P26">
            <v>0</v>
          </cell>
        </row>
        <row r="27">
          <cell r="A27" t="str">
            <v>Wales</v>
          </cell>
          <cell r="B27">
            <v>29152</v>
          </cell>
          <cell r="C27">
            <v>82.394505525564568</v>
          </cell>
          <cell r="D27">
            <v>81.994128201410177</v>
          </cell>
          <cell r="E27">
            <v>82.787848948941118</v>
          </cell>
          <cell r="F27" t="str">
            <v>-</v>
          </cell>
          <cell r="G27">
            <v>0</v>
          </cell>
          <cell r="H27">
            <v>0</v>
          </cell>
          <cell r="I27">
            <v>0</v>
          </cell>
          <cell r="J27">
            <v>0</v>
          </cell>
          <cell r="K27">
            <v>0</v>
          </cell>
          <cell r="L27">
            <v>0</v>
          </cell>
          <cell r="M27">
            <v>0</v>
          </cell>
          <cell r="N27">
            <v>0</v>
          </cell>
          <cell r="O27">
            <v>0</v>
          </cell>
          <cell r="P27">
            <v>0</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Wales trend data"/>
    </sheetNames>
    <sheetDataSet>
      <sheetData sheetId="0"/>
      <sheetData sheetId="1"/>
      <sheetData sheetId="2">
        <row r="5">
          <cell r="A5" t="str">
            <v>Isle of Anglesey</v>
          </cell>
          <cell r="B5">
            <v>3.9</v>
          </cell>
          <cell r="C5">
            <v>5.3227787634775501</v>
          </cell>
          <cell r="D5">
            <v>3.7850416268595608</v>
          </cell>
          <cell r="E5">
            <v>7.2763750511805645</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5.7</v>
          </cell>
          <cell r="C6">
            <v>4.5461796139735204</v>
          </cell>
          <cell r="D6">
            <v>3.4432126335938746</v>
          </cell>
          <cell r="E6">
            <v>5.8900941138937624</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6</v>
          </cell>
          <cell r="C7">
            <v>5.4254453386382098</v>
          </cell>
          <cell r="D7">
            <v>4.1401573379148209</v>
          </cell>
          <cell r="E7">
            <v>6.9836332398951075</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4.7</v>
          </cell>
          <cell r="C8">
            <v>4.6378527728438899</v>
          </cell>
          <cell r="D8">
            <v>3.4077363331359778</v>
          </cell>
          <cell r="E8">
            <v>6.1673574106966651</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7.7</v>
          </cell>
          <cell r="C9">
            <v>4.51242381622128</v>
          </cell>
          <cell r="D9">
            <v>3.5611228316924524</v>
          </cell>
          <cell r="E9">
            <v>5.6397679324894519</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6.5</v>
          </cell>
          <cell r="C10">
            <v>4.0731921293395201</v>
          </cell>
          <cell r="D10">
            <v>3.1436270209299408</v>
          </cell>
          <cell r="E10">
            <v>5.1916280235618499</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4.9000000000000004</v>
          </cell>
          <cell r="C11">
            <v>3.9889286877238699</v>
          </cell>
          <cell r="D11">
            <v>2.9509931618365353</v>
          </cell>
          <cell r="E11">
            <v>5.2736079452946925</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2.4</v>
          </cell>
          <cell r="C12">
            <v>3.8350910834132299</v>
          </cell>
          <cell r="D12">
            <v>2.4571748162352192</v>
          </cell>
          <cell r="E12">
            <v>5.7062959411952701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5.9</v>
          </cell>
          <cell r="C13">
            <v>4.7983083929733201</v>
          </cell>
          <cell r="D13">
            <v>3.6527325959661678</v>
          </cell>
          <cell r="E13">
            <v>6.1894925178919973</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6.2</v>
          </cell>
          <cell r="C14">
            <v>3.3288590604026802</v>
          </cell>
          <cell r="D14">
            <v>2.552214765100671</v>
          </cell>
          <cell r="E14">
            <v>4.2674362416107376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9.9</v>
          </cell>
          <cell r="C15">
            <v>3.8569424964936898</v>
          </cell>
          <cell r="D15">
            <v>3.1347202742714662</v>
          </cell>
          <cell r="E15">
            <v>4.6956911329281592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6.6</v>
          </cell>
          <cell r="C16">
            <v>4.3932636623843404</v>
          </cell>
          <cell r="D16">
            <v>3.3977234906476732</v>
          </cell>
          <cell r="E16">
            <v>5.5892964121680091</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6.8</v>
          </cell>
          <cell r="C17">
            <v>4.3564610160804698</v>
          </cell>
          <cell r="D17">
            <v>3.3829841757960151</v>
          </cell>
          <cell r="E17">
            <v>5.5228393875328337</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6.9</v>
          </cell>
          <cell r="C18">
            <v>5.0479186480356999</v>
          </cell>
          <cell r="D18">
            <v>3.9275733411368794</v>
          </cell>
          <cell r="E18">
            <v>6.3884702611749216</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20.399999999999999</v>
          </cell>
          <cell r="C19">
            <v>4.8258894776684302</v>
          </cell>
          <cell r="D19">
            <v>4.1863645098436804</v>
          </cell>
          <cell r="E19">
            <v>5.536130991768113</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12.7</v>
          </cell>
          <cell r="C20">
            <v>4.4990789287232502</v>
          </cell>
          <cell r="D20">
            <v>3.7506136377927612</v>
          </cell>
          <cell r="E20">
            <v>5.3540905717022156</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3.1</v>
          </cell>
          <cell r="C21">
            <v>4.4940562481878796</v>
          </cell>
          <cell r="D21">
            <v>3.0534937663090749</v>
          </cell>
          <cell r="E21">
            <v>6.378950420411714</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8.8000000000000007</v>
          </cell>
          <cell r="C22">
            <v>4.1646947468054902</v>
          </cell>
          <cell r="D22">
            <v>3.3402271651680073</v>
          </cell>
          <cell r="E22">
            <v>5.1309985802177005</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3.7</v>
          </cell>
          <cell r="C23">
            <v>4.85245901639344</v>
          </cell>
          <cell r="D23">
            <v>3.4165245901639345</v>
          </cell>
          <cell r="E23">
            <v>6.6885245901639347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5</v>
          </cell>
          <cell r="C24">
            <v>4.79156684235745</v>
          </cell>
          <cell r="D24">
            <v>3.556396741734547</v>
          </cell>
          <cell r="E24">
            <v>6.3171058936272155</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2.8</v>
          </cell>
          <cell r="C25">
            <v>3.3187151831219599</v>
          </cell>
          <cell r="D25">
            <v>2.2052862391845443</v>
          </cell>
          <cell r="E25">
            <v>4.7964916439492713</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8.8000000000000007</v>
          </cell>
          <cell r="C26">
            <v>4.8508902486081302</v>
          </cell>
          <cell r="D26">
            <v>3.8905793506421915</v>
          </cell>
          <cell r="E26">
            <v>5.9764070337908608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298.8</v>
          </cell>
          <cell r="C27">
            <v>4.4374743820505049</v>
          </cell>
          <cell r="D27">
            <v>4.2153092850939364</v>
          </cell>
          <cell r="E27">
            <v>4.6683901250523947</v>
          </cell>
          <cell r="F27">
            <v>4.7667913535701301</v>
          </cell>
          <cell r="G27">
            <v>4.4277386678558903</v>
          </cell>
          <cell r="H27">
            <v>5.0102059751345296</v>
          </cell>
          <cell r="I27">
            <v>4.2358574541882801</v>
          </cell>
          <cell r="J27">
            <v>4.2525351651946304</v>
          </cell>
          <cell r="K27">
            <v>5.0568165305588701</v>
          </cell>
          <cell r="L27">
            <v>4.1802266861182797</v>
          </cell>
          <cell r="M27">
            <v>4.7794854182765203</v>
          </cell>
          <cell r="N27">
            <v>4.0616480275969504</v>
          </cell>
          <cell r="O27">
            <v>3.7082818294190401</v>
          </cell>
          <cell r="P27" t="str">
            <v>-</v>
          </cell>
        </row>
      </sheetData>
      <sheetData sheetId="3">
        <row r="13">
          <cell r="B13">
            <v>3.9</v>
          </cell>
        </row>
      </sheetData>
      <sheetData sheetId="4">
        <row r="25">
          <cell r="B25">
            <v>4.7667913535701301</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t="str">
            <v>n/a</v>
          </cell>
          <cell r="C5">
            <v>394</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t="str">
            <v>n/a</v>
          </cell>
          <cell r="C6">
            <v>441</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t="str">
            <v>n/a</v>
          </cell>
          <cell r="C7">
            <v>429</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t="str">
            <v>n/a</v>
          </cell>
          <cell r="C8">
            <v>412</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t="str">
            <v>n/a</v>
          </cell>
          <cell r="C9">
            <v>397</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t="str">
            <v>n/a</v>
          </cell>
          <cell r="C10">
            <v>427</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t="str">
            <v>n/a</v>
          </cell>
          <cell r="C11">
            <v>436</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t="str">
            <v>n/a</v>
          </cell>
          <cell r="C12">
            <v>459</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t="str">
            <v>n/a</v>
          </cell>
          <cell r="C13">
            <v>419</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t="str">
            <v>n/a</v>
          </cell>
          <cell r="C14">
            <v>440</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t="str">
            <v>n/a</v>
          </cell>
          <cell r="C15">
            <v>392</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t="str">
            <v>n/a</v>
          </cell>
          <cell r="C16">
            <v>402</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t="str">
            <v>n/a</v>
          </cell>
          <cell r="C17">
            <v>386</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t="str">
            <v>n/a</v>
          </cell>
          <cell r="C18">
            <v>470</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t="str">
            <v>n/a</v>
          </cell>
          <cell r="C19">
            <v>385</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t="str">
            <v>n/a</v>
          </cell>
          <cell r="C20">
            <v>391</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t="str">
            <v>n/a</v>
          </cell>
          <cell r="C21">
            <v>363</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t="str">
            <v>n/a</v>
          </cell>
          <cell r="C22">
            <v>385</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t="str">
            <v>n/a</v>
          </cell>
          <cell r="C23">
            <v>343</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t="str">
            <v>n/a</v>
          </cell>
          <cell r="C24">
            <v>375</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t="str">
            <v>n/a</v>
          </cell>
          <cell r="C25">
            <v>424</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t="str">
            <v>n/a</v>
          </cell>
          <cell r="C26">
            <v>391</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t="str">
            <v>n/a</v>
          </cell>
          <cell r="C27">
            <v>406</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Data guide"/>
      <sheetName val="Copy tables and charts"/>
      <sheetName val="Trends - Mortality"/>
      <sheetName val="Trends - Admissions"/>
      <sheetName val="LA Comparison"/>
      <sheetName val="HB Comparison"/>
      <sheetName val="MLL_LA Comparison"/>
      <sheetName val="MLL_HB Comparison"/>
      <sheetName val="Controls"/>
      <sheetName val="All data"/>
      <sheetName val="MLL"/>
      <sheetName val="Alc_Sp_Adm_U18"/>
      <sheetName val="Liver_Mort"/>
      <sheetName val="England data"/>
      <sheetName val="Alc_Sp_Mort"/>
      <sheetName val="Alc_Att_Mort"/>
      <sheetName val="Alc_Att_Persons_Broad"/>
      <sheetName val="Alc_Att_Persons_Narrow"/>
      <sheetName val="Alc_Sp_Adm_All"/>
      <sheetName val="Alc_Att_Episodes_Broad"/>
      <sheetName val="Alc_Att_Episodes_Narrow"/>
      <sheetName val="WHS_Above"/>
      <sheetName val="WHS_Binge"/>
      <sheetName val="WHS_Heavy"/>
    </sheetNames>
    <sheetDataSet>
      <sheetData sheetId="0"/>
      <sheetData sheetId="1"/>
      <sheetData sheetId="2"/>
      <sheetData sheetId="3"/>
      <sheetData sheetId="4"/>
      <sheetData sheetId="5"/>
      <sheetData sheetId="6"/>
      <sheetData sheetId="7"/>
      <sheetData sheetId="8"/>
      <sheetData sheetId="9"/>
      <sheetData sheetId="10">
        <row r="33">
          <cell r="W33">
            <v>1036.4526055349399</v>
          </cell>
        </row>
        <row r="45">
          <cell r="S45">
            <v>831.73742491213295</v>
          </cell>
          <cell r="W45">
            <v>871.22527550226903</v>
          </cell>
        </row>
        <row r="56">
          <cell r="E56" t="str">
            <v>A</v>
          </cell>
        </row>
        <row r="57">
          <cell r="F57">
            <v>10</v>
          </cell>
        </row>
        <row r="59">
          <cell r="F59">
            <v>0</v>
          </cell>
        </row>
        <row r="94">
          <cell r="S94">
            <v>339.10091155754799</v>
          </cell>
        </row>
        <row r="95">
          <cell r="L95">
            <v>387.61727500437701</v>
          </cell>
        </row>
        <row r="118">
          <cell r="S118">
            <v>339.10091155754799</v>
          </cell>
        </row>
        <row r="119">
          <cell r="L119">
            <v>357.64785901227702</v>
          </cell>
        </row>
      </sheetData>
      <sheetData sheetId="11">
        <row r="4">
          <cell r="A4" t="str">
            <v>Sp_Mort_Males_2002-2004Wales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Indicator Guide"/>
      <sheetName val="Output"/>
      <sheetName val="Copy tables and charts"/>
      <sheetName val="Controls"/>
      <sheetName val="All data"/>
      <sheetName val="Images"/>
      <sheetName val="Published data QC"/>
      <sheetName val="All 2013-14 Data"/>
      <sheetName val="Data (Smoking)"/>
      <sheetName val="Data (5 days)"/>
      <sheetName val="Data (Overweight)"/>
      <sheetName val="Data (Above)"/>
      <sheetName val="Data (Binge)"/>
      <sheetName val="Data (V heavy)"/>
      <sheetName val="Data (F &amp; V)"/>
      <sheetName val="Data (Mean exercise)"/>
      <sheetName val="Data (No exercise)"/>
      <sheetName val="Data (Obese)"/>
      <sheetName val="STATA area ordering"/>
      <sheetName val="Interpretation Guide"/>
    </sheetNames>
    <sheetDataSet>
      <sheetData sheetId="0"/>
      <sheetData sheetId="1"/>
      <sheetData sheetId="2"/>
      <sheetData sheetId="3"/>
      <sheetData sheetId="4"/>
      <sheetData sheetId="5">
        <row r="53">
          <cell r="B53">
            <v>1</v>
          </cell>
        </row>
        <row r="67">
          <cell r="H67" t="str">
            <v>2003/04-2004/05</v>
          </cell>
          <cell r="I67">
            <v>26.945439999999998</v>
          </cell>
          <cell r="J67">
            <v>1.468390000000003</v>
          </cell>
          <cell r="K67">
            <v>1.4683999999999955</v>
          </cell>
          <cell r="M67">
            <v>26.738699999999998</v>
          </cell>
        </row>
        <row r="68">
          <cell r="H68" t="str">
            <v>2004/05-2005/06</v>
          </cell>
          <cell r="I68">
            <v>26.32647</v>
          </cell>
          <cell r="J68">
            <v>1.5899200000000029</v>
          </cell>
          <cell r="K68">
            <v>1.5899200000000029</v>
          </cell>
          <cell r="M68">
            <v>26.334259999999997</v>
          </cell>
        </row>
        <row r="69">
          <cell r="H69" t="str">
            <v>2005/06-2007</v>
          </cell>
          <cell r="I69">
            <v>24.978829999999999</v>
          </cell>
          <cell r="J69">
            <v>1.6372100000000032</v>
          </cell>
          <cell r="K69">
            <v>1.6372099999999996</v>
          </cell>
          <cell r="M69">
            <v>24.545970000000001</v>
          </cell>
        </row>
        <row r="70">
          <cell r="H70" t="str">
            <v>2007-2008</v>
          </cell>
          <cell r="I70">
            <v>23.69265</v>
          </cell>
          <cell r="J70">
            <v>1.4194100000000027</v>
          </cell>
          <cell r="K70">
            <v>1.4193999999999996</v>
          </cell>
          <cell r="M70">
            <v>23.659520000000001</v>
          </cell>
        </row>
        <row r="71">
          <cell r="H71" t="str">
            <v>2008-2009</v>
          </cell>
          <cell r="I71">
            <v>23.697689999999998</v>
          </cell>
          <cell r="J71">
            <v>1.1551300000000033</v>
          </cell>
          <cell r="K71">
            <v>1.1551199999999966</v>
          </cell>
          <cell r="M71">
            <v>23.61917</v>
          </cell>
        </row>
        <row r="72">
          <cell r="H72" t="str">
            <v>2009-2010</v>
          </cell>
          <cell r="I72">
            <v>23.29148</v>
          </cell>
          <cell r="J72">
            <v>1.1193400000000011</v>
          </cell>
          <cell r="K72">
            <v>1.1193499999999972</v>
          </cell>
          <cell r="M72">
            <v>23.419999999999998</v>
          </cell>
        </row>
        <row r="73">
          <cell r="H73" t="str">
            <v>2010-2011</v>
          </cell>
          <cell r="I73">
            <v>22.676449999999999</v>
          </cell>
          <cell r="J73">
            <v>1.1192199999999985</v>
          </cell>
          <cell r="K73">
            <v>1.1192199999999985</v>
          </cell>
          <cell r="M73">
            <v>22.834570000000003</v>
          </cell>
        </row>
        <row r="74">
          <cell r="H74" t="str">
            <v>2011-2012</v>
          </cell>
          <cell r="I74">
            <v>22.972940000000001</v>
          </cell>
          <cell r="J74">
            <v>1.1361600000000003</v>
          </cell>
          <cell r="K74">
            <v>1.1361699999999999</v>
          </cell>
          <cell r="M74">
            <v>22.600370000000002</v>
          </cell>
        </row>
        <row r="75">
          <cell r="H75" t="str">
            <v>2012-2013</v>
          </cell>
          <cell r="I75">
            <v>21.404490000000003</v>
          </cell>
          <cell r="J75">
            <v>1.1415399999999991</v>
          </cell>
          <cell r="K75">
            <v>1.1415400000000027</v>
          </cell>
          <cell r="M75">
            <v>21.9223</v>
          </cell>
        </row>
        <row r="76">
          <cell r="H76" t="str">
            <v>2013-2014</v>
          </cell>
          <cell r="I76">
            <v>20.588989999999999</v>
          </cell>
          <cell r="J76">
            <v>1.1433999999999997</v>
          </cell>
          <cell r="K76">
            <v>1.1433900000000001</v>
          </cell>
          <cell r="M76">
            <v>20.873190000000001</v>
          </cell>
        </row>
      </sheetData>
      <sheetData sheetId="6"/>
      <sheetData sheetId="7">
        <row r="1">
          <cell r="A1">
            <v>1</v>
          </cell>
          <cell r="G1">
            <v>1</v>
          </cell>
        </row>
        <row r="2">
          <cell r="A2">
            <v>2</v>
          </cell>
        </row>
        <row r="3">
          <cell r="A3">
            <v>3</v>
          </cell>
        </row>
        <row r="4">
          <cell r="A4">
            <v>4</v>
          </cell>
        </row>
        <row r="5">
          <cell r="A5">
            <v>5</v>
          </cell>
        </row>
        <row r="6">
          <cell r="A6">
            <v>6</v>
          </cell>
        </row>
        <row r="7">
          <cell r="A7">
            <v>7</v>
          </cell>
        </row>
        <row r="8">
          <cell r="A8">
            <v>8</v>
          </cell>
        </row>
        <row r="9">
          <cell r="A9">
            <v>9</v>
          </cell>
        </row>
        <row r="10">
          <cell r="A10">
            <v>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LBW data"/>
      <sheetName val="Trend QC"/>
    </sheetNames>
    <sheetDataSet>
      <sheetData sheetId="0"/>
      <sheetData sheetId="1"/>
      <sheetData sheetId="2">
        <row r="5">
          <cell r="A5" t="str">
            <v>Isle of Anglesey</v>
          </cell>
          <cell r="B5">
            <v>42</v>
          </cell>
          <cell r="C5">
            <v>5.6756756756756763</v>
          </cell>
          <cell r="D5">
            <v>4.2261206766494368</v>
          </cell>
          <cell r="E5">
            <v>7.5830602027205805</v>
          </cell>
          <cell r="F5" t="str">
            <v>-</v>
          </cell>
          <cell r="G5">
            <v>5.8295964125560538</v>
          </cell>
          <cell r="H5">
            <v>6.3291139240506329</v>
          </cell>
          <cell r="I5">
            <v>4.1284403669724776</v>
          </cell>
          <cell r="J5">
            <v>5.2950075642965198</v>
          </cell>
          <cell r="K5">
            <v>4.6195652173913038</v>
          </cell>
          <cell r="L5">
            <v>5.7065217391304346</v>
          </cell>
          <cell r="M5">
            <v>6.1391541609822644</v>
          </cell>
          <cell r="N5">
            <v>4.7803617571059425</v>
          </cell>
          <cell r="O5">
            <v>5.6756756756756763</v>
          </cell>
          <cell r="P5" t="str">
            <v>-</v>
          </cell>
        </row>
        <row r="6">
          <cell r="A6" t="str">
            <v>Gwynedd</v>
          </cell>
          <cell r="B6">
            <v>60</v>
          </cell>
          <cell r="C6">
            <v>4.6765393608729537</v>
          </cell>
          <cell r="D6">
            <v>3.6503342651211996</v>
          </cell>
          <cell r="E6">
            <v>5.9733521310910458</v>
          </cell>
          <cell r="F6" t="str">
            <v>-</v>
          </cell>
          <cell r="G6">
            <v>5.1647373107747105</v>
          </cell>
          <cell r="H6">
            <v>5.1618547681539804</v>
          </cell>
          <cell r="I6">
            <v>4.5226130653266337</v>
          </cell>
          <cell r="J6">
            <v>4.4881889763779528</v>
          </cell>
          <cell r="K6">
            <v>4.5155993431855501</v>
          </cell>
          <cell r="L6">
            <v>3.7037037037037033</v>
          </cell>
          <cell r="M6">
            <v>3.3255993812838365</v>
          </cell>
          <cell r="N6">
            <v>4.3585526315789469</v>
          </cell>
          <cell r="O6">
            <v>4.6765393608729537</v>
          </cell>
          <cell r="P6" t="str">
            <v>-</v>
          </cell>
        </row>
        <row r="7">
          <cell r="A7" t="str">
            <v>Conwy</v>
          </cell>
          <cell r="B7">
            <v>53</v>
          </cell>
          <cell r="C7">
            <v>4.7491039426523294</v>
          </cell>
          <cell r="D7">
            <v>3.6489882799321109</v>
          </cell>
          <cell r="E7">
            <v>6.1596846609552429</v>
          </cell>
          <cell r="F7" t="str">
            <v>-</v>
          </cell>
          <cell r="G7">
            <v>5.668016194331984</v>
          </cell>
          <cell r="H7">
            <v>5.2011776251226696</v>
          </cell>
          <cell r="I7">
            <v>5.9296482412060296</v>
          </cell>
          <cell r="J7">
            <v>5.8823529411764701</v>
          </cell>
          <cell r="K7">
            <v>6.4796905222437138</v>
          </cell>
          <cell r="L7">
            <v>5.5197792088316469</v>
          </cell>
          <cell r="M7">
            <v>6.2788550323176358</v>
          </cell>
          <cell r="N7">
            <v>4.5289855072463769</v>
          </cell>
          <cell r="O7">
            <v>4.7491039426523294</v>
          </cell>
          <cell r="P7" t="str">
            <v>-</v>
          </cell>
        </row>
        <row r="8">
          <cell r="A8" t="str">
            <v>Denbighshire</v>
          </cell>
          <cell r="B8">
            <v>59</v>
          </cell>
          <cell r="C8">
            <v>5.5451127819548871</v>
          </cell>
          <cell r="D8">
            <v>4.3230734787483014</v>
          </cell>
          <cell r="E8">
            <v>7.0870083161546127</v>
          </cell>
          <cell r="F8" t="str">
            <v>-</v>
          </cell>
          <cell r="G8">
            <v>7.056229327453142</v>
          </cell>
          <cell r="H8">
            <v>6.6882416396979503</v>
          </cell>
          <cell r="I8">
            <v>6.6595059076262082</v>
          </cell>
          <cell r="J8">
            <v>5.6016597510373449</v>
          </cell>
          <cell r="K8">
            <v>5.110220440881764</v>
          </cell>
          <cell r="L8">
            <v>5.9330143540669855</v>
          </cell>
          <cell r="M8">
            <v>5.0847457627118651</v>
          </cell>
          <cell r="N8">
            <v>7.5150300601202407</v>
          </cell>
          <cell r="O8">
            <v>5.5451127819548871</v>
          </cell>
          <cell r="P8" t="str">
            <v>-</v>
          </cell>
        </row>
        <row r="9">
          <cell r="A9" t="str">
            <v>Flintshire</v>
          </cell>
          <cell r="B9">
            <v>91</v>
          </cell>
          <cell r="C9">
            <v>5.5965559655596557</v>
          </cell>
          <cell r="D9">
            <v>4.5803874535582842</v>
          </cell>
          <cell r="E9">
            <v>6.8220457644918628</v>
          </cell>
          <cell r="F9" t="str">
            <v>-</v>
          </cell>
          <cell r="G9">
            <v>4.9382716049382713</v>
          </cell>
          <cell r="H9">
            <v>5.4951690821256038</v>
          </cell>
          <cell r="I9">
            <v>4.4486215538847116</v>
          </cell>
          <cell r="J9">
            <v>5.6303549571603426</v>
          </cell>
          <cell r="K9">
            <v>5.4534676941315947</v>
          </cell>
          <cell r="L9">
            <v>5.0989802039592078</v>
          </cell>
          <cell r="M9">
            <v>6.5554231227651973</v>
          </cell>
          <cell r="N9">
            <v>5.1146384479717808</v>
          </cell>
          <cell r="O9">
            <v>5.5965559655596557</v>
          </cell>
          <cell r="P9" t="str">
            <v>-</v>
          </cell>
        </row>
        <row r="10">
          <cell r="A10" t="str">
            <v>Wrexham</v>
          </cell>
          <cell r="B10">
            <v>92</v>
          </cell>
          <cell r="C10">
            <v>5.5155875299760186</v>
          </cell>
          <cell r="D10">
            <v>4.5187461094408743</v>
          </cell>
          <cell r="E10">
            <v>6.7168637713038093</v>
          </cell>
          <cell r="F10" t="str">
            <v>-</v>
          </cell>
          <cell r="G10">
            <v>5.7833089311859442</v>
          </cell>
          <cell r="H10">
            <v>5.8618283321702718</v>
          </cell>
          <cell r="I10">
            <v>4.739652870493992</v>
          </cell>
          <cell r="J10">
            <v>6.1007957559681696</v>
          </cell>
          <cell r="K10">
            <v>5.0097592713077423</v>
          </cell>
          <cell r="L10">
            <v>6.0304449648711937</v>
          </cell>
          <cell r="M10">
            <v>5.4567749846719806</v>
          </cell>
          <cell r="N10">
            <v>6.5070595457335791</v>
          </cell>
          <cell r="O10">
            <v>5.5155875299760186</v>
          </cell>
          <cell r="P10" t="str">
            <v>-</v>
          </cell>
        </row>
        <row r="11">
          <cell r="A11" t="str">
            <v>Powys</v>
          </cell>
          <cell r="B11">
            <v>62</v>
          </cell>
          <cell r="C11">
            <v>5.2364864864864868</v>
          </cell>
          <cell r="D11">
            <v>4.1061839056406555</v>
          </cell>
          <cell r="E11">
            <v>6.6563285370958178</v>
          </cell>
          <cell r="F11" t="str">
            <v>-</v>
          </cell>
          <cell r="G11">
            <v>4.8713235294117645</v>
          </cell>
          <cell r="H11">
            <v>4.5178105994787146</v>
          </cell>
          <cell r="I11">
            <v>5.254378648874062</v>
          </cell>
          <cell r="J11">
            <v>5.2810902896081773</v>
          </cell>
          <cell r="K11">
            <v>4.513064133016627</v>
          </cell>
          <cell r="L11">
            <v>5.5144032921810702</v>
          </cell>
          <cell r="M11">
            <v>5</v>
          </cell>
          <cell r="N11">
            <v>4.840103716508211</v>
          </cell>
          <cell r="O11">
            <v>5.2364864864864868</v>
          </cell>
          <cell r="P11" t="str">
            <v>-</v>
          </cell>
        </row>
        <row r="12">
          <cell r="A12" t="str">
            <v>Ceredigion</v>
          </cell>
          <cell r="B12">
            <v>29</v>
          </cell>
          <cell r="C12">
            <v>4.8013245033112586</v>
          </cell>
          <cell r="D12">
            <v>3.3635053968214854</v>
          </cell>
          <cell r="E12">
            <v>6.8104609786289609</v>
          </cell>
          <cell r="F12" t="str">
            <v>-</v>
          </cell>
          <cell r="G12">
            <v>5.1457975986277873</v>
          </cell>
          <cell r="H12">
            <v>4.7854785478547859</v>
          </cell>
          <cell r="I12">
            <v>5.2453468697123524</v>
          </cell>
          <cell r="J12">
            <v>4.1666666666666661</v>
          </cell>
          <cell r="K12">
            <v>3.8980509745127434</v>
          </cell>
          <cell r="L12">
            <v>3.5472972972972974</v>
          </cell>
          <cell r="M12">
            <v>5.6962025316455698</v>
          </cell>
          <cell r="N12">
            <v>4.4285714285714279</v>
          </cell>
          <cell r="O12">
            <v>4.8013245033112586</v>
          </cell>
          <cell r="P12" t="str">
            <v>-</v>
          </cell>
        </row>
        <row r="13">
          <cell r="A13" t="str">
            <v>Pembrokeshire</v>
          </cell>
          <cell r="B13">
            <v>66</v>
          </cell>
          <cell r="C13">
            <v>5.275779376498801</v>
          </cell>
          <cell r="D13">
            <v>4.1682415128053716</v>
          </cell>
          <cell r="E13">
            <v>6.6571566888481284</v>
          </cell>
          <cell r="F13" t="str">
            <v>-</v>
          </cell>
          <cell r="G13">
            <v>4.8085485307212821</v>
          </cell>
          <cell r="H13">
            <v>5.6537102473498235</v>
          </cell>
          <cell r="I13">
            <v>4.9657534246575343</v>
          </cell>
          <cell r="J13">
            <v>5.5194805194805197</v>
          </cell>
          <cell r="K13">
            <v>5.6977704376548308</v>
          </cell>
          <cell r="L13">
            <v>5.7236304170073593</v>
          </cell>
          <cell r="M13">
            <v>4.6698872785829311</v>
          </cell>
          <cell r="N13">
            <v>5.0440352281825458</v>
          </cell>
          <cell r="O13">
            <v>5.275779376498801</v>
          </cell>
          <cell r="P13" t="str">
            <v>-</v>
          </cell>
        </row>
        <row r="14">
          <cell r="A14" t="str">
            <v>Carmarthenshire</v>
          </cell>
          <cell r="B14">
            <v>102</v>
          </cell>
          <cell r="C14">
            <v>5.4662379421221869</v>
          </cell>
          <cell r="D14">
            <v>4.5233127657756249</v>
          </cell>
          <cell r="E14">
            <v>6.5921528437177148</v>
          </cell>
          <cell r="F14" t="str">
            <v>-</v>
          </cell>
          <cell r="G14">
            <v>5.548996458087367</v>
          </cell>
          <cell r="H14">
            <v>5.6000000000000005</v>
          </cell>
          <cell r="I14">
            <v>5.8614564831261102</v>
          </cell>
          <cell r="J14">
            <v>5.4674685620557684</v>
          </cell>
          <cell r="K14">
            <v>5.3134962805526031</v>
          </cell>
          <cell r="L14">
            <v>4.8243314105925537</v>
          </cell>
          <cell r="M14">
            <v>6.3291139240506329</v>
          </cell>
          <cell r="N14">
            <v>4.625779625779626</v>
          </cell>
          <cell r="O14">
            <v>5.4662379421221869</v>
          </cell>
          <cell r="P14" t="str">
            <v>-</v>
          </cell>
        </row>
        <row r="15">
          <cell r="A15" t="str">
            <v>Swansea</v>
          </cell>
          <cell r="B15">
            <v>148</v>
          </cell>
          <cell r="C15">
            <v>5.5472263868065967</v>
          </cell>
          <cell r="D15">
            <v>4.7408382920070684</v>
          </cell>
          <cell r="E15">
            <v>6.481443747467126</v>
          </cell>
          <cell r="F15" t="str">
            <v>-</v>
          </cell>
          <cell r="G15">
            <v>5.8922558922558927</v>
          </cell>
          <cell r="H15">
            <v>4.9382716049382713</v>
          </cell>
          <cell r="I15">
            <v>4.8555881121808291</v>
          </cell>
          <cell r="J15">
            <v>5.877616747181964</v>
          </cell>
          <cell r="K15">
            <v>5.4313099041533546</v>
          </cell>
          <cell r="L15">
            <v>4.9456725365305356</v>
          </cell>
          <cell r="M15">
            <v>6.1068702290076331</v>
          </cell>
          <cell r="N15">
            <v>5.7890855457227133</v>
          </cell>
          <cell r="O15">
            <v>5.5472263868065967</v>
          </cell>
          <cell r="P15" t="str">
            <v>-</v>
          </cell>
        </row>
        <row r="16">
          <cell r="A16" t="str">
            <v>Neath Port Talbot</v>
          </cell>
          <cell r="B16">
            <v>76</v>
          </cell>
          <cell r="C16">
            <v>4.9000644745325594</v>
          </cell>
          <cell r="D16">
            <v>3.9327134693654884</v>
          </cell>
          <cell r="E16">
            <v>6.0902753675681254</v>
          </cell>
          <cell r="F16" t="str">
            <v>-</v>
          </cell>
          <cell r="G16">
            <v>6.0422960725075532</v>
          </cell>
          <cell r="H16">
            <v>6.4898813677599447</v>
          </cell>
          <cell r="I16">
            <v>5.0519031141868513</v>
          </cell>
          <cell r="J16">
            <v>4.6258503401360542</v>
          </cell>
          <cell r="K16">
            <v>5.7181756296800543</v>
          </cell>
          <cell r="L16">
            <v>5.44127405441274</v>
          </cell>
          <cell r="M16">
            <v>5.8322411533420704</v>
          </cell>
          <cell r="N16">
            <v>4.6794871794871797</v>
          </cell>
          <cell r="O16">
            <v>4.9000644745325594</v>
          </cell>
          <cell r="P16" t="str">
            <v>-</v>
          </cell>
        </row>
        <row r="17">
          <cell r="A17" t="str">
            <v>Bridgend</v>
          </cell>
          <cell r="B17">
            <v>86</v>
          </cell>
          <cell r="C17">
            <v>5.2279635258358663</v>
          </cell>
          <cell r="D17">
            <v>4.2528077059085998</v>
          </cell>
          <cell r="E17">
            <v>6.4117461238831757</v>
          </cell>
          <cell r="F17" t="str">
            <v>-</v>
          </cell>
          <cell r="G17">
            <v>5.4034582132564841</v>
          </cell>
          <cell r="H17">
            <v>5.4648687012065293</v>
          </cell>
          <cell r="I17">
            <v>4.5013850415512469</v>
          </cell>
          <cell r="J17">
            <v>6.2587904360056266</v>
          </cell>
          <cell r="K17">
            <v>5.7705363204344877</v>
          </cell>
          <cell r="L17">
            <v>5.2461139896373057</v>
          </cell>
          <cell r="M17">
            <v>5.6241426611796985</v>
          </cell>
          <cell r="N17">
            <v>5.8264724509183026</v>
          </cell>
          <cell r="O17">
            <v>5.2279635258358663</v>
          </cell>
          <cell r="P17" t="str">
            <v>-</v>
          </cell>
        </row>
        <row r="18">
          <cell r="A18" t="str">
            <v>Vale of Glamorgan</v>
          </cell>
          <cell r="B18">
            <v>65</v>
          </cell>
          <cell r="C18">
            <v>4.6066619418851884</v>
          </cell>
          <cell r="D18">
            <v>3.6306518107864756</v>
          </cell>
          <cell r="E18">
            <v>5.8291774732832042</v>
          </cell>
          <cell r="F18" t="str">
            <v>-</v>
          </cell>
          <cell r="G18">
            <v>5.6497175141242941</v>
          </cell>
          <cell r="H18">
            <v>5.500821018062398</v>
          </cell>
          <cell r="I18">
            <v>5.1681706316652996</v>
          </cell>
          <cell r="J18">
            <v>4.9773755656108598</v>
          </cell>
          <cell r="K18">
            <v>5.0359712230215825</v>
          </cell>
          <cell r="L18">
            <v>5.766526019690577</v>
          </cell>
          <cell r="M18">
            <v>5.1699716713881019</v>
          </cell>
          <cell r="N18">
            <v>3.599712023038157</v>
          </cell>
          <cell r="O18">
            <v>4.6066619418851884</v>
          </cell>
          <cell r="P18" t="str">
            <v>-</v>
          </cell>
        </row>
        <row r="19">
          <cell r="A19" t="str">
            <v>Cardiff</v>
          </cell>
          <cell r="B19">
            <v>247</v>
          </cell>
          <cell r="C19">
            <v>5.3061224489795915</v>
          </cell>
          <cell r="D19">
            <v>4.6982470098686839</v>
          </cell>
          <cell r="E19">
            <v>5.9877054809822594</v>
          </cell>
          <cell r="F19" t="str">
            <v>-</v>
          </cell>
          <cell r="G19">
            <v>5.8546059933407326</v>
          </cell>
          <cell r="H19">
            <v>6.3699582753824755</v>
          </cell>
          <cell r="I19">
            <v>5.6564608199273483</v>
          </cell>
          <cell r="J19">
            <v>6.1840490797546011</v>
          </cell>
          <cell r="K19">
            <v>6.1315235197753335</v>
          </cell>
          <cell r="L19">
            <v>5.6774485410540603</v>
          </cell>
          <cell r="M19">
            <v>5.4602184087363499</v>
          </cell>
          <cell r="N19">
            <v>4.648132059079062</v>
          </cell>
          <cell r="O19">
            <v>5.3061224489795915</v>
          </cell>
          <cell r="P19" t="str">
            <v>-</v>
          </cell>
        </row>
        <row r="20">
          <cell r="A20" t="str">
            <v>Rhondda Cynon Taf</v>
          </cell>
          <cell r="B20">
            <v>184</v>
          </cell>
          <cell r="C20">
            <v>6.3448275862068968</v>
          </cell>
          <cell r="D20">
            <v>5.5140655967124577</v>
          </cell>
          <cell r="E20">
            <v>7.2910956765470729</v>
          </cell>
          <cell r="F20" t="str">
            <v>-</v>
          </cell>
          <cell r="G20">
            <v>6.5743944636678195</v>
          </cell>
          <cell r="H20">
            <v>5.7835820895522385</v>
          </cell>
          <cell r="I20">
            <v>6.6403445800430729</v>
          </cell>
          <cell r="J20">
            <v>6.4421669106881403</v>
          </cell>
          <cell r="K20">
            <v>6.1224489795918364</v>
          </cell>
          <cell r="L20">
            <v>6.0142348754448394</v>
          </cell>
          <cell r="M20">
            <v>6.5953654188948301</v>
          </cell>
          <cell r="N20">
            <v>7.2334590332533422</v>
          </cell>
          <cell r="O20">
            <v>6.3448275862068968</v>
          </cell>
          <cell r="P20" t="str">
            <v>-</v>
          </cell>
        </row>
        <row r="21">
          <cell r="A21" t="str">
            <v>Merthyr Tydfil</v>
          </cell>
          <cell r="B21">
            <v>50</v>
          </cell>
          <cell r="C21">
            <v>6.7750677506775059</v>
          </cell>
          <cell r="D21">
            <v>5.1765869041904846</v>
          </cell>
          <cell r="E21">
            <v>8.821226106026252</v>
          </cell>
          <cell r="F21" t="str">
            <v>-</v>
          </cell>
          <cell r="G21">
            <v>7.18954248366013</v>
          </cell>
          <cell r="H21">
            <v>7.8988941548183256</v>
          </cell>
          <cell r="I21">
            <v>6.9841269841269842</v>
          </cell>
          <cell r="J21">
            <v>5.572289156626506</v>
          </cell>
          <cell r="K21">
            <v>8.2014388489208638</v>
          </cell>
          <cell r="L21">
            <v>6.7204301075268811</v>
          </cell>
          <cell r="M21">
            <v>5.4298642533936654</v>
          </cell>
          <cell r="N21">
            <v>7.2568940493468794</v>
          </cell>
          <cell r="O21">
            <v>6.7750677506775059</v>
          </cell>
          <cell r="P21" t="str">
            <v>-</v>
          </cell>
        </row>
        <row r="22">
          <cell r="A22" t="str">
            <v>Caerphilly</v>
          </cell>
          <cell r="B22">
            <v>112</v>
          </cell>
          <cell r="C22">
            <v>5.5500495540138752</v>
          </cell>
          <cell r="D22">
            <v>4.632936511142999</v>
          </cell>
          <cell r="E22">
            <v>6.6360768477670167</v>
          </cell>
          <cell r="F22" t="str">
            <v>-</v>
          </cell>
          <cell r="G22">
            <v>6.2883435582822083</v>
          </cell>
          <cell r="H22">
            <v>5.6289769946157611</v>
          </cell>
          <cell r="I22">
            <v>5.6971514242878563</v>
          </cell>
          <cell r="J22">
            <v>5.2017501215362181</v>
          </cell>
          <cell r="K22">
            <v>5.8408862034239677</v>
          </cell>
          <cell r="L22">
            <v>5.1210428305400377</v>
          </cell>
          <cell r="M22">
            <v>5.2378664103796257</v>
          </cell>
          <cell r="N22">
            <v>6.891830214513921</v>
          </cell>
          <cell r="O22">
            <v>5.5500495540138752</v>
          </cell>
          <cell r="P22" t="str">
            <v>-</v>
          </cell>
        </row>
        <row r="23">
          <cell r="A23" t="str">
            <v>Blaenau Gwent</v>
          </cell>
          <cell r="B23">
            <v>51</v>
          </cell>
          <cell r="C23">
            <v>6.5721649484536089</v>
          </cell>
          <cell r="D23">
            <v>5.0338051269793178</v>
          </cell>
          <cell r="E23">
            <v>8.5383869694669343</v>
          </cell>
          <cell r="F23" t="str">
            <v>-</v>
          </cell>
          <cell r="G23">
            <v>8.071748878923767</v>
          </cell>
          <cell r="H23">
            <v>8.536585365853659</v>
          </cell>
          <cell r="I23">
            <v>6.8627450980392162</v>
          </cell>
          <cell r="J23">
            <v>7.6015727391874179</v>
          </cell>
          <cell r="K23">
            <v>8.9812332439678286</v>
          </cell>
          <cell r="L23">
            <v>6.2052505966587113</v>
          </cell>
          <cell r="M23">
            <v>5.7544757033248084</v>
          </cell>
          <cell r="N23">
            <v>5.8449809402795427</v>
          </cell>
          <cell r="O23">
            <v>6.5721649484536089</v>
          </cell>
          <cell r="P23" t="str">
            <v>-</v>
          </cell>
        </row>
        <row r="24">
          <cell r="A24" t="str">
            <v>Torfaen</v>
          </cell>
          <cell r="B24">
            <v>57</v>
          </cell>
          <cell r="C24">
            <v>5.4028436018957349</v>
          </cell>
          <cell r="D24">
            <v>4.1933386196570082</v>
          </cell>
          <cell r="E24">
            <v>6.9359558848278935</v>
          </cell>
          <cell r="F24" t="str">
            <v>-</v>
          </cell>
          <cell r="G24">
            <v>6.5909090909090899</v>
          </cell>
          <cell r="H24">
            <v>5.785123966942149</v>
          </cell>
          <cell r="I24">
            <v>5.7116104868913862</v>
          </cell>
          <cell r="J24">
            <v>5.6475170399221026</v>
          </cell>
          <cell r="K24">
            <v>5.6112224448897798</v>
          </cell>
          <cell r="L24">
            <v>5.8128078817733995</v>
          </cell>
          <cell r="M24">
            <v>6.4015518913676042</v>
          </cell>
          <cell r="N24">
            <v>5.7223264540337704</v>
          </cell>
          <cell r="O24">
            <v>5.4028436018957349</v>
          </cell>
          <cell r="P24" t="str">
            <v>-</v>
          </cell>
        </row>
        <row r="25">
          <cell r="A25" t="str">
            <v>Monmouthshire</v>
          </cell>
          <cell r="B25">
            <v>36</v>
          </cell>
          <cell r="C25">
            <v>4.6571798188874514</v>
          </cell>
          <cell r="D25">
            <v>3.3827184956264031</v>
          </cell>
          <cell r="E25">
            <v>6.3800954422471623</v>
          </cell>
          <cell r="F25" t="str">
            <v>-</v>
          </cell>
          <cell r="G25">
            <v>4.5714285714285712</v>
          </cell>
          <cell r="H25">
            <v>4.8009367681498825</v>
          </cell>
          <cell r="I25">
            <v>4.2857142857142856</v>
          </cell>
          <cell r="J25">
            <v>6.3960639606396059</v>
          </cell>
          <cell r="K25">
            <v>4.3424317617866004</v>
          </cell>
          <cell r="L25">
            <v>3.4753363228699556</v>
          </cell>
          <cell r="M25">
            <v>4.7375160051216394</v>
          </cell>
          <cell r="N25">
            <v>5.7579318448883665</v>
          </cell>
          <cell r="O25">
            <v>4.6571798188874514</v>
          </cell>
          <cell r="P25" t="str">
            <v>-</v>
          </cell>
        </row>
        <row r="26">
          <cell r="A26" t="str">
            <v>Newport</v>
          </cell>
          <cell r="B26">
            <v>101</v>
          </cell>
          <cell r="C26">
            <v>5.4418103448275863</v>
          </cell>
          <cell r="D26">
            <v>4.4987933153409481</v>
          </cell>
          <cell r="E26">
            <v>6.568901912037556</v>
          </cell>
          <cell r="F26" t="str">
            <v>-</v>
          </cell>
          <cell r="G26">
            <v>6.7069486404833834</v>
          </cell>
          <cell r="H26">
            <v>6.7806603773584913</v>
          </cell>
          <cell r="I26">
            <v>6.2958435207823964</v>
          </cell>
          <cell r="J26">
            <v>7.2392638036809815</v>
          </cell>
          <cell r="K26">
            <v>6.583427922814983</v>
          </cell>
          <cell r="L26">
            <v>6.441558441558441</v>
          </cell>
          <cell r="M26">
            <v>6.8891280947255105</v>
          </cell>
          <cell r="N26">
            <v>6.0716139076284374</v>
          </cell>
          <cell r="O26">
            <v>5.4418103448275863</v>
          </cell>
          <cell r="P26" t="str">
            <v>-</v>
          </cell>
        </row>
        <row r="27">
          <cell r="A27" t="str">
            <v>Wales</v>
          </cell>
          <cell r="B27">
            <v>1880</v>
          </cell>
          <cell r="C27">
            <v>5.4175551841392426</v>
          </cell>
          <cell r="D27">
            <v>5.1842828000865175</v>
          </cell>
          <cell r="E27">
            <v>5.660697256527353</v>
          </cell>
          <cell r="F27" t="str">
            <v>-</v>
          </cell>
          <cell r="G27">
            <v>5.8650162098437955</v>
          </cell>
          <cell r="H27">
            <v>5.8175449769145047</v>
          </cell>
          <cell r="I27">
            <v>5.4568968236444499</v>
          </cell>
          <cell r="J27">
            <v>5.7794095150680747</v>
          </cell>
          <cell r="K27">
            <v>5.6595298697409788</v>
          </cell>
          <cell r="L27">
            <v>5.4203987286911293</v>
          </cell>
          <cell r="M27">
            <v>5.7000471809389008</v>
          </cell>
          <cell r="N27">
            <v>5.5215425988441948</v>
          </cell>
          <cell r="O27">
            <v>5.4175551841392426</v>
          </cell>
          <cell r="P27" t="str">
            <v>-</v>
          </cell>
        </row>
      </sheetData>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Main Pyramid"/>
      <sheetName val="Trend Output"/>
      <sheetName val="Main Pyramid Controls"/>
      <sheetName val="Trend Controls"/>
      <sheetName val="Main Interactive pyramid data"/>
      <sheetName val="Trend Interactive Data"/>
      <sheetName val="2014 MYE SQL code"/>
      <sheetName val="2014 MYE SQL Output"/>
      <sheetName val="2014 MYE Male data"/>
      <sheetName val="2014 MYE Female data"/>
      <sheetName val="2014 MYE M+F data"/>
      <sheetName val="Trends SQL"/>
      <sheetName val="Trends SQL Output"/>
      <sheetName val="Trends Projections All ages"/>
      <sheetName val="2014 MYE QC"/>
    </sheetNames>
    <sheetDataSet>
      <sheetData sheetId="0"/>
      <sheetData sheetId="1"/>
      <sheetData sheetId="2"/>
      <sheetData sheetId="3"/>
      <sheetData sheetId="4"/>
      <sheetData sheetId="5">
        <row r="3">
          <cell r="C3" t="str">
            <v>Wales</v>
          </cell>
        </row>
        <row r="4">
          <cell r="C4" t="str">
            <v xml:space="preserve">  Betsi Cadwaladr UHB</v>
          </cell>
        </row>
        <row r="5">
          <cell r="C5" t="str">
            <v xml:space="preserve">     Isle of Anglesey</v>
          </cell>
        </row>
        <row r="6">
          <cell r="C6" t="str">
            <v xml:space="preserve">     Gwynedd</v>
          </cell>
        </row>
        <row r="7">
          <cell r="C7" t="str">
            <v xml:space="preserve">     Conwy</v>
          </cell>
        </row>
        <row r="8">
          <cell r="C8" t="str">
            <v xml:space="preserve">     Denbighshire</v>
          </cell>
        </row>
        <row r="9">
          <cell r="C9" t="str">
            <v xml:space="preserve">     Flintshire</v>
          </cell>
        </row>
        <row r="10">
          <cell r="C10" t="str">
            <v xml:space="preserve">     Wrexham</v>
          </cell>
        </row>
        <row r="11">
          <cell r="C11" t="str">
            <v xml:space="preserve">  Powys tHB</v>
          </cell>
        </row>
        <row r="12">
          <cell r="C12" t="str">
            <v xml:space="preserve">  Hywel Dda UHB</v>
          </cell>
        </row>
        <row r="13">
          <cell r="C13" t="str">
            <v xml:space="preserve">     Ceredigion</v>
          </cell>
        </row>
        <row r="14">
          <cell r="C14" t="str">
            <v xml:space="preserve">     Pembrokeshire</v>
          </cell>
        </row>
        <row r="15">
          <cell r="C15" t="str">
            <v xml:space="preserve">     Carmarthenshire</v>
          </cell>
        </row>
        <row r="16">
          <cell r="C16" t="str">
            <v xml:space="preserve">  Abertawe Bro Morgannwg UHB</v>
          </cell>
        </row>
        <row r="17">
          <cell r="C17" t="str">
            <v xml:space="preserve">     Swansea</v>
          </cell>
        </row>
        <row r="18">
          <cell r="C18" t="str">
            <v xml:space="preserve">     Neath Port Talbot</v>
          </cell>
        </row>
        <row r="19">
          <cell r="C19" t="str">
            <v xml:space="preserve">     Bridgend</v>
          </cell>
        </row>
        <row r="20">
          <cell r="C20" t="str">
            <v xml:space="preserve">  Cardiff &amp; Vale UHB</v>
          </cell>
        </row>
        <row r="21">
          <cell r="C21" t="str">
            <v xml:space="preserve">     Vale of Glamorgan</v>
          </cell>
        </row>
        <row r="22">
          <cell r="C22" t="str">
            <v xml:space="preserve">     Cardiff</v>
          </cell>
        </row>
        <row r="23">
          <cell r="C23" t="str">
            <v xml:space="preserve">  Cwm Taf UHB</v>
          </cell>
        </row>
        <row r="24">
          <cell r="C24" t="str">
            <v xml:space="preserve">     Rhondda Cynon Taf</v>
          </cell>
        </row>
        <row r="25">
          <cell r="C25" t="str">
            <v xml:space="preserve">     Merthyr Tydfil</v>
          </cell>
        </row>
        <row r="26">
          <cell r="C26" t="str">
            <v xml:space="preserve">  Aneurin Bevan UHB</v>
          </cell>
        </row>
        <row r="27">
          <cell r="C27" t="str">
            <v xml:space="preserve">     Caerphilly</v>
          </cell>
        </row>
        <row r="28">
          <cell r="C28" t="str">
            <v xml:space="preserve">     Blaenau Gwent</v>
          </cell>
        </row>
        <row r="29">
          <cell r="C29" t="str">
            <v xml:space="preserve">     Torfaen</v>
          </cell>
        </row>
        <row r="30">
          <cell r="C30" t="str">
            <v xml:space="preserve">     Monmouthshire</v>
          </cell>
        </row>
        <row r="31">
          <cell r="C31" t="str">
            <v xml:space="preserve">     Newport</v>
          </cell>
        </row>
      </sheetData>
      <sheetData sheetId="6">
        <row r="3">
          <cell r="C3" t="str">
            <v>Wales</v>
          </cell>
        </row>
      </sheetData>
      <sheetData sheetId="7"/>
      <sheetData sheetId="8"/>
      <sheetData sheetId="9"/>
      <sheetData sheetId="10"/>
      <sheetData sheetId="11"/>
      <sheetData sheetId="12"/>
      <sheetData sheetId="13"/>
      <sheetData sheetId="14"/>
      <sheetData sheetId="15">
        <row r="2">
          <cell r="A2" t="str">
            <v>Isle of Anglesey</v>
          </cell>
        </row>
      </sheetData>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19</v>
          </cell>
          <cell r="C5">
            <v>2.6874115983026874</v>
          </cell>
          <cell r="D5">
            <v>1.7270829469515316</v>
          </cell>
          <cell r="E5">
            <v>4.1591229250739667</v>
          </cell>
          <cell r="F5" t="str">
            <v>-</v>
          </cell>
          <cell r="G5" t="str">
            <v>-</v>
          </cell>
          <cell r="H5">
            <v>4.5</v>
          </cell>
          <cell r="I5">
            <v>5.8</v>
          </cell>
          <cell r="J5">
            <v>7</v>
          </cell>
          <cell r="K5">
            <v>6.7</v>
          </cell>
          <cell r="L5">
            <v>8.1</v>
          </cell>
          <cell r="M5">
            <v>5.2</v>
          </cell>
          <cell r="N5">
            <v>5.3</v>
          </cell>
          <cell r="O5">
            <v>2.7</v>
          </cell>
          <cell r="P5" t="str">
            <v>-</v>
          </cell>
        </row>
        <row r="6">
          <cell r="A6" t="str">
            <v>Gwynedd</v>
          </cell>
          <cell r="B6">
            <v>51</v>
          </cell>
          <cell r="C6">
            <v>3.5839775122979622</v>
          </cell>
          <cell r="D6">
            <v>2.736333576442195</v>
          </cell>
          <cell r="E6">
            <v>4.6815606032621258</v>
          </cell>
          <cell r="F6" t="str">
            <v>-</v>
          </cell>
          <cell r="G6" t="str">
            <v>-</v>
          </cell>
          <cell r="H6">
            <v>6.2</v>
          </cell>
          <cell r="I6">
            <v>4.5999999999999996</v>
          </cell>
          <cell r="J6">
            <v>5.4</v>
          </cell>
          <cell r="K6">
            <v>4.4000000000000004</v>
          </cell>
          <cell r="L6">
            <v>5.7</v>
          </cell>
          <cell r="M6">
            <v>4.2</v>
          </cell>
          <cell r="N6">
            <v>3.6</v>
          </cell>
          <cell r="O6">
            <v>3.6</v>
          </cell>
          <cell r="P6" t="str">
            <v>-</v>
          </cell>
        </row>
        <row r="7">
          <cell r="A7" t="str">
            <v>Conwy</v>
          </cell>
          <cell r="B7">
            <v>51</v>
          </cell>
          <cell r="C7">
            <v>4.0125885129819041</v>
          </cell>
          <cell r="D7">
            <v>3.0649638358299995</v>
          </cell>
          <cell r="E7">
            <v>5.2373695677865753</v>
          </cell>
          <cell r="F7" t="str">
            <v>-</v>
          </cell>
          <cell r="G7" t="str">
            <v>-</v>
          </cell>
          <cell r="H7">
            <v>5.6</v>
          </cell>
          <cell r="I7">
            <v>5.7</v>
          </cell>
          <cell r="J7">
            <v>7.9</v>
          </cell>
          <cell r="K7">
            <v>5.5</v>
          </cell>
          <cell r="L7">
            <v>5.7</v>
          </cell>
          <cell r="M7">
            <v>4.8</v>
          </cell>
          <cell r="N7">
            <v>3.7</v>
          </cell>
          <cell r="O7">
            <v>4</v>
          </cell>
          <cell r="P7" t="str">
            <v>-</v>
          </cell>
        </row>
        <row r="8">
          <cell r="A8" t="str">
            <v>Denbighshire</v>
          </cell>
          <cell r="B8">
            <v>50</v>
          </cell>
          <cell r="C8">
            <v>3.6337209302325584</v>
          </cell>
          <cell r="D8">
            <v>2.7670363873980768</v>
          </cell>
          <cell r="E8">
            <v>4.7585810457913569</v>
          </cell>
          <cell r="F8" t="str">
            <v>-</v>
          </cell>
          <cell r="G8" t="str">
            <v>-</v>
          </cell>
          <cell r="H8">
            <v>6.3</v>
          </cell>
          <cell r="I8">
            <v>6.3</v>
          </cell>
          <cell r="J8">
            <v>6</v>
          </cell>
          <cell r="K8">
            <v>4.9000000000000004</v>
          </cell>
          <cell r="L8">
            <v>6.2</v>
          </cell>
          <cell r="M8">
            <v>4.4000000000000004</v>
          </cell>
          <cell r="N8">
            <v>4.4000000000000004</v>
          </cell>
          <cell r="O8">
            <v>3.6</v>
          </cell>
          <cell r="P8" t="str">
            <v>-</v>
          </cell>
        </row>
        <row r="9">
          <cell r="A9" t="str">
            <v>Flintshire</v>
          </cell>
          <cell r="B9">
            <v>51</v>
          </cell>
          <cell r="C9">
            <v>2.7272727272727271</v>
          </cell>
          <cell r="D9">
            <v>2.0803681136614611</v>
          </cell>
          <cell r="E9">
            <v>3.5680068610429103</v>
          </cell>
          <cell r="F9" t="str">
            <v>-</v>
          </cell>
          <cell r="G9" t="str">
            <v>-</v>
          </cell>
          <cell r="H9">
            <v>5.4</v>
          </cell>
          <cell r="I9">
            <v>4.9000000000000004</v>
          </cell>
          <cell r="J9">
            <v>3.9</v>
          </cell>
          <cell r="K9">
            <v>4.5999999999999996</v>
          </cell>
          <cell r="L9">
            <v>7.2</v>
          </cell>
          <cell r="M9">
            <v>3.7</v>
          </cell>
          <cell r="N9">
            <v>2.8</v>
          </cell>
          <cell r="O9">
            <v>2.7</v>
          </cell>
          <cell r="P9" t="str">
            <v>-</v>
          </cell>
        </row>
        <row r="10">
          <cell r="A10" t="str">
            <v>Wrexham</v>
          </cell>
          <cell r="B10">
            <v>45</v>
          </cell>
          <cell r="C10">
            <v>3.3860045146726865</v>
          </cell>
          <cell r="D10">
            <v>2.5400821909321873</v>
          </cell>
          <cell r="E10">
            <v>4.5006344253559005</v>
          </cell>
          <cell r="F10" t="str">
            <v>-</v>
          </cell>
          <cell r="G10" t="str">
            <v>-</v>
          </cell>
          <cell r="H10">
            <v>8.5</v>
          </cell>
          <cell r="I10">
            <v>7.3</v>
          </cell>
          <cell r="J10">
            <v>8.1</v>
          </cell>
          <cell r="K10">
            <v>8.9</v>
          </cell>
          <cell r="L10">
            <v>9.6</v>
          </cell>
          <cell r="M10">
            <v>5</v>
          </cell>
          <cell r="N10">
            <v>4.2</v>
          </cell>
          <cell r="O10">
            <v>3.4</v>
          </cell>
          <cell r="P10" t="str">
            <v>-</v>
          </cell>
        </row>
        <row r="11">
          <cell r="A11" t="str">
            <v>Powys</v>
          </cell>
          <cell r="B11">
            <v>49</v>
          </cell>
          <cell r="C11">
            <v>3.0491599253266957</v>
          </cell>
          <cell r="D11">
            <v>2.314052538225444</v>
          </cell>
          <cell r="E11">
            <v>4.0082078255496167</v>
          </cell>
          <cell r="F11" t="str">
            <v>-</v>
          </cell>
          <cell r="G11" t="str">
            <v>-</v>
          </cell>
          <cell r="H11">
            <v>4.4000000000000004</v>
          </cell>
          <cell r="I11">
            <v>4.8</v>
          </cell>
          <cell r="J11">
            <v>3</v>
          </cell>
          <cell r="K11">
            <v>5.3</v>
          </cell>
          <cell r="L11">
            <v>3</v>
          </cell>
          <cell r="M11">
            <v>2.1</v>
          </cell>
          <cell r="N11">
            <v>2.9</v>
          </cell>
          <cell r="O11">
            <v>3</v>
          </cell>
          <cell r="P11" t="str">
            <v>-</v>
          </cell>
        </row>
        <row r="12">
          <cell r="A12" t="str">
            <v>Ceredigion</v>
          </cell>
          <cell r="B12">
            <v>26</v>
          </cell>
          <cell r="C12">
            <v>3.3163265306122449</v>
          </cell>
          <cell r="D12">
            <v>2.2730298477691049</v>
          </cell>
          <cell r="E12">
            <v>4.814892394468421</v>
          </cell>
          <cell r="F12" t="str">
            <v>-</v>
          </cell>
          <cell r="G12" t="str">
            <v>-</v>
          </cell>
          <cell r="H12">
            <v>3.4</v>
          </cell>
          <cell r="I12">
            <v>3.6</v>
          </cell>
          <cell r="J12">
            <v>2.2000000000000002</v>
          </cell>
          <cell r="K12">
            <v>2.6</v>
          </cell>
          <cell r="L12">
            <v>3.8</v>
          </cell>
          <cell r="M12">
            <v>2.2999999999999998</v>
          </cell>
          <cell r="N12">
            <v>2.2999999999999998</v>
          </cell>
          <cell r="O12">
            <v>3.3</v>
          </cell>
          <cell r="P12" t="str">
            <v>-</v>
          </cell>
        </row>
        <row r="13">
          <cell r="A13" t="str">
            <v>Pembrokeshire</v>
          </cell>
          <cell r="B13">
            <v>49</v>
          </cell>
          <cell r="C13">
            <v>3.8102643856920686</v>
          </cell>
          <cell r="D13">
            <v>2.8940236350510706</v>
          </cell>
          <cell r="E13">
            <v>5.0016435538502639</v>
          </cell>
          <cell r="F13" t="str">
            <v>-</v>
          </cell>
          <cell r="G13" t="str">
            <v>-</v>
          </cell>
          <cell r="H13">
            <v>5.2</v>
          </cell>
          <cell r="I13">
            <v>6.6</v>
          </cell>
          <cell r="J13">
            <v>3.6</v>
          </cell>
          <cell r="K13">
            <v>4.7</v>
          </cell>
          <cell r="L13">
            <v>6.4</v>
          </cell>
          <cell r="M13">
            <v>4.8</v>
          </cell>
          <cell r="N13">
            <v>4.8</v>
          </cell>
          <cell r="O13">
            <v>3.8</v>
          </cell>
          <cell r="P13" t="str">
            <v>-</v>
          </cell>
        </row>
        <row r="14">
          <cell r="A14" t="str">
            <v>Carmarthenshire</v>
          </cell>
          <cell r="B14">
            <v>58</v>
          </cell>
          <cell r="C14">
            <v>2.8114396509936985</v>
          </cell>
          <cell r="D14">
            <v>2.1811241541668434</v>
          </cell>
          <cell r="E14">
            <v>3.6171721448819074</v>
          </cell>
          <cell r="F14" t="str">
            <v>-</v>
          </cell>
          <cell r="G14" t="str">
            <v>-</v>
          </cell>
          <cell r="H14">
            <v>5</v>
          </cell>
          <cell r="I14">
            <v>5.7</v>
          </cell>
          <cell r="J14">
            <v>5.4</v>
          </cell>
          <cell r="K14">
            <v>5.5</v>
          </cell>
          <cell r="L14">
            <v>4.4000000000000004</v>
          </cell>
          <cell r="M14">
            <v>4</v>
          </cell>
          <cell r="N14">
            <v>2.9</v>
          </cell>
          <cell r="O14">
            <v>2.8</v>
          </cell>
          <cell r="P14" t="str">
            <v>-</v>
          </cell>
        </row>
        <row r="15">
          <cell r="A15" t="str">
            <v>Swansea</v>
          </cell>
          <cell r="B15">
            <v>79</v>
          </cell>
          <cell r="C15">
            <v>3.1200631911532382</v>
          </cell>
          <cell r="D15">
            <v>2.5106700217475693</v>
          </cell>
          <cell r="E15">
            <v>3.8714951734286589</v>
          </cell>
          <cell r="F15" t="str">
            <v>-</v>
          </cell>
          <cell r="G15" t="str">
            <v>-</v>
          </cell>
          <cell r="H15">
            <v>12.2</v>
          </cell>
          <cell r="I15">
            <v>8.5</v>
          </cell>
          <cell r="J15">
            <v>8</v>
          </cell>
          <cell r="K15">
            <v>5.8</v>
          </cell>
          <cell r="L15">
            <v>5.8</v>
          </cell>
          <cell r="M15">
            <v>6.4</v>
          </cell>
          <cell r="N15">
            <v>4.2</v>
          </cell>
          <cell r="O15">
            <v>3.1</v>
          </cell>
          <cell r="P15" t="str">
            <v>-</v>
          </cell>
        </row>
        <row r="16">
          <cell r="A16" t="str">
            <v>Neath Port Talbot</v>
          </cell>
          <cell r="B16">
            <v>79</v>
          </cell>
          <cell r="C16">
            <v>4.6415981198589895</v>
          </cell>
          <cell r="D16">
            <v>3.7401450582688205</v>
          </cell>
          <cell r="E16">
            <v>5.7473478015606032</v>
          </cell>
          <cell r="F16" t="str">
            <v>-</v>
          </cell>
          <cell r="G16" t="str">
            <v>-</v>
          </cell>
          <cell r="H16">
            <v>10.6</v>
          </cell>
          <cell r="I16">
            <v>8.1</v>
          </cell>
          <cell r="J16">
            <v>7</v>
          </cell>
          <cell r="K16">
            <v>9</v>
          </cell>
          <cell r="L16">
            <v>7.7</v>
          </cell>
          <cell r="M16">
            <v>7.1</v>
          </cell>
          <cell r="N16">
            <v>6.6</v>
          </cell>
          <cell r="O16">
            <v>4.5999999999999996</v>
          </cell>
          <cell r="P16" t="str">
            <v>-</v>
          </cell>
        </row>
        <row r="17">
          <cell r="A17" t="str">
            <v>Bridgend</v>
          </cell>
          <cell r="B17">
            <v>69</v>
          </cell>
          <cell r="C17">
            <v>4.3560606060606064</v>
          </cell>
          <cell r="D17">
            <v>3.456448734995226</v>
          </cell>
          <cell r="E17">
            <v>5.4765329931570026</v>
          </cell>
          <cell r="F17" t="str">
            <v>-</v>
          </cell>
          <cell r="G17" t="str">
            <v>-</v>
          </cell>
          <cell r="H17">
            <v>6.7</v>
          </cell>
          <cell r="I17">
            <v>8.1999999999999993</v>
          </cell>
          <cell r="J17">
            <v>6.8</v>
          </cell>
          <cell r="K17">
            <v>7.3</v>
          </cell>
          <cell r="L17">
            <v>8</v>
          </cell>
          <cell r="M17">
            <v>7.6</v>
          </cell>
          <cell r="N17">
            <v>7.1</v>
          </cell>
          <cell r="O17">
            <v>4.4000000000000004</v>
          </cell>
          <cell r="P17" t="str">
            <v>-</v>
          </cell>
        </row>
        <row r="18">
          <cell r="A18" t="str">
            <v>Vale of Glamorgan</v>
          </cell>
          <cell r="B18">
            <v>70</v>
          </cell>
          <cell r="C18">
            <v>4.2682926829268295</v>
          </cell>
          <cell r="D18">
            <v>3.392144543537857</v>
          </cell>
          <cell r="E18">
            <v>5.3581876052531214</v>
          </cell>
          <cell r="F18" t="str">
            <v>-</v>
          </cell>
          <cell r="G18" t="str">
            <v>-</v>
          </cell>
          <cell r="H18">
            <v>4.0999999999999996</v>
          </cell>
          <cell r="I18">
            <v>6.4</v>
          </cell>
          <cell r="J18">
            <v>5.2</v>
          </cell>
          <cell r="K18">
            <v>6.8</v>
          </cell>
          <cell r="L18">
            <v>6.2</v>
          </cell>
          <cell r="M18">
            <v>5.6</v>
          </cell>
          <cell r="N18">
            <v>4.5999999999999996</v>
          </cell>
          <cell r="O18">
            <v>4.3</v>
          </cell>
          <cell r="P18" t="str">
            <v>-</v>
          </cell>
        </row>
        <row r="19">
          <cell r="A19" t="str">
            <v>Cardiff</v>
          </cell>
          <cell r="B19">
            <v>275</v>
          </cell>
          <cell r="C19">
            <v>7.6880067095331279</v>
          </cell>
          <cell r="D19">
            <v>6.8596515924552</v>
          </cell>
          <cell r="E19">
            <v>8.6071481676905712</v>
          </cell>
          <cell r="F19" t="str">
            <v>-</v>
          </cell>
          <cell r="G19" t="str">
            <v>-</v>
          </cell>
          <cell r="H19">
            <v>7.4</v>
          </cell>
          <cell r="I19">
            <v>8.4</v>
          </cell>
          <cell r="J19">
            <v>8.8000000000000007</v>
          </cell>
          <cell r="K19">
            <v>8.5</v>
          </cell>
          <cell r="L19">
            <v>10.6</v>
          </cell>
          <cell r="M19">
            <v>8.9</v>
          </cell>
          <cell r="N19">
            <v>8.8000000000000007</v>
          </cell>
          <cell r="O19">
            <v>7.7</v>
          </cell>
          <cell r="P19" t="str">
            <v>-</v>
          </cell>
        </row>
        <row r="20">
          <cell r="A20" t="str">
            <v>Rhondda Cynon Taf</v>
          </cell>
          <cell r="B20">
            <v>117</v>
          </cell>
          <cell r="C20">
            <v>3.8780245276764997</v>
          </cell>
          <cell r="D20">
            <v>3.2456764283421888</v>
          </cell>
          <cell r="E20">
            <v>4.6276791292613604</v>
          </cell>
          <cell r="F20" t="str">
            <v>-</v>
          </cell>
          <cell r="G20" t="str">
            <v>-</v>
          </cell>
          <cell r="H20">
            <v>6</v>
          </cell>
          <cell r="I20">
            <v>5</v>
          </cell>
          <cell r="J20">
            <v>5.0999999999999996</v>
          </cell>
          <cell r="K20">
            <v>7.5</v>
          </cell>
          <cell r="L20">
            <v>6.1</v>
          </cell>
          <cell r="M20">
            <v>4.9000000000000004</v>
          </cell>
          <cell r="N20">
            <v>5.7</v>
          </cell>
          <cell r="O20">
            <v>3.9</v>
          </cell>
          <cell r="P20" t="str">
            <v>-</v>
          </cell>
        </row>
        <row r="21">
          <cell r="A21" t="str">
            <v>Merthyr Tydfil</v>
          </cell>
          <cell r="B21">
            <v>39</v>
          </cell>
          <cell r="C21">
            <v>5.5714285714285712</v>
          </cell>
          <cell r="D21">
            <v>4.102112136338647</v>
          </cell>
          <cell r="E21">
            <v>7.5257314011845695</v>
          </cell>
          <cell r="F21" t="str">
            <v>-</v>
          </cell>
          <cell r="G21" t="str">
            <v>-</v>
          </cell>
          <cell r="H21">
            <v>6.4</v>
          </cell>
          <cell r="I21">
            <v>11.4</v>
          </cell>
          <cell r="J21">
            <v>7.3</v>
          </cell>
          <cell r="K21">
            <v>7.9</v>
          </cell>
          <cell r="L21">
            <v>7.8</v>
          </cell>
          <cell r="M21">
            <v>4.5999999999999996</v>
          </cell>
          <cell r="N21">
            <v>7.6</v>
          </cell>
          <cell r="O21">
            <v>5.6</v>
          </cell>
          <cell r="P21" t="str">
            <v>-</v>
          </cell>
        </row>
        <row r="22">
          <cell r="A22" t="str">
            <v>Caerphilly</v>
          </cell>
          <cell r="B22">
            <v>102</v>
          </cell>
          <cell r="C22">
            <v>4.4914134742404226</v>
          </cell>
          <cell r="D22">
            <v>3.7136779724323672</v>
          </cell>
          <cell r="E22">
            <v>5.4228526765587528</v>
          </cell>
          <cell r="F22" t="str">
            <v>-</v>
          </cell>
          <cell r="G22" t="str">
            <v>-</v>
          </cell>
          <cell r="H22">
            <v>8.1</v>
          </cell>
          <cell r="I22">
            <v>7.8</v>
          </cell>
          <cell r="J22">
            <v>6.8</v>
          </cell>
          <cell r="K22">
            <v>7.1</v>
          </cell>
          <cell r="L22">
            <v>7.1</v>
          </cell>
          <cell r="M22">
            <v>5</v>
          </cell>
          <cell r="N22">
            <v>6</v>
          </cell>
          <cell r="O22">
            <v>4.5</v>
          </cell>
          <cell r="P22" t="str">
            <v>-</v>
          </cell>
        </row>
        <row r="23">
          <cell r="A23" t="str">
            <v>Blaenau Gwent</v>
          </cell>
          <cell r="B23">
            <v>51</v>
          </cell>
          <cell r="C23">
            <v>6.5721649484536089</v>
          </cell>
          <cell r="D23">
            <v>5.0338051269793178</v>
          </cell>
          <cell r="E23">
            <v>8.5383869694669343</v>
          </cell>
          <cell r="F23" t="str">
            <v>-</v>
          </cell>
          <cell r="G23" t="str">
            <v>-</v>
          </cell>
          <cell r="H23">
            <v>10.3</v>
          </cell>
          <cell r="I23">
            <v>8.8000000000000007</v>
          </cell>
          <cell r="J23">
            <v>8.1</v>
          </cell>
          <cell r="K23">
            <v>10.4</v>
          </cell>
          <cell r="L23">
            <v>9.6999999999999993</v>
          </cell>
          <cell r="M23">
            <v>6.6</v>
          </cell>
          <cell r="N23">
            <v>8.6999999999999993</v>
          </cell>
          <cell r="O23">
            <v>6.6</v>
          </cell>
          <cell r="P23" t="str">
            <v>-</v>
          </cell>
        </row>
        <row r="24">
          <cell r="A24" t="str">
            <v>Torfaen</v>
          </cell>
          <cell r="B24">
            <v>94</v>
          </cell>
          <cell r="C24">
            <v>6.7094932191291941</v>
          </cell>
          <cell r="D24">
            <v>5.5142322729070035</v>
          </cell>
          <cell r="E24">
            <v>8.1415136845020033</v>
          </cell>
          <cell r="F24" t="str">
            <v>-</v>
          </cell>
          <cell r="G24" t="str">
            <v>-</v>
          </cell>
          <cell r="H24">
            <v>6.7</v>
          </cell>
          <cell r="I24">
            <v>6.9</v>
          </cell>
          <cell r="J24">
            <v>7.9</v>
          </cell>
          <cell r="K24">
            <v>10.5</v>
          </cell>
          <cell r="L24">
            <v>10.1</v>
          </cell>
          <cell r="M24">
            <v>8.1999999999999993</v>
          </cell>
          <cell r="N24">
            <v>7</v>
          </cell>
          <cell r="O24">
            <v>6.7</v>
          </cell>
          <cell r="P24" t="str">
            <v>-</v>
          </cell>
        </row>
        <row r="25">
          <cell r="A25" t="str">
            <v>Monmouthshire</v>
          </cell>
          <cell r="B25">
            <v>33</v>
          </cell>
          <cell r="C25">
            <v>3.8194444444444446</v>
          </cell>
          <cell r="D25">
            <v>2.7323829310755303</v>
          </cell>
          <cell r="E25">
            <v>5.3153529691163941</v>
          </cell>
          <cell r="F25" t="str">
            <v>-</v>
          </cell>
          <cell r="G25" t="str">
            <v>-</v>
          </cell>
          <cell r="H25">
            <v>4</v>
          </cell>
          <cell r="I25">
            <v>4.5999999999999996</v>
          </cell>
          <cell r="J25">
            <v>4.8</v>
          </cell>
          <cell r="K25">
            <v>5.6</v>
          </cell>
          <cell r="L25">
            <v>5.3</v>
          </cell>
          <cell r="M25">
            <v>5</v>
          </cell>
          <cell r="N25">
            <v>3.9</v>
          </cell>
          <cell r="O25">
            <v>3.8</v>
          </cell>
          <cell r="P25" t="str">
            <v>-</v>
          </cell>
        </row>
        <row r="26">
          <cell r="A26" t="str">
            <v>Newport</v>
          </cell>
          <cell r="B26">
            <v>119</v>
          </cell>
          <cell r="C26">
            <v>6.7155756207674946</v>
          </cell>
          <cell r="D26">
            <v>5.6413248266036504</v>
          </cell>
          <cell r="E26">
            <v>7.9770969966040051</v>
          </cell>
          <cell r="F26" t="str">
            <v>-</v>
          </cell>
          <cell r="G26" t="str">
            <v>-</v>
          </cell>
          <cell r="H26">
            <v>9.1999999999999993</v>
          </cell>
          <cell r="I26">
            <v>9.1999999999999993</v>
          </cell>
          <cell r="J26">
            <v>9</v>
          </cell>
          <cell r="K26">
            <v>9.3000000000000007</v>
          </cell>
          <cell r="L26">
            <v>10.4</v>
          </cell>
          <cell r="M26">
            <v>9.1</v>
          </cell>
          <cell r="N26">
            <v>7.5</v>
          </cell>
          <cell r="O26">
            <v>6.7</v>
          </cell>
          <cell r="P26" t="str">
            <v>-</v>
          </cell>
        </row>
        <row r="27">
          <cell r="A27" t="str">
            <v>Wales</v>
          </cell>
          <cell r="B27">
            <v>1576</v>
          </cell>
          <cell r="C27">
            <v>4.4329432943294327</v>
          </cell>
          <cell r="D27">
            <v>4.2238655772784472</v>
          </cell>
          <cell r="E27">
            <v>4.6518675174488058</v>
          </cell>
          <cell r="F27" t="str">
            <v>-</v>
          </cell>
          <cell r="G27" t="str">
            <v>-</v>
          </cell>
          <cell r="H27">
            <v>7</v>
          </cell>
          <cell r="I27">
            <v>6.8</v>
          </cell>
          <cell r="J27">
            <v>6.4</v>
          </cell>
          <cell r="K27">
            <v>6.9</v>
          </cell>
          <cell r="L27">
            <v>7.1</v>
          </cell>
          <cell r="M27">
            <v>5.7</v>
          </cell>
          <cell r="N27">
            <v>5.4</v>
          </cell>
          <cell r="O27">
            <v>4.4000000000000004</v>
          </cell>
          <cell r="P27" t="str">
            <v>-</v>
          </cell>
        </row>
      </sheetData>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bese data"/>
      <sheetName val="Data for Interactive"/>
    </sheetNames>
    <sheetDataSet>
      <sheetData sheetId="0"/>
      <sheetData sheetId="1"/>
      <sheetData sheetId="2"/>
      <sheetData sheetId="3">
        <row r="2">
          <cell r="A2" t="str">
            <v>Isle of Anglesey_OBE_Persons_2010-2011_LA</v>
          </cell>
          <cell r="B2" t="str">
            <v>OBE</v>
          </cell>
          <cell r="C2" t="str">
            <v>2010-2011</v>
          </cell>
          <cell r="D2" t="str">
            <v>Persons</v>
          </cell>
          <cell r="E2" t="str">
            <v>Isle of Anglesey</v>
          </cell>
          <cell r="F2" t="str">
            <v>LA</v>
          </cell>
          <cell r="G2" t="str">
            <v>-</v>
          </cell>
          <cell r="H2">
            <v>19.84186</v>
          </cell>
          <cell r="I2">
            <v>17.32968</v>
          </cell>
          <cell r="J2">
            <v>22.354040000000001</v>
          </cell>
          <cell r="K2">
            <v>2.5121800000000007</v>
          </cell>
          <cell r="L2">
            <v>2.5121800000000007</v>
          </cell>
        </row>
        <row r="3">
          <cell r="A3" t="str">
            <v>Gwynedd_OBE_Persons_2010-2011_LA</v>
          </cell>
          <cell r="B3" t="str">
            <v>OBE</v>
          </cell>
          <cell r="C3" t="str">
            <v>2010-2011</v>
          </cell>
          <cell r="D3" t="str">
            <v>Persons</v>
          </cell>
          <cell r="E3" t="str">
            <v>Gwynedd</v>
          </cell>
          <cell r="F3" t="str">
            <v>LA</v>
          </cell>
          <cell r="G3" t="str">
            <v>-</v>
          </cell>
          <cell r="H3">
            <v>17.985860000000002</v>
          </cell>
          <cell r="I3">
            <v>15.639900000000001</v>
          </cell>
          <cell r="J3">
            <v>20.33182</v>
          </cell>
          <cell r="K3">
            <v>2.345959999999998</v>
          </cell>
          <cell r="L3">
            <v>2.3459600000000016</v>
          </cell>
        </row>
        <row r="4">
          <cell r="A4" t="str">
            <v>Conwy_OBE_Persons_2010-2011_LA</v>
          </cell>
          <cell r="B4" t="str">
            <v>OBE</v>
          </cell>
          <cell r="C4" t="str">
            <v>2010-2011</v>
          </cell>
          <cell r="D4" t="str">
            <v>Persons</v>
          </cell>
          <cell r="E4" t="str">
            <v>Conwy</v>
          </cell>
          <cell r="F4" t="str">
            <v>LA</v>
          </cell>
          <cell r="G4" t="str">
            <v>-</v>
          </cell>
          <cell r="H4">
            <v>17.42812</v>
          </cell>
          <cell r="I4">
            <v>15.209020000000001</v>
          </cell>
          <cell r="J4">
            <v>19.647220000000001</v>
          </cell>
          <cell r="K4">
            <v>2.219100000000001</v>
          </cell>
          <cell r="L4">
            <v>2.2190999999999992</v>
          </cell>
        </row>
        <row r="5">
          <cell r="A5" t="str">
            <v>Denbighshire_OBE_Persons_2010-2011_LA</v>
          </cell>
          <cell r="B5" t="str">
            <v>OBE</v>
          </cell>
          <cell r="C5" t="str">
            <v>2010-2011</v>
          </cell>
          <cell r="D5" t="str">
            <v>Persons</v>
          </cell>
          <cell r="E5" t="str">
            <v>Denbighshire</v>
          </cell>
          <cell r="F5" t="str">
            <v>LA</v>
          </cell>
          <cell r="G5" t="str">
            <v>-</v>
          </cell>
          <cell r="H5">
            <v>18.12293</v>
          </cell>
          <cell r="I5">
            <v>15.930839999999998</v>
          </cell>
          <cell r="J5">
            <v>20.315020000000001</v>
          </cell>
          <cell r="K5">
            <v>2.1920900000000003</v>
          </cell>
          <cell r="L5">
            <v>2.1920900000000021</v>
          </cell>
        </row>
        <row r="6">
          <cell r="A6" t="str">
            <v>Flintshire_OBE_Persons_2010-2011_LA</v>
          </cell>
          <cell r="B6" t="str">
            <v>OBE</v>
          </cell>
          <cell r="C6" t="str">
            <v>2010-2011</v>
          </cell>
          <cell r="D6" t="str">
            <v>Persons</v>
          </cell>
          <cell r="E6" t="str">
            <v>Flintshire</v>
          </cell>
          <cell r="F6" t="str">
            <v>LA</v>
          </cell>
          <cell r="G6" t="str">
            <v>-</v>
          </cell>
          <cell r="H6">
            <v>21.154730000000001</v>
          </cell>
          <cell r="I6">
            <v>18.645700000000001</v>
          </cell>
          <cell r="J6">
            <v>23.66375</v>
          </cell>
          <cell r="K6">
            <v>2.5090199999999996</v>
          </cell>
          <cell r="L6">
            <v>2.5090299999999992</v>
          </cell>
        </row>
        <row r="7">
          <cell r="A7" t="str">
            <v>Wrexham_OBE_Persons_2010-2011_LA</v>
          </cell>
          <cell r="B7" t="str">
            <v>OBE</v>
          </cell>
          <cell r="C7" t="str">
            <v>2010-2011</v>
          </cell>
          <cell r="D7" t="str">
            <v>Persons</v>
          </cell>
          <cell r="E7" t="str">
            <v>Wrexham</v>
          </cell>
          <cell r="F7" t="str">
            <v>LA</v>
          </cell>
          <cell r="G7" t="str">
            <v>-</v>
          </cell>
          <cell r="H7">
            <v>20.239100000000001</v>
          </cell>
          <cell r="I7">
            <v>17.806899999999999</v>
          </cell>
          <cell r="J7">
            <v>22.671289999999999</v>
          </cell>
          <cell r="K7">
            <v>2.4321899999999985</v>
          </cell>
          <cell r="L7">
            <v>2.4322000000000017</v>
          </cell>
        </row>
        <row r="8">
          <cell r="A8" t="str">
            <v>Powys_OBE_Persons_2010-2011_LA</v>
          </cell>
          <cell r="B8" t="str">
            <v>OBE</v>
          </cell>
          <cell r="C8" t="str">
            <v>2010-2011</v>
          </cell>
          <cell r="D8" t="str">
            <v>Persons</v>
          </cell>
          <cell r="E8" t="str">
            <v>Powys</v>
          </cell>
          <cell r="F8" t="str">
            <v>LA</v>
          </cell>
          <cell r="G8" t="str">
            <v>-</v>
          </cell>
          <cell r="H8">
            <v>18.588360000000002</v>
          </cell>
          <cell r="I8">
            <v>16.165520000000001</v>
          </cell>
          <cell r="J8">
            <v>21.011189999999999</v>
          </cell>
          <cell r="K8">
            <v>2.4228299999999976</v>
          </cell>
          <cell r="L8">
            <v>2.4228400000000008</v>
          </cell>
        </row>
        <row r="9">
          <cell r="A9" t="str">
            <v>Ceredigion_OBE_Persons_2010-2011_LA</v>
          </cell>
          <cell r="B9" t="str">
            <v>OBE</v>
          </cell>
          <cell r="C9" t="str">
            <v>2010-2011</v>
          </cell>
          <cell r="D9" t="str">
            <v>Persons</v>
          </cell>
          <cell r="E9" t="str">
            <v>Ceredigion</v>
          </cell>
          <cell r="F9" t="str">
            <v>LA</v>
          </cell>
          <cell r="G9" t="str">
            <v>-</v>
          </cell>
          <cell r="H9">
            <v>19.463739999999998</v>
          </cell>
          <cell r="I9">
            <v>16.90701</v>
          </cell>
          <cell r="J9">
            <v>22.02046</v>
          </cell>
          <cell r="K9">
            <v>2.5567200000000021</v>
          </cell>
          <cell r="L9">
            <v>2.5567299999999982</v>
          </cell>
        </row>
        <row r="10">
          <cell r="A10" t="str">
            <v>Pembrokeshire_OBE_Persons_2010-2011_LA</v>
          </cell>
          <cell r="B10" t="str">
            <v>OBE</v>
          </cell>
          <cell r="C10" t="str">
            <v>2010-2011</v>
          </cell>
          <cell r="D10" t="str">
            <v>Persons</v>
          </cell>
          <cell r="E10" t="str">
            <v>Pembrokeshire</v>
          </cell>
          <cell r="F10" t="str">
            <v>LA</v>
          </cell>
          <cell r="G10" t="str">
            <v>-</v>
          </cell>
          <cell r="H10">
            <v>21.606860000000001</v>
          </cell>
          <cell r="I10">
            <v>19.08944</v>
          </cell>
          <cell r="J10">
            <v>24.124269999999999</v>
          </cell>
          <cell r="K10">
            <v>2.5174099999999981</v>
          </cell>
          <cell r="L10">
            <v>2.5174200000000013</v>
          </cell>
        </row>
        <row r="11">
          <cell r="A11" t="str">
            <v>Carmarthenshire_OBE_Persons_2010-2011_LA</v>
          </cell>
          <cell r="B11" t="str">
            <v>OBE</v>
          </cell>
          <cell r="C11" t="str">
            <v>2010-2011</v>
          </cell>
          <cell r="D11" t="str">
            <v>Persons</v>
          </cell>
          <cell r="E11" t="str">
            <v>Carmarthenshire</v>
          </cell>
          <cell r="F11" t="str">
            <v>LA</v>
          </cell>
          <cell r="G11" t="str">
            <v>-</v>
          </cell>
          <cell r="H11">
            <v>23.71424</v>
          </cell>
          <cell r="I11">
            <v>21.170269999999999</v>
          </cell>
          <cell r="J11">
            <v>26.258209999999998</v>
          </cell>
          <cell r="K11">
            <v>2.5439699999999981</v>
          </cell>
          <cell r="L11">
            <v>2.5439700000000016</v>
          </cell>
        </row>
        <row r="12">
          <cell r="A12" t="str">
            <v>Swansea_OBE_Persons_2010-2011_LA</v>
          </cell>
          <cell r="B12" t="str">
            <v>OBE</v>
          </cell>
          <cell r="C12" t="str">
            <v>2010-2011</v>
          </cell>
          <cell r="D12" t="str">
            <v>Persons</v>
          </cell>
          <cell r="E12" t="str">
            <v>Swansea</v>
          </cell>
          <cell r="F12" t="str">
            <v>LA</v>
          </cell>
          <cell r="G12" t="str">
            <v>-</v>
          </cell>
          <cell r="H12">
            <v>21.450859999999999</v>
          </cell>
          <cell r="I12">
            <v>19.234950000000001</v>
          </cell>
          <cell r="J12">
            <v>23.66677</v>
          </cell>
          <cell r="K12">
            <v>2.2159100000000009</v>
          </cell>
          <cell r="L12">
            <v>2.2159099999999974</v>
          </cell>
        </row>
        <row r="13">
          <cell r="A13" t="str">
            <v>Neath Port Talbot_OBE_Persons_2010-2011_LA</v>
          </cell>
          <cell r="B13" t="str">
            <v>OBE</v>
          </cell>
          <cell r="C13" t="str">
            <v>2010-2011</v>
          </cell>
          <cell r="D13" t="str">
            <v>Persons</v>
          </cell>
          <cell r="E13" t="str">
            <v>Neath Port Talbot</v>
          </cell>
          <cell r="F13" t="str">
            <v>LA</v>
          </cell>
          <cell r="G13" t="str">
            <v>-</v>
          </cell>
          <cell r="H13">
            <v>24.880559999999999</v>
          </cell>
          <cell r="I13">
            <v>22.28162</v>
          </cell>
          <cell r="J13">
            <v>27.479500000000002</v>
          </cell>
          <cell r="K13">
            <v>2.5989400000000025</v>
          </cell>
          <cell r="L13">
            <v>2.5989399999999989</v>
          </cell>
        </row>
        <row r="14">
          <cell r="A14" t="str">
            <v>Bridgend_OBE_Persons_2010-2011_LA</v>
          </cell>
          <cell r="B14" t="str">
            <v>OBE</v>
          </cell>
          <cell r="C14" t="str">
            <v>2010-2011</v>
          </cell>
          <cell r="D14" t="str">
            <v>Persons</v>
          </cell>
          <cell r="E14" t="str">
            <v>Bridgend</v>
          </cell>
          <cell r="F14" t="str">
            <v>LA</v>
          </cell>
          <cell r="G14" t="str">
            <v>-</v>
          </cell>
          <cell r="H14">
            <v>24.567460000000001</v>
          </cell>
          <cell r="I14">
            <v>22.099959999999999</v>
          </cell>
          <cell r="J14">
            <v>27.034970000000001</v>
          </cell>
          <cell r="K14">
            <v>2.4675100000000008</v>
          </cell>
          <cell r="L14">
            <v>2.4675000000000011</v>
          </cell>
        </row>
        <row r="15">
          <cell r="A15" t="str">
            <v>The Vale of Glamorgan_OBE_Persons_2010-2011_LA</v>
          </cell>
          <cell r="B15" t="str">
            <v>OBE</v>
          </cell>
          <cell r="C15" t="str">
            <v>2010-2011</v>
          </cell>
          <cell r="D15" t="str">
            <v>Persons</v>
          </cell>
          <cell r="E15" t="str">
            <v>The Vale of Glamorgan</v>
          </cell>
          <cell r="F15" t="str">
            <v>LA</v>
          </cell>
          <cell r="G15" t="str">
            <v>-</v>
          </cell>
          <cell r="H15">
            <v>21.502009999999999</v>
          </cell>
          <cell r="I15">
            <v>19.00412</v>
          </cell>
          <cell r="J15">
            <v>23.9999</v>
          </cell>
          <cell r="K15">
            <v>2.4978900000000017</v>
          </cell>
          <cell r="L15">
            <v>2.4978899999999982</v>
          </cell>
        </row>
        <row r="16">
          <cell r="A16" t="str">
            <v>Cardiff_OBE_Persons_2010-2011_LA</v>
          </cell>
          <cell r="B16" t="str">
            <v>OBE</v>
          </cell>
          <cell r="C16" t="str">
            <v>2010-2011</v>
          </cell>
          <cell r="D16" t="str">
            <v>Persons</v>
          </cell>
          <cell r="E16" t="str">
            <v>Cardiff</v>
          </cell>
          <cell r="F16" t="str">
            <v>LA</v>
          </cell>
          <cell r="G16" t="str">
            <v>-</v>
          </cell>
          <cell r="H16">
            <v>19.822330000000001</v>
          </cell>
          <cell r="I16">
            <v>17.882090000000002</v>
          </cell>
          <cell r="J16">
            <v>21.76258</v>
          </cell>
          <cell r="K16">
            <v>1.9402499999999989</v>
          </cell>
          <cell r="L16">
            <v>1.9402399999999993</v>
          </cell>
        </row>
        <row r="17">
          <cell r="A17" t="str">
            <v>Rhondda Cynon Taf_OBE_Persons_2010-2011_LA</v>
          </cell>
          <cell r="B17" t="str">
            <v>OBE</v>
          </cell>
          <cell r="C17" t="str">
            <v>2010-2011</v>
          </cell>
          <cell r="D17" t="str">
            <v>Persons</v>
          </cell>
          <cell r="E17" t="str">
            <v>Rhondda Cynon Taf</v>
          </cell>
          <cell r="F17" t="str">
            <v>LA</v>
          </cell>
          <cell r="G17" t="str">
            <v>-</v>
          </cell>
          <cell r="H17">
            <v>25.255680000000002</v>
          </cell>
          <cell r="I17">
            <v>22.97184</v>
          </cell>
          <cell r="J17">
            <v>27.53952</v>
          </cell>
          <cell r="K17">
            <v>2.2838399999999979</v>
          </cell>
          <cell r="L17">
            <v>2.2838400000000014</v>
          </cell>
        </row>
        <row r="18">
          <cell r="A18" t="str">
            <v>Merthyr Tydfil_OBE_Persons_2010-2011_LA</v>
          </cell>
          <cell r="B18" t="str">
            <v>OBE</v>
          </cell>
          <cell r="C18" t="str">
            <v>2010-2011</v>
          </cell>
          <cell r="D18" t="str">
            <v>Persons</v>
          </cell>
          <cell r="E18" t="str">
            <v>Merthyr Tydfil</v>
          </cell>
          <cell r="F18" t="str">
            <v>LA</v>
          </cell>
          <cell r="G18" t="str">
            <v>-</v>
          </cell>
          <cell r="H18">
            <v>27.571349999999999</v>
          </cell>
          <cell r="I18">
            <v>24.870619999999999</v>
          </cell>
          <cell r="J18">
            <v>30.272090000000002</v>
          </cell>
          <cell r="K18">
            <v>2.7007400000000032</v>
          </cell>
          <cell r="L18">
            <v>2.7007300000000001</v>
          </cell>
        </row>
        <row r="19">
          <cell r="A19" t="str">
            <v>Caerphilly_OBE_Persons_2010-2011_LA</v>
          </cell>
          <cell r="B19" t="str">
            <v>OBE</v>
          </cell>
          <cell r="C19" t="str">
            <v>2010-2011</v>
          </cell>
          <cell r="D19" t="str">
            <v>Persons</v>
          </cell>
          <cell r="E19" t="str">
            <v>Caerphilly</v>
          </cell>
          <cell r="F19" t="str">
            <v>LA</v>
          </cell>
          <cell r="G19" t="str">
            <v>-</v>
          </cell>
          <cell r="H19">
            <v>26.397199999999998</v>
          </cell>
          <cell r="I19">
            <v>23.734390000000001</v>
          </cell>
          <cell r="J19">
            <v>29.060009999999998</v>
          </cell>
          <cell r="K19">
            <v>2.6628100000000003</v>
          </cell>
          <cell r="L19">
            <v>2.6628099999999968</v>
          </cell>
        </row>
        <row r="20">
          <cell r="A20" t="str">
            <v>Blaenau Gwent_OBE_Persons_2010-2011_LA</v>
          </cell>
          <cell r="B20" t="str">
            <v>OBE</v>
          </cell>
          <cell r="C20" t="str">
            <v>2010-2011</v>
          </cell>
          <cell r="D20" t="str">
            <v>Persons</v>
          </cell>
          <cell r="E20" t="str">
            <v>Blaenau Gwent</v>
          </cell>
          <cell r="F20" t="str">
            <v>LA</v>
          </cell>
          <cell r="G20" t="str">
            <v>-</v>
          </cell>
          <cell r="H20">
            <v>26.337539999999997</v>
          </cell>
          <cell r="I20">
            <v>23.557690000000001</v>
          </cell>
          <cell r="J20">
            <v>29.11739</v>
          </cell>
          <cell r="K20">
            <v>2.7798500000000033</v>
          </cell>
          <cell r="L20">
            <v>2.7798499999999962</v>
          </cell>
        </row>
        <row r="21">
          <cell r="A21" t="str">
            <v>Torfaen_OBE_Persons_2010-2011_LA</v>
          </cell>
          <cell r="B21" t="str">
            <v>OBE</v>
          </cell>
          <cell r="C21" t="str">
            <v>2010-2011</v>
          </cell>
          <cell r="D21" t="str">
            <v>Persons</v>
          </cell>
          <cell r="E21" t="str">
            <v>Torfaen</v>
          </cell>
          <cell r="F21" t="str">
            <v>LA</v>
          </cell>
          <cell r="G21" t="str">
            <v>-</v>
          </cell>
          <cell r="H21">
            <v>25.754500000000004</v>
          </cell>
          <cell r="I21">
            <v>23.08942</v>
          </cell>
          <cell r="J21">
            <v>28.41958</v>
          </cell>
          <cell r="K21">
            <v>2.6650799999999961</v>
          </cell>
          <cell r="L21">
            <v>2.6650800000000032</v>
          </cell>
        </row>
        <row r="22">
          <cell r="A22" t="str">
            <v>Monmouthshire_OBE_Persons_2010-2011_LA</v>
          </cell>
          <cell r="B22" t="str">
            <v>OBE</v>
          </cell>
          <cell r="C22" t="str">
            <v>2010-2011</v>
          </cell>
          <cell r="D22" t="str">
            <v>Persons</v>
          </cell>
          <cell r="E22" t="str">
            <v>Monmouthshire</v>
          </cell>
          <cell r="F22" t="str">
            <v>LA</v>
          </cell>
          <cell r="G22" t="str">
            <v>-</v>
          </cell>
          <cell r="H22">
            <v>17.661089999999998</v>
          </cell>
          <cell r="I22">
            <v>15.319900000000001</v>
          </cell>
          <cell r="J22">
            <v>20.002279999999999</v>
          </cell>
          <cell r="K22">
            <v>2.341190000000001</v>
          </cell>
          <cell r="L22">
            <v>2.3411899999999974</v>
          </cell>
        </row>
        <row r="23">
          <cell r="A23" t="str">
            <v>Newport_OBE_Persons_2010-2011_LA</v>
          </cell>
          <cell r="B23" t="str">
            <v>OBE</v>
          </cell>
          <cell r="C23" t="str">
            <v>2010-2011</v>
          </cell>
          <cell r="D23" t="str">
            <v>Persons</v>
          </cell>
          <cell r="E23" t="str">
            <v>Newport</v>
          </cell>
          <cell r="F23" t="str">
            <v>LA</v>
          </cell>
          <cell r="G23" t="str">
            <v>-</v>
          </cell>
          <cell r="H23">
            <v>22.106960000000001</v>
          </cell>
          <cell r="I23">
            <v>19.521359999999998</v>
          </cell>
          <cell r="J23">
            <v>24.692550000000001</v>
          </cell>
          <cell r="K23">
            <v>2.5855899999999998</v>
          </cell>
          <cell r="L23">
            <v>2.585600000000003</v>
          </cell>
        </row>
        <row r="24">
          <cell r="A24" t="str">
            <v>Betsi Cadwaladr UHB_OBE_Persons_2010-2011_HB</v>
          </cell>
          <cell r="B24" t="str">
            <v>OBE</v>
          </cell>
          <cell r="C24" t="str">
            <v>2010-2011</v>
          </cell>
          <cell r="D24" t="str">
            <v>Persons</v>
          </cell>
          <cell r="E24" t="str">
            <v>Betsi Cadwaladr UHB</v>
          </cell>
          <cell r="F24" t="str">
            <v>HB</v>
          </cell>
          <cell r="G24" t="str">
            <v>-</v>
          </cell>
          <cell r="H24">
            <v>19.289739999999998</v>
          </cell>
          <cell r="I24">
            <v>18.29091</v>
          </cell>
          <cell r="J24">
            <v>20.28857</v>
          </cell>
          <cell r="K24">
            <v>0.99883000000000166</v>
          </cell>
          <cell r="L24">
            <v>0.99882999999999811</v>
          </cell>
        </row>
        <row r="25">
          <cell r="A25" t="str">
            <v>Hywel Dda HB_OBE_Persons_2010-2011_HB</v>
          </cell>
          <cell r="B25" t="str">
            <v>OBE</v>
          </cell>
          <cell r="C25" t="str">
            <v>2010-2011</v>
          </cell>
          <cell r="D25" t="str">
            <v>Persons</v>
          </cell>
          <cell r="E25" t="str">
            <v>Hywel Dda HB</v>
          </cell>
          <cell r="F25" t="str">
            <v>HB</v>
          </cell>
          <cell r="G25" t="str">
            <v>-</v>
          </cell>
          <cell r="H25">
            <v>22.088930000000001</v>
          </cell>
          <cell r="I25">
            <v>20.541780000000003</v>
          </cell>
          <cell r="J25">
            <v>23.63608</v>
          </cell>
          <cell r="K25">
            <v>1.5471499999999985</v>
          </cell>
          <cell r="L25">
            <v>1.5471499999999985</v>
          </cell>
        </row>
        <row r="26">
          <cell r="A26" t="str">
            <v>Powys THB_OBE_Persons_2010-2011_HB</v>
          </cell>
          <cell r="B26" t="str">
            <v>OBE</v>
          </cell>
          <cell r="C26" t="str">
            <v>2010-2011</v>
          </cell>
          <cell r="D26" t="str">
            <v>Persons</v>
          </cell>
          <cell r="E26" t="str">
            <v>Powys THB</v>
          </cell>
          <cell r="F26" t="str">
            <v>HB</v>
          </cell>
          <cell r="G26" t="str">
            <v>-</v>
          </cell>
          <cell r="H26">
            <v>18.588360000000002</v>
          </cell>
          <cell r="I26">
            <v>16.165520000000001</v>
          </cell>
          <cell r="J26">
            <v>21.011189999999999</v>
          </cell>
          <cell r="K26">
            <v>2.4228299999999976</v>
          </cell>
          <cell r="L26">
            <v>2.4228400000000008</v>
          </cell>
        </row>
        <row r="27">
          <cell r="A27" t="str">
            <v>ABM UHB_OBE_Persons_2010-2011_HB</v>
          </cell>
          <cell r="B27" t="str">
            <v>OBE</v>
          </cell>
          <cell r="C27" t="str">
            <v>2010-2011</v>
          </cell>
          <cell r="D27" t="str">
            <v>Persons</v>
          </cell>
          <cell r="E27" t="str">
            <v>ABM UHB</v>
          </cell>
          <cell r="F27" t="str">
            <v>HB</v>
          </cell>
          <cell r="G27" t="str">
            <v>-</v>
          </cell>
          <cell r="H27">
            <v>23.208090000000002</v>
          </cell>
          <cell r="I27">
            <v>21.79777</v>
          </cell>
          <cell r="J27">
            <v>24.618399999999998</v>
          </cell>
          <cell r="K27">
            <v>1.4103099999999955</v>
          </cell>
          <cell r="L27">
            <v>1.4103200000000022</v>
          </cell>
        </row>
        <row r="28">
          <cell r="A28" t="str">
            <v>Cwm Taf HB_OBE_Persons_2010-2011_HB</v>
          </cell>
          <cell r="B28" t="str">
            <v>OBE</v>
          </cell>
          <cell r="C28" t="str">
            <v>2010-2011</v>
          </cell>
          <cell r="D28" t="str">
            <v>Persons</v>
          </cell>
          <cell r="E28" t="str">
            <v>Cwm Taf HB</v>
          </cell>
          <cell r="F28" t="str">
            <v>HB</v>
          </cell>
          <cell r="G28" t="str">
            <v>-</v>
          </cell>
          <cell r="H28">
            <v>25.73724</v>
          </cell>
          <cell r="I28">
            <v>23.81803</v>
          </cell>
          <cell r="J28">
            <v>27.65644</v>
          </cell>
          <cell r="K28">
            <v>1.9192</v>
          </cell>
          <cell r="L28">
            <v>1.9192099999999996</v>
          </cell>
        </row>
        <row r="29">
          <cell r="A29" t="str">
            <v>Cardiff &amp; Vale UHB_OBE_Persons_2010-2011_HB</v>
          </cell>
          <cell r="B29" t="str">
            <v>OBE</v>
          </cell>
          <cell r="C29" t="str">
            <v>2010-2011</v>
          </cell>
          <cell r="D29" t="str">
            <v>Persons</v>
          </cell>
          <cell r="E29" t="str">
            <v>Cardiff &amp; Vale UHB</v>
          </cell>
          <cell r="F29" t="str">
            <v>HB</v>
          </cell>
          <cell r="G29" t="str">
            <v>-</v>
          </cell>
          <cell r="H29">
            <v>20.257339999999999</v>
          </cell>
          <cell r="I29">
            <v>18.70168</v>
          </cell>
          <cell r="J29">
            <v>21.812989999999999</v>
          </cell>
          <cell r="K29">
            <v>1.55565</v>
          </cell>
          <cell r="L29">
            <v>1.5556599999999996</v>
          </cell>
        </row>
        <row r="30">
          <cell r="A30" t="str">
            <v>Aneurin Bevan HB_OBE_Persons_2010-2011_HB</v>
          </cell>
          <cell r="B30" t="str">
            <v>OBE</v>
          </cell>
          <cell r="C30" t="str">
            <v>2010-2011</v>
          </cell>
          <cell r="D30" t="str">
            <v>Persons</v>
          </cell>
          <cell r="E30" t="str">
            <v>Aneurin Bevan HB</v>
          </cell>
          <cell r="F30" t="str">
            <v>HB</v>
          </cell>
          <cell r="G30" t="str">
            <v>-</v>
          </cell>
          <cell r="H30">
            <v>23.766159999999999</v>
          </cell>
          <cell r="I30">
            <v>22.53989</v>
          </cell>
          <cell r="J30">
            <v>24.992420000000003</v>
          </cell>
          <cell r="K30">
            <v>1.2262600000000035</v>
          </cell>
          <cell r="L30">
            <v>1.2262699999999995</v>
          </cell>
        </row>
        <row r="31">
          <cell r="A31" t="str">
            <v>Wales_OBE_Persons_2010-2011_Wales</v>
          </cell>
          <cell r="B31" t="str">
            <v>OBE</v>
          </cell>
          <cell r="C31" t="str">
            <v>2010-2011</v>
          </cell>
          <cell r="D31" t="str">
            <v>Persons</v>
          </cell>
          <cell r="E31" t="str">
            <v>Wales</v>
          </cell>
          <cell r="F31" t="str">
            <v>Wales</v>
          </cell>
          <cell r="G31" t="str">
            <v>-</v>
          </cell>
          <cell r="H31">
            <v>21.871289999999998</v>
          </cell>
          <cell r="I31">
            <v>21.321670000000001</v>
          </cell>
          <cell r="J31">
            <v>22.420909999999999</v>
          </cell>
          <cell r="K31">
            <v>0.54962000000000089</v>
          </cell>
          <cell r="L31">
            <v>0.54961999999999733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Sheet5"/>
      <sheetName val="Prevalence - All"/>
    </sheetNames>
    <sheetDataSet>
      <sheetData sheetId="0"/>
      <sheetData sheetId="1"/>
      <sheetData sheetId="2">
        <row r="5">
          <cell r="A5" t="str">
            <v>Isle of Anglesey</v>
          </cell>
          <cell r="B5">
            <v>171</v>
          </cell>
          <cell r="C5">
            <v>26.146788990825687</v>
          </cell>
          <cell r="D5" t="str">
            <v>22.9</v>
          </cell>
          <cell r="E5" t="str">
            <v>29.6</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353</v>
          </cell>
          <cell r="C6">
            <v>29.78902953586498</v>
          </cell>
          <cell r="D6" t="str">
            <v>27.3</v>
          </cell>
          <cell r="E6" t="str">
            <v>32.5</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227</v>
          </cell>
          <cell r="C7">
            <v>26.182237600922718</v>
          </cell>
          <cell r="D7" t="str">
            <v>23.4</v>
          </cell>
          <cell r="E7" t="str">
            <v>29.2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233</v>
          </cell>
          <cell r="C8">
            <v>26.179775280898877</v>
          </cell>
          <cell r="D8" t="str">
            <v>23.4</v>
          </cell>
          <cell r="E8" t="str">
            <v>29.2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249</v>
          </cell>
          <cell r="C9">
            <v>25.883575883575883</v>
          </cell>
          <cell r="D9" t="str">
            <v>23.2</v>
          </cell>
          <cell r="E9" t="str">
            <v>28.7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361</v>
          </cell>
          <cell r="C10">
            <v>26.661742983751846</v>
          </cell>
          <cell r="D10" t="str">
            <v>24.4</v>
          </cell>
          <cell r="E10" t="str">
            <v>29.1</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284</v>
          </cell>
          <cell r="C11">
            <v>29.248197734294539</v>
          </cell>
          <cell r="D11" t="str">
            <v>26.5</v>
          </cell>
          <cell r="E11" t="str">
            <v>32.2</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166</v>
          </cell>
          <cell r="C12">
            <v>25.937500000000004</v>
          </cell>
          <cell r="D12" t="str">
            <v>22.7</v>
          </cell>
          <cell r="E12" t="str">
            <v>29.5</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311</v>
          </cell>
          <cell r="C13">
            <v>30.341463414634145</v>
          </cell>
          <cell r="D13" t="str">
            <v>27.6</v>
          </cell>
          <cell r="E13" t="str">
            <v>33.2</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405</v>
          </cell>
          <cell r="C14">
            <v>28.183716075156578</v>
          </cell>
          <cell r="D14" t="str">
            <v>25.9</v>
          </cell>
          <cell r="E14" t="str">
            <v>30.6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671</v>
          </cell>
          <cell r="C15">
            <v>28.724315068493151</v>
          </cell>
          <cell r="D15" t="str">
            <v>26.9</v>
          </cell>
          <cell r="E15" t="str">
            <v>30.6</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409</v>
          </cell>
          <cell r="C16">
            <v>29.919531821506951</v>
          </cell>
          <cell r="D16" t="str">
            <v>27.6</v>
          </cell>
          <cell r="E16" t="str">
            <v>32.4</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419</v>
          </cell>
          <cell r="C17">
            <v>29.695251594613747</v>
          </cell>
          <cell r="D17" t="str">
            <v>27.4</v>
          </cell>
          <cell r="E17" t="str">
            <v>32.1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350</v>
          </cell>
          <cell r="C18">
            <v>25.343953656770456</v>
          </cell>
          <cell r="D18" t="str">
            <v>23.1</v>
          </cell>
          <cell r="E18" t="str">
            <v>27.7</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990</v>
          </cell>
          <cell r="C19">
            <v>26.990185387131955</v>
          </cell>
          <cell r="D19" t="str">
            <v>25.6</v>
          </cell>
          <cell r="E19" t="str">
            <v>28.5</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777</v>
          </cell>
          <cell r="C20">
            <v>31.457489878542511</v>
          </cell>
          <cell r="D20" t="str">
            <v>29.7</v>
          </cell>
          <cell r="E20" t="str">
            <v>33.3</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196</v>
          </cell>
          <cell r="C21">
            <v>33.793103448275865</v>
          </cell>
          <cell r="D21" t="str">
            <v>30.1</v>
          </cell>
          <cell r="E21" t="str">
            <v>37.7</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581</v>
          </cell>
          <cell r="C22">
            <v>29.152032112393378</v>
          </cell>
          <cell r="D22" t="str">
            <v>27.2</v>
          </cell>
          <cell r="E22" t="str">
            <v>31.2</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191</v>
          </cell>
          <cell r="C23">
            <v>26.901408450704224</v>
          </cell>
          <cell r="D23" t="str">
            <v>23.8</v>
          </cell>
          <cell r="E23" t="str">
            <v>30.3</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306</v>
          </cell>
          <cell r="C24">
            <v>30.029440628066734</v>
          </cell>
          <cell r="D24" t="str">
            <v>27.3</v>
          </cell>
          <cell r="E24" t="str">
            <v>32.9</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178</v>
          </cell>
          <cell r="C25">
            <v>22.029702970297031</v>
          </cell>
          <cell r="D25" t="str">
            <v>19.3</v>
          </cell>
          <cell r="E25" t="str">
            <v>25.0</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466</v>
          </cell>
          <cell r="C26">
            <v>27.721594289113622</v>
          </cell>
          <cell r="D26" t="str">
            <v>25.6</v>
          </cell>
          <cell r="E26" t="str">
            <v>29.9</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8294</v>
          </cell>
          <cell r="C27">
            <v>28.202251011595092</v>
          </cell>
          <cell r="D27" t="str">
            <v>27.7</v>
          </cell>
          <cell r="E27" t="str">
            <v>28.7</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Wilson method"/>
      <sheetName val="Data from SQL"/>
      <sheetName val="SQL"/>
      <sheetName val="QC"/>
    </sheetNames>
    <sheetDataSet>
      <sheetData sheetId="0"/>
      <sheetData sheetId="1"/>
      <sheetData sheetId="2">
        <row r="5">
          <cell r="A5" t="str">
            <v>Isle of Anglesey</v>
          </cell>
          <cell r="B5">
            <v>18836</v>
          </cell>
          <cell r="C5">
            <v>26.942056556005323</v>
          </cell>
          <cell r="D5">
            <v>26.614458608924817</v>
          </cell>
          <cell r="E5">
            <v>27.272188353114153</v>
          </cell>
          <cell r="F5">
            <v>28.606785603794986</v>
          </cell>
          <cell r="G5">
            <v>28.351922512474321</v>
          </cell>
          <cell r="H5">
            <v>28.148589879714343</v>
          </cell>
          <cell r="I5">
            <v>27.894927274042985</v>
          </cell>
          <cell r="J5">
            <v>27.784343114083125</v>
          </cell>
          <cell r="K5">
            <v>27.579626972740318</v>
          </cell>
          <cell r="L5">
            <v>27.442931517821386</v>
          </cell>
          <cell r="M5">
            <v>27.285215499971383</v>
          </cell>
          <cell r="N5">
            <v>27.054544413099823</v>
          </cell>
          <cell r="O5">
            <v>26.942056556005323</v>
          </cell>
          <cell r="P5" t="str">
            <v>-</v>
          </cell>
        </row>
        <row r="6">
          <cell r="A6" t="str">
            <v>Gwynedd</v>
          </cell>
          <cell r="B6">
            <v>37439</v>
          </cell>
          <cell r="C6">
            <v>30.808159772224187</v>
          </cell>
          <cell r="D6">
            <v>30.549180325266061</v>
          </cell>
          <cell r="E6">
            <v>31.068352570446088</v>
          </cell>
          <cell r="F6">
            <v>30.918496045814013</v>
          </cell>
          <cell r="G6">
            <v>30.767992408195084</v>
          </cell>
          <cell r="H6">
            <v>30.612949688766101</v>
          </cell>
          <cell r="I6">
            <v>30.437201304776597</v>
          </cell>
          <cell r="J6">
            <v>30.276308054085831</v>
          </cell>
          <cell r="K6">
            <v>30.148746210154275</v>
          </cell>
          <cell r="L6">
            <v>29.933358943096223</v>
          </cell>
          <cell r="M6">
            <v>30.146912185069468</v>
          </cell>
          <cell r="N6">
            <v>30.654120754405511</v>
          </cell>
          <cell r="O6">
            <v>30.808159772224187</v>
          </cell>
          <cell r="P6" t="str">
            <v>-</v>
          </cell>
        </row>
        <row r="7">
          <cell r="A7" t="str">
            <v>Conwy</v>
          </cell>
          <cell r="B7">
            <v>30193</v>
          </cell>
          <cell r="C7">
            <v>26.180566394395022</v>
          </cell>
          <cell r="D7">
            <v>25.927635420194207</v>
          </cell>
          <cell r="E7">
            <v>26.435084203969399</v>
          </cell>
          <cell r="F7">
            <v>26.985102690193806</v>
          </cell>
          <cell r="G7">
            <v>26.946102401840932</v>
          </cell>
          <cell r="H7">
            <v>26.880255094769844</v>
          </cell>
          <cell r="I7">
            <v>26.759748696317654</v>
          </cell>
          <cell r="J7">
            <v>26.689320732009485</v>
          </cell>
          <cell r="K7">
            <v>26.637838597971488</v>
          </cell>
          <cell r="L7">
            <v>26.532949786222034</v>
          </cell>
          <cell r="M7">
            <v>26.443209478027967</v>
          </cell>
          <cell r="N7">
            <v>26.214227167297395</v>
          </cell>
          <cell r="O7">
            <v>26.180566394395022</v>
          </cell>
          <cell r="P7" t="str">
            <v>-</v>
          </cell>
        </row>
        <row r="8">
          <cell r="A8" t="str">
            <v>Denbighshire</v>
          </cell>
          <cell r="B8">
            <v>27104</v>
          </cell>
          <cell r="C8">
            <v>28.858910337631361</v>
          </cell>
          <cell r="D8">
            <v>28.569992236868757</v>
          </cell>
          <cell r="E8">
            <v>29.14955784965673</v>
          </cell>
          <cell r="F8">
            <v>28.869894520635871</v>
          </cell>
          <cell r="G8">
            <v>28.645389466507588</v>
          </cell>
          <cell r="H8">
            <v>28.432081693436867</v>
          </cell>
          <cell r="I8">
            <v>28.318329821873206</v>
          </cell>
          <cell r="J8">
            <v>28.355128055073791</v>
          </cell>
          <cell r="K8">
            <v>28.483021263091079</v>
          </cell>
          <cell r="L8">
            <v>28.624959098153873</v>
          </cell>
          <cell r="M8">
            <v>28.608487569353269</v>
          </cell>
          <cell r="N8">
            <v>28.7481944090407</v>
          </cell>
          <cell r="O8">
            <v>28.858910337631361</v>
          </cell>
          <cell r="P8" t="str">
            <v>-</v>
          </cell>
        </row>
        <row r="9">
          <cell r="A9" t="str">
            <v>Flintshire</v>
          </cell>
          <cell r="B9">
            <v>45189</v>
          </cell>
          <cell r="C9">
            <v>29.599910916641559</v>
          </cell>
          <cell r="D9">
            <v>29.371436441600778</v>
          </cell>
          <cell r="E9">
            <v>29.829412038221047</v>
          </cell>
          <cell r="F9">
            <v>30.433644182158755</v>
          </cell>
          <cell r="G9">
            <v>30.265592320480504</v>
          </cell>
          <cell r="H9">
            <v>30.110702093118029</v>
          </cell>
          <cell r="I9">
            <v>29.90926679565014</v>
          </cell>
          <cell r="J9">
            <v>29.817152373022481</v>
          </cell>
          <cell r="K9">
            <v>29.82707405049862</v>
          </cell>
          <cell r="L9">
            <v>29.818285027821602</v>
          </cell>
          <cell r="M9">
            <v>29.706221008652168</v>
          </cell>
          <cell r="N9">
            <v>29.57851130983693</v>
          </cell>
          <cell r="O9">
            <v>29.599910916641559</v>
          </cell>
          <cell r="P9" t="str">
            <v>-</v>
          </cell>
        </row>
        <row r="10">
          <cell r="A10" t="str">
            <v>Wrexham</v>
          </cell>
          <cell r="B10">
            <v>40654</v>
          </cell>
          <cell r="C10">
            <v>30.098467461316353</v>
          </cell>
          <cell r="D10">
            <v>29.854416186863709</v>
          </cell>
          <cell r="E10">
            <v>30.343650764391189</v>
          </cell>
          <cell r="F10">
            <v>30.744585714841165</v>
          </cell>
          <cell r="G10">
            <v>30.78796717191306</v>
          </cell>
          <cell r="H10">
            <v>30.522072787876436</v>
          </cell>
          <cell r="I10">
            <v>30.270253541613474</v>
          </cell>
          <cell r="J10">
            <v>30.183944563390657</v>
          </cell>
          <cell r="K10">
            <v>30.141776433572293</v>
          </cell>
          <cell r="L10">
            <v>30.086650399256637</v>
          </cell>
          <cell r="M10">
            <v>29.991372519599384</v>
          </cell>
          <cell r="N10">
            <v>29.975598653821756</v>
          </cell>
          <cell r="O10">
            <v>30.098467461316353</v>
          </cell>
          <cell r="P10" t="str">
            <v>-</v>
          </cell>
        </row>
        <row r="11">
          <cell r="A11" t="str">
            <v>Powys</v>
          </cell>
          <cell r="B11">
            <v>35584</v>
          </cell>
          <cell r="C11">
            <v>26.740612154413807</v>
          </cell>
          <cell r="D11">
            <v>26.503475234208256</v>
          </cell>
          <cell r="E11">
            <v>26.9790919770534</v>
          </cell>
          <cell r="F11">
            <v>27.582681190766451</v>
          </cell>
          <cell r="G11">
            <v>27.520168361978254</v>
          </cell>
          <cell r="H11">
            <v>27.350889108421832</v>
          </cell>
          <cell r="I11">
            <v>27.314338376468783</v>
          </cell>
          <cell r="J11">
            <v>27.263292047284356</v>
          </cell>
          <cell r="K11">
            <v>27.093846130532949</v>
          </cell>
          <cell r="L11">
            <v>27.054529033229219</v>
          </cell>
          <cell r="M11">
            <v>26.996017732361562</v>
          </cell>
          <cell r="N11">
            <v>26.832131729857462</v>
          </cell>
          <cell r="O11">
            <v>26.740612154413807</v>
          </cell>
          <cell r="P11" t="str">
            <v>-</v>
          </cell>
        </row>
        <row r="12">
          <cell r="A12" t="str">
            <v>Ceredigion</v>
          </cell>
          <cell r="B12">
            <v>24871</v>
          </cell>
          <cell r="C12">
            <v>33.032287198013094</v>
          </cell>
          <cell r="D12">
            <v>32.69720555392194</v>
          </cell>
          <cell r="E12">
            <v>33.369100207301386</v>
          </cell>
          <cell r="F12">
            <v>32.805298013245036</v>
          </cell>
          <cell r="G12">
            <v>32.824387081409348</v>
          </cell>
          <cell r="H12">
            <v>32.863081491257013</v>
          </cell>
          <cell r="I12">
            <v>32.501821553951117</v>
          </cell>
          <cell r="J12">
            <v>32.402909399803562</v>
          </cell>
          <cell r="K12">
            <v>32.282346069086373</v>
          </cell>
          <cell r="L12">
            <v>31.709594376492245</v>
          </cell>
          <cell r="M12">
            <v>31.621607138072399</v>
          </cell>
          <cell r="N12">
            <v>32.367682837656382</v>
          </cell>
          <cell r="O12">
            <v>33.032287198013094</v>
          </cell>
          <cell r="P12" t="str">
            <v>-</v>
          </cell>
        </row>
        <row r="13">
          <cell r="A13" t="str">
            <v>Pembrokeshire</v>
          </cell>
          <cell r="B13">
            <v>34709</v>
          </cell>
          <cell r="C13">
            <v>28.307765082005986</v>
          </cell>
          <cell r="D13">
            <v>28.05628746520787</v>
          </cell>
          <cell r="E13">
            <v>28.56060193932235</v>
          </cell>
          <cell r="F13">
            <v>29.443870131235432</v>
          </cell>
          <cell r="G13">
            <v>29.303412160108383</v>
          </cell>
          <cell r="H13">
            <v>28.926031538805098</v>
          </cell>
          <cell r="I13">
            <v>28.770349134841815</v>
          </cell>
          <cell r="J13">
            <v>28.689189874701977</v>
          </cell>
          <cell r="K13">
            <v>28.624205951186894</v>
          </cell>
          <cell r="L13">
            <v>28.592302739115361</v>
          </cell>
          <cell r="M13">
            <v>28.514432845520432</v>
          </cell>
          <cell r="N13">
            <v>28.458523947726565</v>
          </cell>
          <cell r="O13">
            <v>28.307765082005986</v>
          </cell>
          <cell r="P13" t="str">
            <v>-</v>
          </cell>
        </row>
        <row r="14">
          <cell r="A14" t="str">
            <v>Carmarthenshire</v>
          </cell>
          <cell r="B14">
            <v>52627</v>
          </cell>
          <cell r="C14">
            <v>28.60769402210251</v>
          </cell>
          <cell r="D14">
            <v>28.401623268267183</v>
          </cell>
          <cell r="E14">
            <v>28.814658214944224</v>
          </cell>
          <cell r="F14">
            <v>29.090981973108548</v>
          </cell>
          <cell r="G14">
            <v>29.008760425360379</v>
          </cell>
          <cell r="H14">
            <v>28.810560773465099</v>
          </cell>
          <cell r="I14">
            <v>28.647975357545629</v>
          </cell>
          <cell r="J14">
            <v>28.619417951689098</v>
          </cell>
          <cell r="K14">
            <v>28.621617746009687</v>
          </cell>
          <cell r="L14">
            <v>28.631305577014743</v>
          </cell>
          <cell r="M14">
            <v>28.557365214442754</v>
          </cell>
          <cell r="N14">
            <v>28.507573604948526</v>
          </cell>
          <cell r="O14">
            <v>28.60769402210251</v>
          </cell>
          <cell r="P14" t="str">
            <v>-</v>
          </cell>
        </row>
        <row r="15">
          <cell r="A15" t="str">
            <v>Swansea</v>
          </cell>
          <cell r="B15">
            <v>74996</v>
          </cell>
          <cell r="C15">
            <v>31.419701622599934</v>
          </cell>
          <cell r="D15">
            <v>31.233776581549826</v>
          </cell>
          <cell r="E15">
            <v>31.606224733334059</v>
          </cell>
          <cell r="F15">
            <v>31.407532646659696</v>
          </cell>
          <cell r="G15">
            <v>31.598409542743539</v>
          </cell>
          <cell r="H15">
            <v>31.74829955823575</v>
          </cell>
          <cell r="I15">
            <v>31.655090321652345</v>
          </cell>
          <cell r="J15">
            <v>31.631375301677263</v>
          </cell>
          <cell r="K15">
            <v>31.608878946915596</v>
          </cell>
          <cell r="L15">
            <v>31.539384724458547</v>
          </cell>
          <cell r="M15">
            <v>31.425163730204879</v>
          </cell>
          <cell r="N15">
            <v>31.43554238952261</v>
          </cell>
          <cell r="O15">
            <v>31.419701622599934</v>
          </cell>
          <cell r="P15" t="str">
            <v>-</v>
          </cell>
        </row>
        <row r="16">
          <cell r="A16" t="str">
            <v>Neath Port Talbot</v>
          </cell>
          <cell r="B16">
            <v>39498</v>
          </cell>
          <cell r="C16">
            <v>28.237060337432084</v>
          </cell>
          <cell r="D16">
            <v>28.001754966463022</v>
          </cell>
          <cell r="E16">
            <v>28.473561050308422</v>
          </cell>
          <cell r="F16">
            <v>29.527684520236271</v>
          </cell>
          <cell r="G16">
            <v>29.572864137176747</v>
          </cell>
          <cell r="H16">
            <v>29.515691535903866</v>
          </cell>
          <cell r="I16">
            <v>29.413089271446214</v>
          </cell>
          <cell r="J16">
            <v>29.300983928919994</v>
          </cell>
          <cell r="K16">
            <v>29.187446476248049</v>
          </cell>
          <cell r="L16">
            <v>29.078512485571512</v>
          </cell>
          <cell r="M16">
            <v>28.856862337587881</v>
          </cell>
          <cell r="N16">
            <v>28.561709563299388</v>
          </cell>
          <cell r="O16">
            <v>28.237060337432084</v>
          </cell>
          <cell r="P16" t="str">
            <v>-</v>
          </cell>
        </row>
        <row r="17">
          <cell r="A17" t="str">
            <v>Bridgend</v>
          </cell>
          <cell r="B17">
            <v>40326</v>
          </cell>
          <cell r="C17">
            <v>28.926188939100495</v>
          </cell>
          <cell r="D17">
            <v>28.688754361757731</v>
          </cell>
          <cell r="E17">
            <v>29.164784909768944</v>
          </cell>
          <cell r="F17">
            <v>30.02905789226228</v>
          </cell>
          <cell r="G17">
            <v>30.165150497588378</v>
          </cell>
          <cell r="H17">
            <v>30.090111938884551</v>
          </cell>
          <cell r="I17">
            <v>30.003085188836131</v>
          </cell>
          <cell r="J17">
            <v>29.926805998628542</v>
          </cell>
          <cell r="K17">
            <v>29.871495928620291</v>
          </cell>
          <cell r="L17">
            <v>29.734281027884091</v>
          </cell>
          <cell r="M17">
            <v>29.489124202550386</v>
          </cell>
          <cell r="N17">
            <v>29.17145106195521</v>
          </cell>
          <cell r="O17">
            <v>28.926188939100495</v>
          </cell>
          <cell r="P17" t="str">
            <v>-</v>
          </cell>
        </row>
        <row r="18">
          <cell r="A18" t="str">
            <v>Vale of Glamorgan</v>
          </cell>
          <cell r="B18">
            <v>37298</v>
          </cell>
          <cell r="C18">
            <v>29.442922662793357</v>
          </cell>
          <cell r="D18">
            <v>29.19255440288649</v>
          </cell>
          <cell r="E18">
            <v>29.694537690886058</v>
          </cell>
          <cell r="F18">
            <v>31.146750471819683</v>
          </cell>
          <cell r="G18">
            <v>31.098528682426846</v>
          </cell>
          <cell r="H18">
            <v>30.813015454418885</v>
          </cell>
          <cell r="I18">
            <v>30.570407806180167</v>
          </cell>
          <cell r="J18">
            <v>30.306044871483799</v>
          </cell>
          <cell r="K18">
            <v>30.167879934579737</v>
          </cell>
          <cell r="L18">
            <v>30.074853038269712</v>
          </cell>
          <cell r="M18">
            <v>29.928980200060241</v>
          </cell>
          <cell r="N18">
            <v>29.733855340688891</v>
          </cell>
          <cell r="O18">
            <v>29.442922662793357</v>
          </cell>
          <cell r="P18" t="str">
            <v>-</v>
          </cell>
        </row>
        <row r="19">
          <cell r="A19" t="str">
            <v>Cardiff</v>
          </cell>
          <cell r="B19">
            <v>122634</v>
          </cell>
          <cell r="C19">
            <v>35.50060502197185</v>
          </cell>
          <cell r="D19">
            <v>35.341192311440857</v>
          </cell>
          <cell r="E19">
            <v>35.660340219382356</v>
          </cell>
          <cell r="F19">
            <v>35.877072376538763</v>
          </cell>
          <cell r="G19">
            <v>36.213391392068857</v>
          </cell>
          <cell r="H19">
            <v>36.46999832859769</v>
          </cell>
          <cell r="I19">
            <v>36.31764387026832</v>
          </cell>
          <cell r="J19">
            <v>36.096748886541512</v>
          </cell>
          <cell r="K19">
            <v>35.992821362844154</v>
          </cell>
          <cell r="L19">
            <v>35.723729679377385</v>
          </cell>
          <cell r="M19">
            <v>35.559859738905871</v>
          </cell>
          <cell r="N19">
            <v>35.437402241345978</v>
          </cell>
          <cell r="O19">
            <v>35.50060502197185</v>
          </cell>
          <cell r="P19" t="str">
            <v>-</v>
          </cell>
        </row>
        <row r="20">
          <cell r="A20" t="str">
            <v>Rhondda Cynon Taf</v>
          </cell>
          <cell r="B20">
            <v>72437</v>
          </cell>
          <cell r="C20">
            <v>30.906717070652334</v>
          </cell>
          <cell r="D20">
            <v>30.71994299200604</v>
          </cell>
          <cell r="E20">
            <v>31.094117053762581</v>
          </cell>
          <cell r="F20">
            <v>32.192238831726314</v>
          </cell>
          <cell r="G20">
            <v>32.262729115471181</v>
          </cell>
          <cell r="H20">
            <v>32.308277521573189</v>
          </cell>
          <cell r="I20">
            <v>32.047250822403555</v>
          </cell>
          <cell r="J20">
            <v>31.748069238740602</v>
          </cell>
          <cell r="K20">
            <v>31.56723006256637</v>
          </cell>
          <cell r="L20">
            <v>31.343620592696102</v>
          </cell>
          <cell r="M20">
            <v>31.164294568954134</v>
          </cell>
          <cell r="N20">
            <v>30.962343096234306</v>
          </cell>
          <cell r="O20">
            <v>30.906717070652334</v>
          </cell>
          <cell r="P20" t="str">
            <v>-</v>
          </cell>
        </row>
        <row r="21">
          <cell r="A21" t="str">
            <v>Merthyr Tydfil</v>
          </cell>
          <cell r="B21">
            <v>18005</v>
          </cell>
          <cell r="C21">
            <v>30.594212502761209</v>
          </cell>
          <cell r="D21">
            <v>30.223186080879987</v>
          </cell>
          <cell r="E21">
            <v>30.967772251424826</v>
          </cell>
          <cell r="F21">
            <v>31.96478319879991</v>
          </cell>
          <cell r="G21">
            <v>31.993566258600659</v>
          </cell>
          <cell r="H21">
            <v>31.94573366654766</v>
          </cell>
          <cell r="I21">
            <v>31.941556017703832</v>
          </cell>
          <cell r="J21">
            <v>31.733978490825933</v>
          </cell>
          <cell r="K21">
            <v>31.719517954279119</v>
          </cell>
          <cell r="L21">
            <v>31.751837470531136</v>
          </cell>
          <cell r="M21">
            <v>31.52039342458216</v>
          </cell>
          <cell r="N21">
            <v>31.015677089566275</v>
          </cell>
          <cell r="O21">
            <v>30.594212502761209</v>
          </cell>
          <cell r="P21" t="str">
            <v>-</v>
          </cell>
        </row>
        <row r="22">
          <cell r="A22" t="str">
            <v>Caerphilly</v>
          </cell>
          <cell r="B22">
            <v>54809</v>
          </cell>
          <cell r="C22">
            <v>30.656889396024205</v>
          </cell>
          <cell r="D22">
            <v>30.443579675904637</v>
          </cell>
          <cell r="E22">
            <v>30.871030373172086</v>
          </cell>
          <cell r="F22">
            <v>32.003911556659013</v>
          </cell>
          <cell r="G22">
            <v>31.910038923221467</v>
          </cell>
          <cell r="H22">
            <v>31.784452399324675</v>
          </cell>
          <cell r="I22">
            <v>31.558019875330629</v>
          </cell>
          <cell r="J22">
            <v>31.433570659775185</v>
          </cell>
          <cell r="K22">
            <v>31.329755924725838</v>
          </cell>
          <cell r="L22">
            <v>31.204647705932747</v>
          </cell>
          <cell r="M22">
            <v>30.99588505241055</v>
          </cell>
          <cell r="N22">
            <v>30.813414860107468</v>
          </cell>
          <cell r="O22">
            <v>30.656889396024205</v>
          </cell>
          <cell r="P22" t="str">
            <v>-</v>
          </cell>
        </row>
        <row r="23">
          <cell r="A23" t="str">
            <v>Blaenau Gwent</v>
          </cell>
          <cell r="B23">
            <v>20871</v>
          </cell>
          <cell r="C23">
            <v>29.896006417234862</v>
          </cell>
          <cell r="D23">
            <v>29.557519145458961</v>
          </cell>
          <cell r="E23">
            <v>30.236706123895949</v>
          </cell>
          <cell r="F23">
            <v>31.234521684040779</v>
          </cell>
          <cell r="G23">
            <v>31.231582596637196</v>
          </cell>
          <cell r="H23">
            <v>30.991305854827996</v>
          </cell>
          <cell r="I23">
            <v>30.904203040989771</v>
          </cell>
          <cell r="J23">
            <v>30.805918689843416</v>
          </cell>
          <cell r="K23">
            <v>30.69814163736816</v>
          </cell>
          <cell r="L23">
            <v>30.671727298768261</v>
          </cell>
          <cell r="M23">
            <v>30.442376521116678</v>
          </cell>
          <cell r="N23">
            <v>30.119774205564632</v>
          </cell>
          <cell r="O23">
            <v>29.896006417234862</v>
          </cell>
          <cell r="P23" t="str">
            <v>-</v>
          </cell>
        </row>
        <row r="24">
          <cell r="A24" t="str">
            <v>Torfaen</v>
          </cell>
          <cell r="B24">
            <v>27728</v>
          </cell>
          <cell r="C24">
            <v>30.406842855576272</v>
          </cell>
          <cell r="D24">
            <v>30.109099782742728</v>
          </cell>
          <cell r="E24">
            <v>30.706236677433331</v>
          </cell>
          <cell r="F24">
            <v>31.259095920617419</v>
          </cell>
          <cell r="G24">
            <v>31.28231131295539</v>
          </cell>
          <cell r="H24">
            <v>31.122674444297139</v>
          </cell>
          <cell r="I24">
            <v>30.955165261903712</v>
          </cell>
          <cell r="J24">
            <v>31.005285179475887</v>
          </cell>
          <cell r="K24">
            <v>30.990173016466244</v>
          </cell>
          <cell r="L24">
            <v>30.957033394076451</v>
          </cell>
          <cell r="M24">
            <v>30.820513382822178</v>
          </cell>
          <cell r="N24">
            <v>30.555677575225126</v>
          </cell>
          <cell r="O24">
            <v>30.406842855576272</v>
          </cell>
          <cell r="P24" t="str">
            <v>-</v>
          </cell>
        </row>
        <row r="25">
          <cell r="A25" t="str">
            <v>Monmouthshire</v>
          </cell>
          <cell r="B25">
            <v>25181</v>
          </cell>
          <cell r="C25">
            <v>27.517812650260087</v>
          </cell>
          <cell r="D25">
            <v>27.22939387867271</v>
          </cell>
          <cell r="E25">
            <v>27.808118993322644</v>
          </cell>
          <cell r="F25">
            <v>28.403011110200545</v>
          </cell>
          <cell r="G25">
            <v>28.250101033427633</v>
          </cell>
          <cell r="H25">
            <v>28.123968165412332</v>
          </cell>
          <cell r="I25">
            <v>28.023608807032986</v>
          </cell>
          <cell r="J25">
            <v>27.907733752385226</v>
          </cell>
          <cell r="K25">
            <v>27.929949102598446</v>
          </cell>
          <cell r="L25">
            <v>27.804103918587487</v>
          </cell>
          <cell r="M25">
            <v>27.743851938558034</v>
          </cell>
          <cell r="N25">
            <v>27.720400808649025</v>
          </cell>
          <cell r="O25">
            <v>27.517812650260087</v>
          </cell>
          <cell r="P25" t="str">
            <v>-</v>
          </cell>
        </row>
        <row r="26">
          <cell r="A26" t="str">
            <v>Newport</v>
          </cell>
          <cell r="B26">
            <v>47367</v>
          </cell>
          <cell r="C26">
            <v>32.490997016153926</v>
          </cell>
          <cell r="D26">
            <v>32.251045858358268</v>
          </cell>
          <cell r="E26">
            <v>32.731870913785144</v>
          </cell>
          <cell r="F26">
            <v>32.66199081649571</v>
          </cell>
          <cell r="G26">
            <v>32.758533938082678</v>
          </cell>
          <cell r="H26">
            <v>32.655258548910396</v>
          </cell>
          <cell r="I26">
            <v>32.580559673965205</v>
          </cell>
          <cell r="J26">
            <v>32.60172029852658</v>
          </cell>
          <cell r="K26">
            <v>32.61090991398823</v>
          </cell>
          <cell r="L26">
            <v>32.737628201535621</v>
          </cell>
          <cell r="M26">
            <v>32.612884600669204</v>
          </cell>
          <cell r="N26">
            <v>32.524188034778284</v>
          </cell>
          <cell r="O26">
            <v>32.490997016153926</v>
          </cell>
          <cell r="P26" t="str">
            <v>-</v>
          </cell>
        </row>
        <row r="27">
          <cell r="A27" t="str">
            <v>Wales</v>
          </cell>
          <cell r="B27">
            <v>928356</v>
          </cell>
          <cell r="C27">
            <v>30.30121830771229</v>
          </cell>
          <cell r="D27">
            <v>30.249782832711571</v>
          </cell>
          <cell r="E27">
            <v>30.352703182662271</v>
          </cell>
          <cell r="F27">
            <v>31.039359863367448</v>
          </cell>
          <cell r="G27">
            <v>31.053901987288786</v>
          </cell>
          <cell r="H27">
            <v>30.979447640546393</v>
          </cell>
          <cell r="I27">
            <v>30.824713763370536</v>
          </cell>
          <cell r="J27">
            <v>30.714131644911625</v>
          </cell>
          <cell r="K27">
            <v>30.645887185539429</v>
          </cell>
          <cell r="L27">
            <v>30.546055064548444</v>
          </cell>
          <cell r="M27">
            <v>30.43086382052288</v>
          </cell>
          <cell r="N27">
            <v>30.342583585220972</v>
          </cell>
          <cell r="O27">
            <v>30.30121830771229</v>
          </cell>
          <cell r="P27" t="str">
            <v>-</v>
          </cell>
        </row>
      </sheetData>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Data for table &amp; chart"/>
      <sheetName val="Data for LA table"/>
    </sheetNames>
    <sheetDataSet>
      <sheetData sheetId="0"/>
      <sheetData sheetId="1"/>
      <sheetData sheetId="2">
        <row r="5">
          <cell r="A5" t="str">
            <v>Isle of Anglesey</v>
          </cell>
          <cell r="B5">
            <v>2840</v>
          </cell>
          <cell r="C5">
            <v>20.177619893428066</v>
          </cell>
          <cell r="D5">
            <v>19.522773964738079</v>
          </cell>
          <cell r="E5">
            <v>20.848740691695017</v>
          </cell>
          <cell r="F5" t="str">
            <v>-</v>
          </cell>
          <cell r="G5" t="str">
            <v>-</v>
          </cell>
          <cell r="H5" t="str">
            <v>-</v>
          </cell>
          <cell r="I5" t="str">
            <v>-</v>
          </cell>
          <cell r="J5" t="str">
            <v>-</v>
          </cell>
          <cell r="K5" t="str">
            <v>-</v>
          </cell>
          <cell r="L5" t="str">
            <v>-</v>
          </cell>
          <cell r="M5">
            <v>19.5</v>
          </cell>
          <cell r="N5">
            <v>20.177619893428066</v>
          </cell>
          <cell r="O5" t="str">
            <v>-</v>
          </cell>
          <cell r="P5" t="str">
            <v>-</v>
          </cell>
        </row>
        <row r="6">
          <cell r="A6" t="str">
            <v>Gwynedd</v>
          </cell>
          <cell r="B6">
            <v>3930</v>
          </cell>
          <cell r="C6">
            <v>16.687898089171973</v>
          </cell>
          <cell r="D6">
            <v>16.217110483751462</v>
          </cell>
          <cell r="E6">
            <v>17.16955201295141</v>
          </cell>
          <cell r="F6" t="str">
            <v>-</v>
          </cell>
          <cell r="G6" t="str">
            <v>-</v>
          </cell>
          <cell r="H6" t="str">
            <v>-</v>
          </cell>
          <cell r="I6" t="str">
            <v>-</v>
          </cell>
          <cell r="J6" t="str">
            <v>-</v>
          </cell>
          <cell r="K6" t="str">
            <v>-</v>
          </cell>
          <cell r="L6" t="str">
            <v>-</v>
          </cell>
          <cell r="M6">
            <v>17.2</v>
          </cell>
          <cell r="N6">
            <v>16.687898089171973</v>
          </cell>
          <cell r="O6" t="str">
            <v>-</v>
          </cell>
          <cell r="P6" t="str">
            <v>-</v>
          </cell>
        </row>
        <row r="7">
          <cell r="A7" t="str">
            <v>Conwy</v>
          </cell>
          <cell r="B7">
            <v>4510</v>
          </cell>
          <cell r="C7">
            <v>19.815465729349739</v>
          </cell>
          <cell r="D7">
            <v>19.302712292180889</v>
          </cell>
          <cell r="E7">
            <v>20.338406981817226</v>
          </cell>
          <cell r="F7" t="str">
            <v>-</v>
          </cell>
          <cell r="G7" t="str">
            <v>-</v>
          </cell>
          <cell r="H7" t="str">
            <v>-</v>
          </cell>
          <cell r="I7" t="str">
            <v>-</v>
          </cell>
          <cell r="J7" t="str">
            <v>-</v>
          </cell>
          <cell r="K7" t="str">
            <v>-</v>
          </cell>
          <cell r="L7" t="str">
            <v>-</v>
          </cell>
          <cell r="M7">
            <v>20.5</v>
          </cell>
          <cell r="N7">
            <v>19.815465729349739</v>
          </cell>
          <cell r="O7" t="str">
            <v>-</v>
          </cell>
          <cell r="P7" t="str">
            <v>-</v>
          </cell>
        </row>
        <row r="8">
          <cell r="A8" t="str">
            <v>Denbighshire</v>
          </cell>
          <cell r="B8">
            <v>4480</v>
          </cell>
          <cell r="C8">
            <v>22.085284693122997</v>
          </cell>
          <cell r="D8">
            <v>21.519739535112777</v>
          </cell>
          <cell r="E8">
            <v>22.661400900228788</v>
          </cell>
          <cell r="F8" t="str">
            <v>-</v>
          </cell>
          <cell r="G8" t="str">
            <v>-</v>
          </cell>
          <cell r="H8" t="str">
            <v>-</v>
          </cell>
          <cell r="I8" t="str">
            <v>-</v>
          </cell>
          <cell r="J8" t="str">
            <v>-</v>
          </cell>
          <cell r="K8" t="str">
            <v>-</v>
          </cell>
          <cell r="L8" t="str">
            <v>-</v>
          </cell>
          <cell r="M8">
            <v>21.9</v>
          </cell>
          <cell r="N8">
            <v>22.085284693122997</v>
          </cell>
          <cell r="O8" t="str">
            <v>-</v>
          </cell>
          <cell r="P8" t="str">
            <v>-</v>
          </cell>
        </row>
        <row r="9">
          <cell r="A9" t="str">
            <v>Flintshire</v>
          </cell>
          <cell r="B9">
            <v>5640</v>
          </cell>
          <cell r="C9">
            <v>16.916616676664667</v>
          </cell>
          <cell r="D9">
            <v>16.518006396961589</v>
          </cell>
          <cell r="E9">
            <v>17.322850140696627</v>
          </cell>
          <cell r="F9" t="str">
            <v>-</v>
          </cell>
          <cell r="G9" t="str">
            <v>-</v>
          </cell>
          <cell r="H9" t="str">
            <v>-</v>
          </cell>
          <cell r="I9" t="str">
            <v>-</v>
          </cell>
          <cell r="J9" t="str">
            <v>-</v>
          </cell>
          <cell r="K9" t="str">
            <v>-</v>
          </cell>
          <cell r="L9" t="str">
            <v>-</v>
          </cell>
          <cell r="M9">
            <v>17</v>
          </cell>
          <cell r="N9">
            <v>16.916616676664667</v>
          </cell>
          <cell r="O9" t="str">
            <v>-</v>
          </cell>
          <cell r="P9" t="str">
            <v>-</v>
          </cell>
        </row>
        <row r="10">
          <cell r="A10" t="str">
            <v>Wrexham</v>
          </cell>
          <cell r="B10">
            <v>5875</v>
          </cell>
          <cell r="C10">
            <v>20.071745814827469</v>
          </cell>
          <cell r="D10">
            <v>19.616818937072395</v>
          </cell>
          <cell r="E10">
            <v>20.534527649430963</v>
          </cell>
          <cell r="F10" t="str">
            <v>-</v>
          </cell>
          <cell r="G10" t="str">
            <v>-</v>
          </cell>
          <cell r="H10" t="str">
            <v>-</v>
          </cell>
          <cell r="I10" t="str">
            <v>-</v>
          </cell>
          <cell r="J10" t="str">
            <v>-</v>
          </cell>
          <cell r="K10" t="str">
            <v>-</v>
          </cell>
          <cell r="L10" t="str">
            <v>-</v>
          </cell>
          <cell r="M10">
            <v>20.399999999999999</v>
          </cell>
          <cell r="N10">
            <v>20.071745814827469</v>
          </cell>
          <cell r="O10" t="str">
            <v>-</v>
          </cell>
          <cell r="P10" t="str">
            <v>-</v>
          </cell>
        </row>
        <row r="11">
          <cell r="A11" t="str">
            <v>Powys</v>
          </cell>
          <cell r="B11">
            <v>3535</v>
          </cell>
          <cell r="C11">
            <v>13.438509789013494</v>
          </cell>
          <cell r="D11">
            <v>13.031675454486184</v>
          </cell>
          <cell r="E11">
            <v>13.856021493751932</v>
          </cell>
          <cell r="F11" t="str">
            <v>-</v>
          </cell>
          <cell r="G11" t="str">
            <v>-</v>
          </cell>
          <cell r="H11" t="str">
            <v>-</v>
          </cell>
          <cell r="I11" t="str">
            <v>-</v>
          </cell>
          <cell r="J11" t="str">
            <v>-</v>
          </cell>
          <cell r="K11" t="str">
            <v>-</v>
          </cell>
          <cell r="L11" t="str">
            <v>-</v>
          </cell>
          <cell r="M11">
            <v>13.8</v>
          </cell>
          <cell r="N11">
            <v>13.438509789013494</v>
          </cell>
          <cell r="O11" t="str">
            <v>-</v>
          </cell>
          <cell r="P11" t="str">
            <v>-</v>
          </cell>
        </row>
        <row r="12">
          <cell r="A12" t="str">
            <v>Ceredigion</v>
          </cell>
          <cell r="B12">
            <v>2170</v>
          </cell>
          <cell r="C12">
            <v>16.926677067082682</v>
          </cell>
          <cell r="D12">
            <v>16.287480810289594</v>
          </cell>
          <cell r="E12">
            <v>17.585688677393406</v>
          </cell>
          <cell r="F12" t="str">
            <v>-</v>
          </cell>
          <cell r="G12" t="str">
            <v>-</v>
          </cell>
          <cell r="H12" t="str">
            <v>-</v>
          </cell>
          <cell r="I12" t="str">
            <v>-</v>
          </cell>
          <cell r="J12" t="str">
            <v>-</v>
          </cell>
          <cell r="K12" t="str">
            <v>-</v>
          </cell>
          <cell r="L12" t="str">
            <v>-</v>
          </cell>
          <cell r="M12">
            <v>17.5</v>
          </cell>
          <cell r="N12">
            <v>16.926677067082682</v>
          </cell>
          <cell r="O12" t="str">
            <v>-</v>
          </cell>
          <cell r="P12" t="str">
            <v>-</v>
          </cell>
        </row>
        <row r="13">
          <cell r="A13" t="str">
            <v>Pembrokeshire</v>
          </cell>
          <cell r="B13">
            <v>4945</v>
          </cell>
          <cell r="C13">
            <v>19.772091163534586</v>
          </cell>
          <cell r="D13">
            <v>19.283134705327566</v>
          </cell>
          <cell r="E13">
            <v>20.270332363881028</v>
          </cell>
          <cell r="F13" t="str">
            <v>-</v>
          </cell>
          <cell r="G13" t="str">
            <v>-</v>
          </cell>
          <cell r="H13" t="str">
            <v>-</v>
          </cell>
          <cell r="I13" t="str">
            <v>-</v>
          </cell>
          <cell r="J13" t="str">
            <v>-</v>
          </cell>
          <cell r="K13" t="str">
            <v>-</v>
          </cell>
          <cell r="L13" t="str">
            <v>-</v>
          </cell>
          <cell r="M13">
            <v>19.8</v>
          </cell>
          <cell r="N13">
            <v>19.772091163534586</v>
          </cell>
          <cell r="O13" t="str">
            <v>-</v>
          </cell>
          <cell r="P13" t="str">
            <v>-</v>
          </cell>
        </row>
        <row r="14">
          <cell r="A14" t="str">
            <v>Carmarthenshire</v>
          </cell>
          <cell r="B14">
            <v>7635</v>
          </cell>
          <cell r="C14">
            <v>20.422629396816905</v>
          </cell>
          <cell r="D14">
            <v>20.017021971429962</v>
          </cell>
          <cell r="E14">
            <v>20.834314808150822</v>
          </cell>
          <cell r="F14" t="str">
            <v>-</v>
          </cell>
          <cell r="G14" t="str">
            <v>-</v>
          </cell>
          <cell r="H14" t="str">
            <v>-</v>
          </cell>
          <cell r="I14" t="str">
            <v>-</v>
          </cell>
          <cell r="J14" t="str">
            <v>-</v>
          </cell>
          <cell r="K14" t="str">
            <v>-</v>
          </cell>
          <cell r="L14" t="str">
            <v>-</v>
          </cell>
          <cell r="M14">
            <v>20.9</v>
          </cell>
          <cell r="N14">
            <v>20.422629396816905</v>
          </cell>
          <cell r="O14" t="str">
            <v>-</v>
          </cell>
          <cell r="P14" t="str">
            <v>-</v>
          </cell>
        </row>
        <row r="15">
          <cell r="A15" t="str">
            <v>Swansea</v>
          </cell>
          <cell r="B15">
            <v>10880</v>
          </cell>
          <cell r="C15">
            <v>22.821185107498689</v>
          </cell>
          <cell r="D15">
            <v>22.446654941491751</v>
          </cell>
          <cell r="E15">
            <v>23.200094999681315</v>
          </cell>
          <cell r="F15" t="str">
            <v>-</v>
          </cell>
          <cell r="G15" t="str">
            <v>-</v>
          </cell>
          <cell r="H15" t="str">
            <v>-</v>
          </cell>
          <cell r="I15" t="str">
            <v>-</v>
          </cell>
          <cell r="J15" t="str">
            <v>-</v>
          </cell>
          <cell r="K15" t="str">
            <v>-</v>
          </cell>
          <cell r="L15" t="str">
            <v>-</v>
          </cell>
          <cell r="M15">
            <v>24.099999999999998</v>
          </cell>
          <cell r="N15">
            <v>22.821185107498689</v>
          </cell>
          <cell r="O15" t="str">
            <v>-</v>
          </cell>
          <cell r="P15" t="str">
            <v>-</v>
          </cell>
        </row>
        <row r="16">
          <cell r="A16" t="str">
            <v>Neath Port Talbot</v>
          </cell>
          <cell r="B16">
            <v>7690</v>
          </cell>
          <cell r="C16">
            <v>26.218888510057965</v>
          </cell>
          <cell r="D16">
            <v>25.718664998280577</v>
          </cell>
          <cell r="E16">
            <v>26.725340835581974</v>
          </cell>
          <cell r="F16" t="str">
            <v>-</v>
          </cell>
          <cell r="G16" t="str">
            <v>-</v>
          </cell>
          <cell r="H16" t="str">
            <v>-</v>
          </cell>
          <cell r="I16" t="str">
            <v>-</v>
          </cell>
          <cell r="J16" t="str">
            <v>-</v>
          </cell>
          <cell r="K16" t="str">
            <v>-</v>
          </cell>
          <cell r="L16" t="str">
            <v>-</v>
          </cell>
          <cell r="M16">
            <v>26.900000000000002</v>
          </cell>
          <cell r="N16">
            <v>26.218888510057965</v>
          </cell>
          <cell r="O16" t="str">
            <v>-</v>
          </cell>
          <cell r="P16" t="str">
            <v>-</v>
          </cell>
        </row>
        <row r="17">
          <cell r="A17" t="str">
            <v>Bridgend</v>
          </cell>
          <cell r="B17">
            <v>6815</v>
          </cell>
          <cell r="C17">
            <v>22.709096967677443</v>
          </cell>
          <cell r="D17">
            <v>22.238597847343531</v>
          </cell>
          <cell r="E17">
            <v>23.18658224689672</v>
          </cell>
          <cell r="F17" t="str">
            <v>-</v>
          </cell>
          <cell r="G17" t="str">
            <v>-</v>
          </cell>
          <cell r="H17" t="str">
            <v>-</v>
          </cell>
          <cell r="I17" t="str">
            <v>-</v>
          </cell>
          <cell r="J17" t="str">
            <v>-</v>
          </cell>
          <cell r="K17" t="str">
            <v>-</v>
          </cell>
          <cell r="L17" t="str">
            <v>-</v>
          </cell>
          <cell r="M17">
            <v>23.1</v>
          </cell>
          <cell r="N17">
            <v>22.709096967677443</v>
          </cell>
          <cell r="O17" t="str">
            <v>-</v>
          </cell>
          <cell r="P17" t="str">
            <v>-</v>
          </cell>
        </row>
        <row r="18">
          <cell r="A18" t="str">
            <v>Vale of Glamorgan</v>
          </cell>
          <cell r="B18">
            <v>4860</v>
          </cell>
          <cell r="C18">
            <v>17.688808007279345</v>
          </cell>
          <cell r="D18">
            <v>17.242137370179247</v>
          </cell>
          <cell r="E18">
            <v>18.14451298992909</v>
          </cell>
          <cell r="F18" t="str">
            <v>-</v>
          </cell>
          <cell r="G18" t="str">
            <v>-</v>
          </cell>
          <cell r="H18" t="str">
            <v>-</v>
          </cell>
          <cell r="I18" t="str">
            <v>-</v>
          </cell>
          <cell r="J18" t="str">
            <v>-</v>
          </cell>
          <cell r="K18" t="str">
            <v>-</v>
          </cell>
          <cell r="L18" t="str">
            <v>-</v>
          </cell>
          <cell r="M18">
            <v>17.8</v>
          </cell>
          <cell r="N18">
            <v>17.688808007279345</v>
          </cell>
          <cell r="O18" t="str">
            <v>-</v>
          </cell>
          <cell r="P18" t="str">
            <v>-</v>
          </cell>
        </row>
        <row r="19">
          <cell r="A19" t="str">
            <v>Cardiff</v>
          </cell>
          <cell r="B19">
            <v>18870</v>
          </cell>
          <cell r="C19">
            <v>26.419320966048303</v>
          </cell>
          <cell r="D19">
            <v>26.097244797310061</v>
          </cell>
          <cell r="E19">
            <v>26.743933576216861</v>
          </cell>
          <cell r="F19" t="str">
            <v>-</v>
          </cell>
          <cell r="G19" t="str">
            <v>-</v>
          </cell>
          <cell r="H19" t="str">
            <v>-</v>
          </cell>
          <cell r="I19" t="str">
            <v>-</v>
          </cell>
          <cell r="J19" t="str">
            <v>-</v>
          </cell>
          <cell r="K19" t="str">
            <v>-</v>
          </cell>
          <cell r="L19" t="str">
            <v>-</v>
          </cell>
          <cell r="M19">
            <v>26.700000000000003</v>
          </cell>
          <cell r="N19">
            <v>26.419320966048303</v>
          </cell>
          <cell r="O19" t="str">
            <v>-</v>
          </cell>
          <cell r="P19" t="str">
            <v>-</v>
          </cell>
        </row>
        <row r="20">
          <cell r="A20" t="str">
            <v>Rhondda Cynon Taf</v>
          </cell>
          <cell r="B20">
            <v>13545</v>
          </cell>
          <cell r="C20">
            <v>26.194159736994777</v>
          </cell>
          <cell r="D20">
            <v>25.816958024396158</v>
          </cell>
          <cell r="E20">
            <v>26.574898317601068</v>
          </cell>
          <cell r="F20" t="str">
            <v>-</v>
          </cell>
          <cell r="G20" t="str">
            <v>-</v>
          </cell>
          <cell r="H20" t="str">
            <v>-</v>
          </cell>
          <cell r="I20" t="str">
            <v>-</v>
          </cell>
          <cell r="J20" t="str">
            <v>-</v>
          </cell>
          <cell r="K20" t="str">
            <v>-</v>
          </cell>
          <cell r="L20" t="str">
            <v>-</v>
          </cell>
          <cell r="M20">
            <v>29.099999999999998</v>
          </cell>
          <cell r="N20">
            <v>26.194159736994777</v>
          </cell>
          <cell r="O20" t="str">
            <v>-</v>
          </cell>
          <cell r="P20" t="str">
            <v>-</v>
          </cell>
        </row>
        <row r="21">
          <cell r="A21" t="str">
            <v>Merthyr Tydfil</v>
          </cell>
          <cell r="B21">
            <v>3685</v>
          </cell>
          <cell r="C21">
            <v>28.226733052470315</v>
          </cell>
          <cell r="D21">
            <v>27.461115018399607</v>
          </cell>
          <cell r="E21">
            <v>29.005161439077291</v>
          </cell>
          <cell r="F21" t="str">
            <v>-</v>
          </cell>
          <cell r="G21" t="str">
            <v>-</v>
          </cell>
          <cell r="H21" t="str">
            <v>-</v>
          </cell>
          <cell r="I21" t="str">
            <v>-</v>
          </cell>
          <cell r="J21" t="str">
            <v>-</v>
          </cell>
          <cell r="K21" t="str">
            <v>-</v>
          </cell>
          <cell r="L21" t="str">
            <v>-</v>
          </cell>
          <cell r="M21">
            <v>26</v>
          </cell>
          <cell r="N21">
            <v>28.226733052470315</v>
          </cell>
          <cell r="O21" t="str">
            <v>-</v>
          </cell>
          <cell r="P21" t="str">
            <v>-</v>
          </cell>
        </row>
        <row r="22">
          <cell r="A22" t="str">
            <v>Caerphilly</v>
          </cell>
          <cell r="B22">
            <v>10365</v>
          </cell>
          <cell r="C22">
            <v>25.722794391363692</v>
          </cell>
          <cell r="D22">
            <v>25.298329698123094</v>
          </cell>
          <cell r="E22">
            <v>26.151887669911623</v>
          </cell>
          <cell r="F22" t="str">
            <v>-</v>
          </cell>
          <cell r="G22" t="str">
            <v>-</v>
          </cell>
          <cell r="H22" t="str">
            <v>-</v>
          </cell>
          <cell r="I22" t="str">
            <v>-</v>
          </cell>
          <cell r="J22" t="str">
            <v>-</v>
          </cell>
          <cell r="K22" t="str">
            <v>-</v>
          </cell>
          <cell r="L22" t="str">
            <v>-</v>
          </cell>
          <cell r="M22">
            <v>30.2</v>
          </cell>
          <cell r="N22">
            <v>25.722794391363692</v>
          </cell>
          <cell r="O22" t="str">
            <v>-</v>
          </cell>
          <cell r="P22" t="str">
            <v>-</v>
          </cell>
        </row>
        <row r="23">
          <cell r="A23" t="str">
            <v>Blaenau Gwent</v>
          </cell>
          <cell r="B23">
            <v>4525</v>
          </cell>
          <cell r="C23">
            <v>30.358939953035897</v>
          </cell>
          <cell r="D23">
            <v>29.625892226176624</v>
          </cell>
          <cell r="E23">
            <v>31.102109605971084</v>
          </cell>
          <cell r="F23" t="str">
            <v>-</v>
          </cell>
          <cell r="G23" t="str">
            <v>-</v>
          </cell>
          <cell r="H23" t="str">
            <v>-</v>
          </cell>
          <cell r="I23" t="str">
            <v>-</v>
          </cell>
          <cell r="J23" t="str">
            <v>-</v>
          </cell>
          <cell r="K23" t="str">
            <v>-</v>
          </cell>
          <cell r="L23" t="str">
            <v>-</v>
          </cell>
          <cell r="M23">
            <v>24.5</v>
          </cell>
          <cell r="N23">
            <v>30.358939953035897</v>
          </cell>
          <cell r="O23" t="str">
            <v>-</v>
          </cell>
          <cell r="P23" t="str">
            <v>-</v>
          </cell>
        </row>
        <row r="24">
          <cell r="A24" t="str">
            <v>Torfaen</v>
          </cell>
          <cell r="B24">
            <v>4830</v>
          </cell>
          <cell r="C24">
            <v>23.822441430332923</v>
          </cell>
          <cell r="D24">
            <v>23.241050797520295</v>
          </cell>
          <cell r="E24">
            <v>24.413750155212625</v>
          </cell>
          <cell r="F24" t="str">
            <v>-</v>
          </cell>
          <cell r="G24" t="str">
            <v>-</v>
          </cell>
          <cell r="H24" t="str">
            <v>-</v>
          </cell>
          <cell r="I24" t="str">
            <v>-</v>
          </cell>
          <cell r="J24" t="str">
            <v>-</v>
          </cell>
          <cell r="K24" t="str">
            <v>-</v>
          </cell>
          <cell r="L24" t="str">
            <v>-</v>
          </cell>
          <cell r="M24">
            <v>13.200000000000001</v>
          </cell>
          <cell r="N24">
            <v>23.822441430332923</v>
          </cell>
          <cell r="O24" t="str">
            <v>-</v>
          </cell>
          <cell r="P24" t="str">
            <v>-</v>
          </cell>
        </row>
        <row r="25">
          <cell r="A25" t="str">
            <v>Monmouthshire</v>
          </cell>
          <cell r="B25">
            <v>2425</v>
          </cell>
          <cell r="C25">
            <v>13.147194361615613</v>
          </cell>
          <cell r="D25">
            <v>12.667189546068288</v>
          </cell>
          <cell r="E25">
            <v>13.642546887464748</v>
          </cell>
          <cell r="F25" t="str">
            <v>-</v>
          </cell>
          <cell r="G25" t="str">
            <v>-</v>
          </cell>
          <cell r="H25" t="str">
            <v>-</v>
          </cell>
          <cell r="I25" t="str">
            <v>-</v>
          </cell>
          <cell r="J25" t="str">
            <v>-</v>
          </cell>
          <cell r="K25" t="str">
            <v>-</v>
          </cell>
          <cell r="L25" t="str">
            <v>-</v>
          </cell>
          <cell r="M25">
            <v>26.6</v>
          </cell>
          <cell r="N25">
            <v>13.147194361615613</v>
          </cell>
          <cell r="O25" t="str">
            <v>-</v>
          </cell>
          <cell r="P25" t="str">
            <v>-</v>
          </cell>
        </row>
        <row r="26">
          <cell r="A26" t="str">
            <v>Newport</v>
          </cell>
          <cell r="B26">
            <v>8555</v>
          </cell>
          <cell r="C26">
            <v>25.48406315162347</v>
          </cell>
          <cell r="D26">
            <v>25.020721922775184</v>
          </cell>
          <cell r="E26">
            <v>25.953014725818523</v>
          </cell>
          <cell r="F26" t="str">
            <v>-</v>
          </cell>
          <cell r="G26" t="str">
            <v>-</v>
          </cell>
          <cell r="H26" t="str">
            <v>-</v>
          </cell>
          <cell r="I26" t="str">
            <v>-</v>
          </cell>
          <cell r="J26" t="str">
            <v>-</v>
          </cell>
          <cell r="K26" t="str">
            <v>-</v>
          </cell>
          <cell r="L26" t="str">
            <v>-</v>
          </cell>
          <cell r="M26">
            <v>27.400000000000002</v>
          </cell>
          <cell r="N26">
            <v>25.48406315162347</v>
          </cell>
          <cell r="O26" t="str">
            <v>-</v>
          </cell>
          <cell r="P26" t="str">
            <v>-</v>
          </cell>
        </row>
        <row r="27">
          <cell r="A27" t="str">
            <v>Wales</v>
          </cell>
          <cell r="B27">
            <v>142595</v>
          </cell>
          <cell r="C27">
            <v>22.177551052148623</v>
          </cell>
          <cell r="D27">
            <v>22.076169782721351</v>
          </cell>
          <cell r="E27">
            <v>22.279264785240699</v>
          </cell>
          <cell r="F27" t="str">
            <v>-</v>
          </cell>
          <cell r="G27" t="str">
            <v>-</v>
          </cell>
          <cell r="H27" t="str">
            <v>-</v>
          </cell>
          <cell r="I27" t="str">
            <v>-</v>
          </cell>
          <cell r="J27" t="str">
            <v>-</v>
          </cell>
          <cell r="K27" t="str">
            <v>-</v>
          </cell>
          <cell r="L27" t="str">
            <v>-</v>
          </cell>
          <cell r="M27">
            <v>22.7</v>
          </cell>
          <cell r="N27">
            <v>22.177551052148623</v>
          </cell>
          <cell r="O27" t="str">
            <v>-</v>
          </cell>
          <cell r="P27" t="str">
            <v>-</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Data from StatsWales 20-34 week"/>
      <sheetName val="Data from StatsWales 35-36 week"/>
      <sheetName val="Data from StatsWales unknown"/>
      <sheetName val="Data from StatsWales Totals"/>
    </sheetNames>
    <sheetDataSet>
      <sheetData sheetId="0"/>
      <sheetData sheetId="1"/>
      <sheetData sheetId="2">
        <row r="5">
          <cell r="A5" t="str">
            <v>Isle of Anglesey</v>
          </cell>
          <cell r="B5">
            <v>57</v>
          </cell>
          <cell r="C5">
            <v>7.5797872340425538</v>
          </cell>
          <cell r="D5">
            <v>5.8961958603115896</v>
          </cell>
          <cell r="E5">
            <v>9.6945840067928408</v>
          </cell>
          <cell r="F5" t="str">
            <v>-</v>
          </cell>
          <cell r="G5" t="str">
            <v>-</v>
          </cell>
          <cell r="H5">
            <v>7.7294685990338161</v>
          </cell>
          <cell r="I5">
            <v>5.6060606060606064</v>
          </cell>
          <cell r="J5">
            <v>7.2642967542503865</v>
          </cell>
          <cell r="K5">
            <v>6.7658998646820026</v>
          </cell>
          <cell r="L5">
            <v>4.6025104602510458</v>
          </cell>
          <cell r="M5">
            <v>8.6551264980026623</v>
          </cell>
          <cell r="N5">
            <v>7.2060682680151711</v>
          </cell>
          <cell r="O5">
            <v>7.5797872340425538</v>
          </cell>
          <cell r="P5" t="str">
            <v>-</v>
          </cell>
        </row>
        <row r="6">
          <cell r="A6" t="str">
            <v>Gwynedd</v>
          </cell>
          <cell r="B6">
            <v>70</v>
          </cell>
          <cell r="C6">
            <v>5.3313023610053314</v>
          </cell>
          <cell r="D6">
            <v>4.2412220149920454</v>
          </cell>
          <cell r="E6">
            <v>6.6820051977570047</v>
          </cell>
          <cell r="F6" t="str">
            <v>-</v>
          </cell>
          <cell r="G6" t="str">
            <v>-</v>
          </cell>
          <cell r="H6">
            <v>7.4468085106382977</v>
          </cell>
          <cell r="I6">
            <v>5.1948051948051948</v>
          </cell>
          <cell r="J6">
            <v>6.0487038491751761</v>
          </cell>
          <cell r="K6">
            <v>5.8196721311475406</v>
          </cell>
          <cell r="L6">
            <v>5.6936647955092221</v>
          </cell>
          <cell r="M6">
            <v>4.4308632543926665</v>
          </cell>
          <cell r="N6">
            <v>6.3658340048348112</v>
          </cell>
          <cell r="O6">
            <v>5.3313023610053314</v>
          </cell>
          <cell r="P6" t="str">
            <v>-</v>
          </cell>
        </row>
        <row r="7">
          <cell r="A7" t="str">
            <v>Conwy</v>
          </cell>
          <cell r="B7">
            <v>71</v>
          </cell>
          <cell r="C7">
            <v>6.25</v>
          </cell>
          <cell r="D7">
            <v>4.9844667441276647</v>
          </cell>
          <cell r="E7">
            <v>7.8104338806609039</v>
          </cell>
          <cell r="F7" t="str">
            <v>-</v>
          </cell>
          <cell r="G7" t="str">
            <v>-</v>
          </cell>
          <cell r="H7">
            <v>7.3818897637795269</v>
          </cell>
          <cell r="I7">
            <v>7.4037512339585385</v>
          </cell>
          <cell r="J7">
            <v>8.2720588235294112</v>
          </cell>
          <cell r="K7">
            <v>8.7121212121212128</v>
          </cell>
          <cell r="L7">
            <v>7.9606440071556346</v>
          </cell>
          <cell r="M7">
            <v>7.8026905829596416</v>
          </cell>
          <cell r="N7">
            <v>7.0284697508896796</v>
          </cell>
          <cell r="O7">
            <v>6.25</v>
          </cell>
          <cell r="P7" t="str">
            <v>-</v>
          </cell>
        </row>
        <row r="8">
          <cell r="A8" t="str">
            <v>Denbighshire</v>
          </cell>
          <cell r="B8">
            <v>89</v>
          </cell>
          <cell r="C8">
            <v>8.1876724931002762</v>
          </cell>
          <cell r="D8">
            <v>6.7012039066541922</v>
          </cell>
          <cell r="E8">
            <v>9.9686407344009353</v>
          </cell>
          <cell r="F8" t="str">
            <v>-</v>
          </cell>
          <cell r="G8" t="str">
            <v>-</v>
          </cell>
          <cell r="H8">
            <v>8.8770053475935828</v>
          </cell>
          <cell r="I8">
            <v>7.6843198338525447</v>
          </cell>
          <cell r="J8">
            <v>8.9864158829676075</v>
          </cell>
          <cell r="K8">
            <v>6.0060060060060056</v>
          </cell>
          <cell r="L8">
            <v>7.605633802816901</v>
          </cell>
          <cell r="M8">
            <v>7.0088845014807504</v>
          </cell>
          <cell r="N8">
            <v>8.9595375722543356</v>
          </cell>
          <cell r="O8">
            <v>8.1876724931002762</v>
          </cell>
          <cell r="P8" t="str">
            <v>-</v>
          </cell>
        </row>
        <row r="9">
          <cell r="A9" t="str">
            <v>Flintshire</v>
          </cell>
          <cell r="B9">
            <v>121</v>
          </cell>
          <cell r="C9">
            <v>7.3870573870573875</v>
          </cell>
          <cell r="D9">
            <v>6.2176327197996004</v>
          </cell>
          <cell r="E9">
            <v>8.7558945680946767</v>
          </cell>
          <cell r="F9" t="str">
            <v>-</v>
          </cell>
          <cell r="G9" t="str">
            <v>-</v>
          </cell>
          <cell r="H9">
            <v>7.6034063260340634</v>
          </cell>
          <cell r="I9">
            <v>6.0549313358302124</v>
          </cell>
          <cell r="J9">
            <v>8.3433373349339739</v>
          </cell>
          <cell r="K9">
            <v>7.8116025272831706</v>
          </cell>
          <cell r="L9">
            <v>7.6429404900816804</v>
          </cell>
          <cell r="M9">
            <v>8.2207868467410439</v>
          </cell>
          <cell r="N9">
            <v>6.7972350230414742</v>
          </cell>
          <cell r="O9">
            <v>7.3870573870573875</v>
          </cell>
          <cell r="P9" t="str">
            <v>-</v>
          </cell>
        </row>
        <row r="10">
          <cell r="A10" t="str">
            <v>Wrexham</v>
          </cell>
          <cell r="B10">
            <v>117</v>
          </cell>
          <cell r="C10">
            <v>6.7904817179338366</v>
          </cell>
          <cell r="D10">
            <v>5.6961040848905427</v>
          </cell>
          <cell r="E10">
            <v>8.0771105515879871</v>
          </cell>
          <cell r="F10" t="str">
            <v>-</v>
          </cell>
          <cell r="G10" t="str">
            <v>-</v>
          </cell>
          <cell r="H10">
            <v>7.3742246726395591</v>
          </cell>
          <cell r="I10">
            <v>7.2416063199473344</v>
          </cell>
          <cell r="J10">
            <v>7.0666666666666673</v>
          </cell>
          <cell r="K10">
            <v>6.2176165803108807</v>
          </cell>
          <cell r="L10">
            <v>7.065527065527065</v>
          </cell>
          <cell r="M10">
            <v>6.9934249850567838</v>
          </cell>
          <cell r="N10">
            <v>7.8384798099762465</v>
          </cell>
          <cell r="O10">
            <v>6.7904817179338366</v>
          </cell>
          <cell r="P10" t="str">
            <v>-</v>
          </cell>
        </row>
        <row r="11">
          <cell r="A11" t="str">
            <v>Powys</v>
          </cell>
          <cell r="B11">
            <v>87</v>
          </cell>
          <cell r="C11">
            <v>7.201986754966887</v>
          </cell>
          <cell r="D11">
            <v>5.875794285165167</v>
          </cell>
          <cell r="E11">
            <v>8.7995230170301024</v>
          </cell>
          <cell r="F11" t="str">
            <v>-</v>
          </cell>
          <cell r="G11" t="str">
            <v>-</v>
          </cell>
          <cell r="H11">
            <v>6.8441064638783269</v>
          </cell>
          <cell r="I11">
            <v>7.24762726488352</v>
          </cell>
          <cell r="J11">
            <v>6.6176470588235299</v>
          </cell>
          <cell r="K11">
            <v>7.219917012448132</v>
          </cell>
          <cell r="L11">
            <v>7.3684210526315779</v>
          </cell>
          <cell r="M11">
            <v>7.0032573289902285</v>
          </cell>
          <cell r="N11">
            <v>5.9171597633136095</v>
          </cell>
          <cell r="O11">
            <v>7.201986754966887</v>
          </cell>
          <cell r="P11" t="str">
            <v>-</v>
          </cell>
        </row>
        <row r="12">
          <cell r="A12" t="str">
            <v>Ceredigion</v>
          </cell>
          <cell r="B12">
            <v>32</v>
          </cell>
          <cell r="C12">
            <v>5.2032520325203251</v>
          </cell>
          <cell r="D12">
            <v>3.7095305081456744</v>
          </cell>
          <cell r="E12">
            <v>7.2531455627584149</v>
          </cell>
          <cell r="F12" t="str">
            <v>-</v>
          </cell>
          <cell r="G12" t="str">
            <v>-</v>
          </cell>
          <cell r="H12">
            <v>6.0556464811783961</v>
          </cell>
          <cell r="I12">
            <v>8.094435075885329</v>
          </cell>
          <cell r="J12">
            <v>5.8519793459552494</v>
          </cell>
          <cell r="K12">
            <v>8.2595870206489668</v>
          </cell>
          <cell r="L12">
            <v>5.5</v>
          </cell>
          <cell r="M12">
            <v>6.0559006211180124</v>
          </cell>
          <cell r="N12">
            <v>5.2486187845303869</v>
          </cell>
          <cell r="O12">
            <v>5.2032520325203251</v>
          </cell>
          <cell r="P12" t="str">
            <v>-</v>
          </cell>
        </row>
        <row r="13">
          <cell r="A13" t="str">
            <v>Pembrokeshire</v>
          </cell>
          <cell r="B13">
            <v>113</v>
          </cell>
          <cell r="C13">
            <v>8.7596899224806215</v>
          </cell>
          <cell r="D13">
            <v>7.3368093244503125</v>
          </cell>
          <cell r="E13">
            <v>10.42746722995944</v>
          </cell>
          <cell r="F13" t="str">
            <v>-</v>
          </cell>
          <cell r="G13" t="str">
            <v>-</v>
          </cell>
          <cell r="H13">
            <v>7.0928196147110336</v>
          </cell>
          <cell r="I13">
            <v>6.9668649107901448</v>
          </cell>
          <cell r="J13">
            <v>7.4367088607594933</v>
          </cell>
          <cell r="K13">
            <v>7.1194762684124395</v>
          </cell>
          <cell r="L13">
            <v>7.0318887980376124</v>
          </cell>
          <cell r="M13">
            <v>6.1111111111111107</v>
          </cell>
          <cell r="N13">
            <v>7.0977917981072558</v>
          </cell>
          <cell r="O13">
            <v>8.7596899224806215</v>
          </cell>
          <cell r="P13" t="str">
            <v>-</v>
          </cell>
        </row>
        <row r="14">
          <cell r="A14" t="str">
            <v>Carmarthenshire</v>
          </cell>
          <cell r="B14">
            <v>120</v>
          </cell>
          <cell r="C14">
            <v>6.2893081761006293</v>
          </cell>
          <cell r="D14">
            <v>5.2853569570905696</v>
          </cell>
          <cell r="E14">
            <v>7.4689214308260867</v>
          </cell>
          <cell r="F14" t="str">
            <v>-</v>
          </cell>
          <cell r="G14" t="str">
            <v>-</v>
          </cell>
          <cell r="H14">
            <v>7.8395061728395072</v>
          </cell>
          <cell r="I14">
            <v>7.8281341965862268</v>
          </cell>
          <cell r="J14">
            <v>8.2384823848238486</v>
          </cell>
          <cell r="K14">
            <v>9.4615786722425508</v>
          </cell>
          <cell r="L14">
            <v>8.7946197620279367</v>
          </cell>
          <cell r="M14">
            <v>9.2532467532467528</v>
          </cell>
          <cell r="N14">
            <v>5.6777493606138112</v>
          </cell>
          <cell r="O14">
            <v>6.2893081761006293</v>
          </cell>
          <cell r="P14" t="str">
            <v>-</v>
          </cell>
        </row>
        <row r="15">
          <cell r="A15" t="str">
            <v>Swansea</v>
          </cell>
          <cell r="B15">
            <v>202</v>
          </cell>
          <cell r="C15">
            <v>7.4704142011834325</v>
          </cell>
          <cell r="D15">
            <v>6.5386363625005037</v>
          </cell>
          <cell r="E15">
            <v>8.5228650192642164</v>
          </cell>
          <cell r="F15" t="str">
            <v>-</v>
          </cell>
          <cell r="G15" t="str">
            <v>-</v>
          </cell>
          <cell r="H15">
            <v>8.8907014681892331</v>
          </cell>
          <cell r="I15">
            <v>7.3210633946830264</v>
          </cell>
          <cell r="J15">
            <v>7.9558881449389522</v>
          </cell>
          <cell r="K15">
            <v>7.5822050290135392</v>
          </cell>
          <cell r="L15">
            <v>6.2248260710362509</v>
          </cell>
          <cell r="M15">
            <v>7.4505238649592549</v>
          </cell>
          <cell r="N15">
            <v>7.07395498392283</v>
          </cell>
          <cell r="O15">
            <v>7.4704142011834325</v>
          </cell>
          <cell r="P15" t="str">
            <v>-</v>
          </cell>
        </row>
        <row r="16">
          <cell r="A16" t="str">
            <v>Neath Port Talbot</v>
          </cell>
          <cell r="B16">
            <v>114</v>
          </cell>
          <cell r="C16">
            <v>7.2289156626506017</v>
          </cell>
          <cell r="D16">
            <v>6.052029530844691</v>
          </cell>
          <cell r="E16">
            <v>8.6136776469016443</v>
          </cell>
          <cell r="F16" t="str">
            <v>-</v>
          </cell>
          <cell r="G16" t="str">
            <v>-</v>
          </cell>
          <cell r="H16">
            <v>9.8449612403100772</v>
          </cell>
          <cell r="I16">
            <v>8.1577158395649221</v>
          </cell>
          <cell r="J16">
            <v>7.1860308932169241</v>
          </cell>
          <cell r="K16">
            <v>7.6872100728959571</v>
          </cell>
          <cell r="L16">
            <v>8.1871345029239766</v>
          </cell>
          <cell r="M16">
            <v>7.3170731707317067</v>
          </cell>
          <cell r="N16">
            <v>7.6059850374064837</v>
          </cell>
          <cell r="O16">
            <v>7.2289156626506017</v>
          </cell>
          <cell r="P16" t="str">
            <v>-</v>
          </cell>
        </row>
        <row r="17">
          <cell r="A17" t="str">
            <v>Bridgend</v>
          </cell>
          <cell r="B17">
            <v>158</v>
          </cell>
          <cell r="C17">
            <v>9.316037735849056</v>
          </cell>
          <cell r="D17">
            <v>8.0231664900198592</v>
          </cell>
          <cell r="E17">
            <v>10.79279847989263</v>
          </cell>
          <cell r="F17" t="str">
            <v>-</v>
          </cell>
          <cell r="G17" t="str">
            <v>-</v>
          </cell>
          <cell r="H17">
            <v>8.291457286432161</v>
          </cell>
          <cell r="I17">
            <v>5.9254327563249003</v>
          </cell>
          <cell r="J17">
            <v>7.474747474747474</v>
          </cell>
          <cell r="K17">
            <v>7.652733118971061</v>
          </cell>
          <cell r="L17">
            <v>6.7861715749039693</v>
          </cell>
          <cell r="M17">
            <v>7.353906762967827</v>
          </cell>
          <cell r="N17">
            <v>9.3308778391651312</v>
          </cell>
          <cell r="O17">
            <v>9.316037735849056</v>
          </cell>
          <cell r="P17" t="str">
            <v>-</v>
          </cell>
        </row>
        <row r="18">
          <cell r="A18" t="str">
            <v>Vale of Glamorgan</v>
          </cell>
          <cell r="B18">
            <v>85</v>
          </cell>
          <cell r="C18">
            <v>5.8099794941900207</v>
          </cell>
          <cell r="D18">
            <v>4.722964878881764</v>
          </cell>
          <cell r="E18">
            <v>7.1284579332337366</v>
          </cell>
          <cell r="F18" t="str">
            <v>-</v>
          </cell>
          <cell r="G18" t="str">
            <v>-</v>
          </cell>
          <cell r="H18">
            <v>8.5072231139646881</v>
          </cell>
          <cell r="I18">
            <v>7.3692551505546753</v>
          </cell>
          <cell r="J18">
            <v>5.7607090103397338</v>
          </cell>
          <cell r="K18">
            <v>5.837387074357193</v>
          </cell>
          <cell r="L18">
            <v>7.9072937968643497</v>
          </cell>
          <cell r="M18">
            <v>6.6438356164383565</v>
          </cell>
          <cell r="N18">
            <v>5.3333333333333339</v>
          </cell>
          <cell r="O18">
            <v>5.8099794941900207</v>
          </cell>
          <cell r="P18" t="str">
            <v>-</v>
          </cell>
        </row>
        <row r="19">
          <cell r="A19" t="str">
            <v>Cardiff</v>
          </cell>
          <cell r="B19">
            <v>320</v>
          </cell>
          <cell r="C19">
            <v>6.6959614982213855</v>
          </cell>
          <cell r="D19">
            <v>6.0215044373141708</v>
          </cell>
          <cell r="E19">
            <v>7.4399825581991248</v>
          </cell>
          <cell r="F19" t="str">
            <v>-</v>
          </cell>
          <cell r="G19" t="str">
            <v>-</v>
          </cell>
          <cell r="H19">
            <v>8.3150984682713336</v>
          </cell>
          <cell r="I19">
            <v>6.5250379362670712</v>
          </cell>
          <cell r="J19">
            <v>6.3575525812619507</v>
          </cell>
          <cell r="K19">
            <v>7.3082160689968232</v>
          </cell>
          <cell r="L19">
            <v>6.5699846187651065</v>
          </cell>
          <cell r="M19">
            <v>6.3577586206896548</v>
          </cell>
          <cell r="N19">
            <v>6.0357518401682437</v>
          </cell>
          <cell r="O19">
            <v>6.6959614982213855</v>
          </cell>
          <cell r="P19" t="str">
            <v>-</v>
          </cell>
        </row>
        <row r="20">
          <cell r="A20" t="str">
            <v>Rhondda Cynon Taf</v>
          </cell>
          <cell r="B20">
            <v>236</v>
          </cell>
          <cell r="C20">
            <v>7.8877005347593583</v>
          </cell>
          <cell r="D20">
            <v>6.9749625124122696</v>
          </cell>
          <cell r="E20">
            <v>8.9084406688507176</v>
          </cell>
          <cell r="F20" t="str">
            <v>-</v>
          </cell>
          <cell r="G20" t="str">
            <v>-</v>
          </cell>
          <cell r="H20">
            <v>5.7685286600949253</v>
          </cell>
          <cell r="I20">
            <v>7.9986028641285358</v>
          </cell>
          <cell r="J20">
            <v>6.9876900796524257</v>
          </cell>
          <cell r="K20">
            <v>8.3945435466946474</v>
          </cell>
          <cell r="L20">
            <v>7.7220077220077217</v>
          </cell>
          <cell r="M20">
            <v>9.4366702547542154</v>
          </cell>
          <cell r="N20">
            <v>8.0444294850218778</v>
          </cell>
          <cell r="O20">
            <v>7.8877005347593583</v>
          </cell>
          <cell r="P20" t="str">
            <v>-</v>
          </cell>
        </row>
        <row r="21">
          <cell r="A21" t="str">
            <v>Merthyr Tydfil</v>
          </cell>
          <cell r="B21">
            <v>54</v>
          </cell>
          <cell r="C21">
            <v>7.1713147410358573</v>
          </cell>
          <cell r="D21">
            <v>5.5376903893684055</v>
          </cell>
          <cell r="E21">
            <v>9.2397214230901046</v>
          </cell>
          <cell r="F21" t="str">
            <v>-</v>
          </cell>
          <cell r="G21" t="str">
            <v>-</v>
          </cell>
          <cell r="H21">
            <v>7.7165354330708658</v>
          </cell>
          <cell r="I21">
            <v>6.3291139240506329</v>
          </cell>
          <cell r="J21">
            <v>7.611940298507462</v>
          </cell>
          <cell r="K21">
            <v>8.1428571428571441</v>
          </cell>
          <cell r="L21">
            <v>6.1141304347826084</v>
          </cell>
          <cell r="M21">
            <v>7.5301204819277112</v>
          </cell>
          <cell r="N21">
            <v>7.7032810271041363</v>
          </cell>
          <cell r="O21">
            <v>7.1713147410358573</v>
          </cell>
          <cell r="P21" t="str">
            <v>-</v>
          </cell>
        </row>
        <row r="22">
          <cell r="A22" t="str">
            <v>Caerphilly</v>
          </cell>
          <cell r="B22">
            <v>136</v>
          </cell>
          <cell r="C22">
            <v>6.5510597302504818</v>
          </cell>
          <cell r="D22">
            <v>5.5649198334745114</v>
          </cell>
          <cell r="E22">
            <v>7.6977055510740007</v>
          </cell>
          <cell r="F22" t="str">
            <v>-</v>
          </cell>
          <cell r="G22" t="str">
            <v>-</v>
          </cell>
          <cell r="H22">
            <v>6.5939278937381403</v>
          </cell>
          <cell r="I22">
            <v>7.2098765432098766</v>
          </cell>
          <cell r="J22">
            <v>8.545797922568461</v>
          </cell>
          <cell r="K22">
            <v>7.3277967757694187</v>
          </cell>
          <cell r="L22">
            <v>7.3804100227790439</v>
          </cell>
          <cell r="M22">
            <v>7.5258701787394164</v>
          </cell>
          <cell r="N22">
            <v>7.7916295636687449</v>
          </cell>
          <cell r="O22">
            <v>6.5510597302504818</v>
          </cell>
          <cell r="P22" t="str">
            <v>-</v>
          </cell>
        </row>
        <row r="23">
          <cell r="A23" t="str">
            <v>Blaenau Gwent</v>
          </cell>
          <cell r="B23">
            <v>60</v>
          </cell>
          <cell r="C23">
            <v>7.6045627376425857</v>
          </cell>
          <cell r="D23">
            <v>5.9534613342617613</v>
          </cell>
          <cell r="E23">
            <v>9.6665061346500618</v>
          </cell>
          <cell r="F23" t="str">
            <v>-</v>
          </cell>
          <cell r="G23" t="str">
            <v>-</v>
          </cell>
          <cell r="H23">
            <v>8.9285714285714288</v>
          </cell>
          <cell r="I23">
            <v>7.734056987788331</v>
          </cell>
          <cell r="J23">
            <v>8.3441981747066496</v>
          </cell>
          <cell r="K23">
            <v>9.0432503276539968</v>
          </cell>
          <cell r="L23">
            <v>7.7906976744186052</v>
          </cell>
          <cell r="M23">
            <v>6.7602040816326534</v>
          </cell>
          <cell r="N23">
            <v>6.5351418002466088</v>
          </cell>
          <cell r="O23">
            <v>7.6045627376425857</v>
          </cell>
          <cell r="P23" t="str">
            <v>-</v>
          </cell>
        </row>
        <row r="24">
          <cell r="A24" t="str">
            <v>Torfaen</v>
          </cell>
          <cell r="B24">
            <v>77</v>
          </cell>
          <cell r="C24">
            <v>7.0902394106813995</v>
          </cell>
          <cell r="D24">
            <v>5.7101780638951878</v>
          </cell>
          <cell r="E24">
            <v>8.7728073534351854</v>
          </cell>
          <cell r="F24" t="str">
            <v>-</v>
          </cell>
          <cell r="G24" t="str">
            <v>-</v>
          </cell>
          <cell r="H24">
            <v>7.9443892750744789</v>
          </cell>
          <cell r="I24">
            <v>7.7062556663644601</v>
          </cell>
          <cell r="J24">
            <v>8.6584205518553752</v>
          </cell>
          <cell r="K24">
            <v>8.0924855491329488</v>
          </cell>
          <cell r="L24">
            <v>7.8244274809160315</v>
          </cell>
          <cell r="M24">
            <v>8.7117701575532909</v>
          </cell>
          <cell r="N24">
            <v>6.7889908256880735</v>
          </cell>
          <cell r="O24">
            <v>7.0902394106813995</v>
          </cell>
          <cell r="P24" t="str">
            <v>-</v>
          </cell>
        </row>
        <row r="25">
          <cell r="A25" t="str">
            <v>Monmouthshire</v>
          </cell>
          <cell r="B25">
            <v>71</v>
          </cell>
          <cell r="C25">
            <v>9.0792838874680299</v>
          </cell>
          <cell r="D25">
            <v>7.260547919212776</v>
          </cell>
          <cell r="E25">
            <v>11.298103086282481</v>
          </cell>
          <cell r="F25" t="str">
            <v>-</v>
          </cell>
          <cell r="G25" t="str">
            <v>-</v>
          </cell>
          <cell r="H25">
            <v>8.2191780821917799</v>
          </cell>
          <cell r="I25">
            <v>6.3063063063063058</v>
          </cell>
          <cell r="J25">
            <v>8.5106382978723403</v>
          </cell>
          <cell r="K25">
            <v>6.2578222778473096</v>
          </cell>
          <cell r="L25">
            <v>7.8651685393258424</v>
          </cell>
          <cell r="M25">
            <v>8.3756345177664979</v>
          </cell>
          <cell r="N25">
            <v>7.9254079254079253</v>
          </cell>
          <cell r="O25">
            <v>9.0792838874680299</v>
          </cell>
          <cell r="P25" t="str">
            <v>-</v>
          </cell>
        </row>
        <row r="26">
          <cell r="A26" t="str">
            <v>Newport</v>
          </cell>
          <cell r="B26">
            <v>135</v>
          </cell>
          <cell r="C26">
            <v>7.1618037135278518</v>
          </cell>
          <cell r="D26">
            <v>6.0827958899697894</v>
          </cell>
          <cell r="E26">
            <v>8.4150635387933193</v>
          </cell>
          <cell r="F26" t="str">
            <v>-</v>
          </cell>
          <cell r="G26" t="str">
            <v>-</v>
          </cell>
          <cell r="H26">
            <v>7.4351585014409221</v>
          </cell>
          <cell r="I26">
            <v>8.2941176470588243</v>
          </cell>
          <cell r="J26">
            <v>8.2224909310761785</v>
          </cell>
          <cell r="K26">
            <v>8.573008849557521</v>
          </cell>
          <cell r="L26">
            <v>7.4186991869918701</v>
          </cell>
          <cell r="M26">
            <v>8.2291666666666661</v>
          </cell>
          <cell r="N26">
            <v>7.1501532175689482</v>
          </cell>
          <cell r="O26">
            <v>7.1618037135278518</v>
          </cell>
          <cell r="P26" t="str">
            <v>-</v>
          </cell>
        </row>
        <row r="27">
          <cell r="A27" t="str">
            <v>Wales</v>
          </cell>
          <cell r="B27">
            <v>2537</v>
          </cell>
          <cell r="C27">
            <v>7.1420528123416469</v>
          </cell>
          <cell r="D27">
            <v>6.8788506395897393</v>
          </cell>
          <cell r="E27">
            <v>7.4145239049840326</v>
          </cell>
          <cell r="F27" t="str">
            <v>-</v>
          </cell>
          <cell r="G27" t="str">
            <v>-</v>
          </cell>
          <cell r="H27">
            <v>7.6724110058521129</v>
          </cell>
          <cell r="I27">
            <v>7.1271828156390047</v>
          </cell>
          <cell r="J27">
            <v>7.4263802762050277</v>
          </cell>
          <cell r="K27">
            <v>7.5458474477280681</v>
          </cell>
          <cell r="L27">
            <v>7.2054802243960197</v>
          </cell>
          <cell r="M27">
            <v>7.4233040472418255</v>
          </cell>
          <cell r="N27">
            <v>7.0427245617457706</v>
          </cell>
          <cell r="O27">
            <v>7.1420528123416469</v>
          </cell>
          <cell r="P27" t="str">
            <v>-</v>
          </cell>
        </row>
      </sheetData>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Proportion data for interactive"/>
      <sheetName val="Data_interactive spreadsheet "/>
      <sheetName val="SQL results"/>
      <sheetName val="SQL code"/>
      <sheetName val="SQL QC"/>
      <sheetName val="Results QC "/>
      <sheetName val="QOF_Comparisson"/>
      <sheetName val="SQL_QC2"/>
      <sheetName val="QC_DATA"/>
      <sheetName val="EASR_Check"/>
    </sheetNames>
    <sheetDataSet>
      <sheetData sheetId="0"/>
      <sheetData sheetId="1"/>
      <sheetData sheetId="2">
        <row r="2">
          <cell r="A2" t="str">
            <v>Wales_QOFHYP_Females_2012_WALES</v>
          </cell>
          <cell r="B2" t="str">
            <v>QOFHYP</v>
          </cell>
          <cell r="C2">
            <v>2012</v>
          </cell>
          <cell r="D2" t="str">
            <v>Females</v>
          </cell>
          <cell r="E2" t="str">
            <v xml:space="preserve">Wales                 </v>
          </cell>
          <cell r="F2" t="str">
            <v>WALES</v>
          </cell>
          <cell r="G2">
            <v>16.122718135644199</v>
          </cell>
          <cell r="H2">
            <v>10.8636468450024</v>
          </cell>
          <cell r="I2">
            <v>10.818422480403701</v>
          </cell>
          <cell r="J2">
            <v>10.909004866715801</v>
          </cell>
          <cell r="K2">
            <v>4.5358021713362E-2</v>
          </cell>
          <cell r="L2">
            <v>4.5224364598753702E-2</v>
          </cell>
        </row>
        <row r="3">
          <cell r="A3" t="str">
            <v>Isle of Anglesey_QOFHYP_Females_2012_LA</v>
          </cell>
          <cell r="B3" t="str">
            <v>QOFHYP</v>
          </cell>
          <cell r="C3">
            <v>2012</v>
          </cell>
          <cell r="D3" t="str">
            <v>Females</v>
          </cell>
          <cell r="E3" t="str">
            <v xml:space="preserve">Isle of Anglesey      </v>
          </cell>
          <cell r="F3" t="str">
            <v>LA</v>
          </cell>
          <cell r="G3">
            <v>17.456915796053202</v>
          </cell>
          <cell r="H3">
            <v>9.934931604645671</v>
          </cell>
          <cell r="I3">
            <v>9.6591018387981613</v>
          </cell>
          <cell r="J3">
            <v>10.2161374904613</v>
          </cell>
          <cell r="K3">
            <v>0.28120588581567502</v>
          </cell>
          <cell r="L3">
            <v>0.27582976584751001</v>
          </cell>
        </row>
        <row r="4">
          <cell r="A4" t="str">
            <v>Gwynedd_QOFHYP_Females_2012_LA</v>
          </cell>
          <cell r="B4" t="str">
            <v>QOFHYP</v>
          </cell>
          <cell r="C4">
            <v>2012</v>
          </cell>
          <cell r="D4" t="str">
            <v>Females</v>
          </cell>
          <cell r="E4" t="str">
            <v xml:space="preserve">Gwynedd               </v>
          </cell>
          <cell r="F4" t="str">
            <v>LA</v>
          </cell>
          <cell r="G4">
            <v>15.960901681100401</v>
          </cell>
          <cell r="H4">
            <v>9.9492754926208509</v>
          </cell>
          <cell r="I4">
            <v>9.7372003290495694</v>
          </cell>
          <cell r="J4">
            <v>10.1645041338589</v>
          </cell>
          <cell r="K4">
            <v>0.21522864123806601</v>
          </cell>
          <cell r="L4">
            <v>0.21207516357128098</v>
          </cell>
        </row>
        <row r="5">
          <cell r="A5" t="str">
            <v>Conwy_QOFHYP_Females_2012_LA</v>
          </cell>
          <cell r="B5" t="str">
            <v>QOFHYP</v>
          </cell>
          <cell r="C5">
            <v>2012</v>
          </cell>
          <cell r="D5" t="str">
            <v>Females</v>
          </cell>
          <cell r="E5" t="str">
            <v xml:space="preserve">Conwy                 </v>
          </cell>
          <cell r="F5" t="str">
            <v>LA</v>
          </cell>
          <cell r="G5">
            <v>18.285743755479501</v>
          </cell>
          <cell r="H5">
            <v>9.8701962063997204</v>
          </cell>
          <cell r="I5">
            <v>9.6609670863839092</v>
          </cell>
          <cell r="J5">
            <v>10.0824450854668</v>
          </cell>
          <cell r="K5">
            <v>0.212248879067123</v>
          </cell>
          <cell r="L5">
            <v>0.20922912001580399</v>
          </cell>
        </row>
        <row r="6">
          <cell r="A6" t="str">
            <v>Denbighshire_QOFHYP_Females_2012_LA</v>
          </cell>
          <cell r="B6" t="str">
            <v>QOFHYP</v>
          </cell>
          <cell r="C6">
            <v>2012</v>
          </cell>
          <cell r="D6" t="str">
            <v>Females</v>
          </cell>
          <cell r="E6" t="str">
            <v xml:space="preserve">Denbighshire          </v>
          </cell>
          <cell r="F6" t="str">
            <v>LA</v>
          </cell>
          <cell r="G6">
            <v>17.120430235087099</v>
          </cell>
          <cell r="H6">
            <v>10.239686510200499</v>
          </cell>
          <cell r="I6">
            <v>10.0081207655683</v>
          </cell>
          <cell r="J6">
            <v>10.474959708774801</v>
          </cell>
          <cell r="K6">
            <v>0.235273198574356</v>
          </cell>
          <cell r="L6">
            <v>0.231565744632212</v>
          </cell>
        </row>
        <row r="7">
          <cell r="A7" t="str">
            <v>Flintshire_QOFHYP_Females_2012_LA</v>
          </cell>
          <cell r="B7" t="str">
            <v>QOFHYP</v>
          </cell>
          <cell r="C7">
            <v>2012</v>
          </cell>
          <cell r="D7" t="str">
            <v>Females</v>
          </cell>
          <cell r="E7" t="str">
            <v xml:space="preserve">Flintshire            </v>
          </cell>
          <cell r="F7" t="str">
            <v>LA</v>
          </cell>
          <cell r="G7">
            <v>16.008550639970302</v>
          </cell>
          <cell r="H7">
            <v>10.8185257708751</v>
          </cell>
          <cell r="I7">
            <v>10.6174849513833</v>
          </cell>
          <cell r="J7">
            <v>11.0222906327872</v>
          </cell>
          <cell r="K7">
            <v>0.20376486191213999</v>
          </cell>
          <cell r="L7">
            <v>0.20104081949179703</v>
          </cell>
        </row>
        <row r="8">
          <cell r="A8" t="str">
            <v>Wrexham_QOFHYP_Females_2012_LA</v>
          </cell>
          <cell r="B8" t="str">
            <v>QOFHYP</v>
          </cell>
          <cell r="C8">
            <v>2012</v>
          </cell>
          <cell r="D8" t="str">
            <v>Females</v>
          </cell>
          <cell r="E8" t="str">
            <v xml:space="preserve">Wrexham               </v>
          </cell>
          <cell r="F8" t="str">
            <v>LA</v>
          </cell>
          <cell r="G8">
            <v>16.551128853882901</v>
          </cell>
          <cell r="H8">
            <v>11.5723706801021</v>
          </cell>
          <cell r="I8">
            <v>11.357416498437701</v>
          </cell>
          <cell r="J8">
            <v>11.790211609504301</v>
          </cell>
          <cell r="K8">
            <v>0.217840929402217</v>
          </cell>
          <cell r="L8">
            <v>0.21495418166438501</v>
          </cell>
        </row>
        <row r="9">
          <cell r="A9" t="str">
            <v>Powys_QOFHYP_Females_2012_LA</v>
          </cell>
          <cell r="B9" t="str">
            <v>QOFHYP</v>
          </cell>
          <cell r="C9">
            <v>2012</v>
          </cell>
          <cell r="D9" t="str">
            <v>Females</v>
          </cell>
          <cell r="E9" t="str">
            <v xml:space="preserve">Powys                 </v>
          </cell>
          <cell r="F9" t="str">
            <v>LA</v>
          </cell>
          <cell r="G9">
            <v>17.553426451996199</v>
          </cell>
          <cell r="H9">
            <v>9.8676135452443496</v>
          </cell>
          <cell r="I9">
            <v>9.6733248898093098</v>
          </cell>
          <cell r="J9">
            <v>10.0645954062286</v>
          </cell>
          <cell r="K9">
            <v>0.19698186098423301</v>
          </cell>
          <cell r="L9">
            <v>0.19428865543503898</v>
          </cell>
        </row>
        <row r="10">
          <cell r="A10" t="str">
            <v>Ceredigion_QOFHYP_Females_2012_LA</v>
          </cell>
          <cell r="B10" t="str">
            <v>QOFHYP</v>
          </cell>
          <cell r="C10">
            <v>2012</v>
          </cell>
          <cell r="D10" t="str">
            <v>Females</v>
          </cell>
          <cell r="E10" t="str">
            <v xml:space="preserve">Ceredigion            </v>
          </cell>
          <cell r="F10" t="str">
            <v>LA</v>
          </cell>
          <cell r="G10">
            <v>17.4753033826882</v>
          </cell>
          <cell r="H10">
            <v>10.6836549139356</v>
          </cell>
          <cell r="I10">
            <v>10.4248522357249</v>
          </cell>
          <cell r="J10">
            <v>10.9468862667122</v>
          </cell>
          <cell r="K10">
            <v>0.26323135277658699</v>
          </cell>
          <cell r="L10">
            <v>0.25880267821070502</v>
          </cell>
        </row>
        <row r="11">
          <cell r="A11" t="str">
            <v>Pembrokeshire_QOFHYP_Females_2012_LA</v>
          </cell>
          <cell r="B11" t="str">
            <v>QOFHYP</v>
          </cell>
          <cell r="C11">
            <v>2012</v>
          </cell>
          <cell r="D11" t="str">
            <v>Females</v>
          </cell>
          <cell r="E11" t="str">
            <v xml:space="preserve">Pembrokeshire         </v>
          </cell>
          <cell r="F11" t="str">
            <v>LA</v>
          </cell>
          <cell r="G11">
            <v>17.842209739409601</v>
          </cell>
          <cell r="H11">
            <v>10.3942972645632</v>
          </cell>
          <cell r="I11">
            <v>10.155563999633399</v>
          </cell>
          <cell r="J11">
            <v>10.636900369943401</v>
          </cell>
          <cell r="K11">
            <v>0.24260310538023999</v>
          </cell>
          <cell r="L11">
            <v>0.238733264929822</v>
          </cell>
        </row>
        <row r="12">
          <cell r="A12" t="str">
            <v>Carmarthenshire_QOFHYP_Females_2012_LA</v>
          </cell>
          <cell r="B12" t="str">
            <v>QOFHYP</v>
          </cell>
          <cell r="C12">
            <v>2012</v>
          </cell>
          <cell r="D12" t="str">
            <v>Females</v>
          </cell>
          <cell r="E12" t="str">
            <v xml:space="preserve">Carmarthenshire      </v>
          </cell>
          <cell r="F12" t="str">
            <v>LA</v>
          </cell>
          <cell r="G12">
            <v>16.835916022397001</v>
          </cell>
          <cell r="H12">
            <v>10.2347294709986</v>
          </cell>
          <cell r="I12">
            <v>10.058871050598301</v>
          </cell>
          <cell r="J12">
            <v>10.4127222714921</v>
          </cell>
          <cell r="K12">
            <v>0.177992800493529</v>
          </cell>
          <cell r="L12">
            <v>0.175858420400304</v>
          </cell>
        </row>
        <row r="13">
          <cell r="A13" t="str">
            <v>Swansea_QOFHYP_Females_2012_LA</v>
          </cell>
          <cell r="B13" t="str">
            <v>QOFHYP</v>
          </cell>
          <cell r="C13">
            <v>2012</v>
          </cell>
          <cell r="D13" t="str">
            <v>Females</v>
          </cell>
          <cell r="E13" t="str">
            <v xml:space="preserve">Swansea              </v>
          </cell>
          <cell r="F13" t="str">
            <v>LA</v>
          </cell>
          <cell r="G13">
            <v>14.427632073658799</v>
          </cell>
          <cell r="H13">
            <v>9.78397957094157</v>
          </cell>
          <cell r="I13">
            <v>9.6280254426297898</v>
          </cell>
          <cell r="J13">
            <v>9.9416972582724998</v>
          </cell>
          <cell r="K13">
            <v>0.15771768733093</v>
          </cell>
          <cell r="L13">
            <v>0.15595412831178498</v>
          </cell>
        </row>
        <row r="14">
          <cell r="A14" t="str">
            <v>Neath Port Talbot_QOFHYP_Females_2012_LA</v>
          </cell>
          <cell r="B14" t="str">
            <v>QOFHYP</v>
          </cell>
          <cell r="C14">
            <v>2012</v>
          </cell>
          <cell r="D14" t="str">
            <v>Females</v>
          </cell>
          <cell r="E14" t="str">
            <v xml:space="preserve">Neath Port Talbot    </v>
          </cell>
          <cell r="F14" t="str">
            <v>LA</v>
          </cell>
          <cell r="G14">
            <v>17.603361489151201</v>
          </cell>
          <cell r="H14">
            <v>11.461356144338399</v>
          </cell>
          <cell r="I14">
            <v>11.245992326024501</v>
          </cell>
          <cell r="J14">
            <v>11.6796118555657</v>
          </cell>
          <cell r="K14">
            <v>0.21825571122735998</v>
          </cell>
          <cell r="L14">
            <v>0.21536381831391399</v>
          </cell>
        </row>
        <row r="15">
          <cell r="A15" t="str">
            <v>Bridgend_QOFHYP_Females_2012_LA</v>
          </cell>
          <cell r="B15" t="str">
            <v>QOFHYP</v>
          </cell>
          <cell r="C15">
            <v>2012</v>
          </cell>
          <cell r="D15" t="str">
            <v>Females</v>
          </cell>
          <cell r="E15" t="str">
            <v xml:space="preserve">Bridgend             </v>
          </cell>
          <cell r="F15" t="str">
            <v>LA</v>
          </cell>
          <cell r="G15">
            <v>16.483941699987099</v>
          </cell>
          <cell r="H15">
            <v>11.1818746409132</v>
          </cell>
          <cell r="I15">
            <v>10.9785917921141</v>
          </cell>
          <cell r="J15">
            <v>11.3878322886533</v>
          </cell>
          <cell r="K15">
            <v>0.20595764774013897</v>
          </cell>
          <cell r="L15">
            <v>0.203282848799094</v>
          </cell>
        </row>
        <row r="16">
          <cell r="A16" t="str">
            <v>The Vale of Glamorgan_QOFHYP_Females_2012_LA</v>
          </cell>
          <cell r="B16" t="str">
            <v>QOFHYP</v>
          </cell>
          <cell r="C16">
            <v>2012</v>
          </cell>
          <cell r="D16" t="str">
            <v>Females</v>
          </cell>
          <cell r="E16" t="str">
            <v>The Vale of Glamorgan</v>
          </cell>
          <cell r="F16" t="str">
            <v>LA</v>
          </cell>
          <cell r="G16">
            <v>15.374447259508699</v>
          </cell>
          <cell r="H16">
            <v>10.208666549941</v>
          </cell>
          <cell r="I16">
            <v>9.9952378734388994</v>
          </cell>
          <cell r="J16">
            <v>10.4253104839652</v>
          </cell>
          <cell r="K16">
            <v>0.21664393402424201</v>
          </cell>
          <cell r="L16">
            <v>0.21342867650206498</v>
          </cell>
        </row>
        <row r="17">
          <cell r="A17" t="str">
            <v>Cardiff_QOFHYP_Females_2012_LA</v>
          </cell>
          <cell r="B17" t="str">
            <v>QOFHYP</v>
          </cell>
          <cell r="C17">
            <v>2012</v>
          </cell>
          <cell r="D17" t="str">
            <v>Females</v>
          </cell>
          <cell r="E17" t="str">
            <v xml:space="preserve">Cardiff              </v>
          </cell>
          <cell r="F17" t="str">
            <v>LA</v>
          </cell>
          <cell r="G17">
            <v>12.3703962766673</v>
          </cell>
          <cell r="H17">
            <v>10.7483896429388</v>
          </cell>
          <cell r="I17">
            <v>10.601986979835599</v>
          </cell>
          <cell r="J17">
            <v>10.8962258848301</v>
          </cell>
          <cell r="K17">
            <v>0.147836241891278</v>
          </cell>
          <cell r="L17">
            <v>0.146402663103227</v>
          </cell>
        </row>
        <row r="18">
          <cell r="A18" t="str">
            <v>Rhondda Cynon Taf_QOFHYP_Females_2012_LA</v>
          </cell>
          <cell r="B18" t="str">
            <v>QOFHYP</v>
          </cell>
          <cell r="C18">
            <v>2012</v>
          </cell>
          <cell r="D18" t="str">
            <v>Females</v>
          </cell>
          <cell r="E18" t="str">
            <v>Rhondda Cynon Taf</v>
          </cell>
          <cell r="F18" t="str">
            <v>LA</v>
          </cell>
          <cell r="G18">
            <v>17.171099810939403</v>
          </cell>
          <cell r="H18">
            <v>12.301131521233199</v>
          </cell>
          <cell r="I18">
            <v>12.1272958415624</v>
          </cell>
          <cell r="J18">
            <v>12.4767456968895</v>
          </cell>
          <cell r="K18">
            <v>0.17561417565627599</v>
          </cell>
          <cell r="L18">
            <v>0.17383567967083299</v>
          </cell>
        </row>
        <row r="19">
          <cell r="A19" t="str">
            <v>Merthyr Tydfil_QOFHYP_Females_2012_LA</v>
          </cell>
          <cell r="B19" t="str">
            <v>QOFHYP</v>
          </cell>
          <cell r="C19">
            <v>2012</v>
          </cell>
          <cell r="D19" t="str">
            <v>Females</v>
          </cell>
          <cell r="E19" t="str">
            <v xml:space="preserve">Merthyr Tydfil       </v>
          </cell>
          <cell r="F19" t="str">
            <v>LA</v>
          </cell>
          <cell r="G19">
            <v>17.454386319262099</v>
          </cell>
          <cell r="H19">
            <v>12.800400106210901</v>
          </cell>
          <cell r="I19">
            <v>12.4380479398099</v>
          </cell>
          <cell r="J19">
            <v>13.1702687638676</v>
          </cell>
          <cell r="K19">
            <v>0.36986865765661003</v>
          </cell>
          <cell r="L19">
            <v>0.36235216640109502</v>
          </cell>
        </row>
        <row r="20">
          <cell r="A20" t="str">
            <v>Caerphilly_QOFHYP_Females_2012_LA</v>
          </cell>
          <cell r="B20" t="str">
            <v>QOFHYP</v>
          </cell>
          <cell r="C20">
            <v>2012</v>
          </cell>
          <cell r="D20" t="str">
            <v>Females</v>
          </cell>
          <cell r="E20" t="str">
            <v xml:space="preserve">Caerphilly           </v>
          </cell>
          <cell r="F20" t="str">
            <v>LA</v>
          </cell>
          <cell r="G20">
            <v>16.741395875933101</v>
          </cell>
          <cell r="H20">
            <v>12.1984648359606</v>
          </cell>
          <cell r="I20">
            <v>11.9862915714225</v>
          </cell>
          <cell r="J20">
            <v>12.413344706252001</v>
          </cell>
          <cell r="K20">
            <v>0.21487987029141903</v>
          </cell>
          <cell r="L20">
            <v>0.21217326453806301</v>
          </cell>
        </row>
        <row r="21">
          <cell r="A21" t="str">
            <v>Blaenau Gwent_QOFHYP_Females_2012_LA</v>
          </cell>
          <cell r="B21" t="str">
            <v>QOFHYP</v>
          </cell>
          <cell r="C21">
            <v>2012</v>
          </cell>
          <cell r="D21" t="str">
            <v>Females</v>
          </cell>
          <cell r="E21" t="str">
            <v xml:space="preserve">Blaenau Gwent        </v>
          </cell>
          <cell r="F21" t="str">
            <v>LA</v>
          </cell>
          <cell r="G21">
            <v>18.367623539616698</v>
          </cell>
          <cell r="H21">
            <v>13.0915061332765</v>
          </cell>
          <cell r="I21">
            <v>12.7658691808469</v>
          </cell>
          <cell r="J21">
            <v>13.423043514170999</v>
          </cell>
          <cell r="K21">
            <v>0.331537380894531</v>
          </cell>
          <cell r="L21">
            <v>0.325636952429527</v>
          </cell>
        </row>
        <row r="22">
          <cell r="A22" t="str">
            <v>Torfaen_QOFHYP_Females_2012_LA</v>
          </cell>
          <cell r="B22" t="str">
            <v>QOFHYP</v>
          </cell>
          <cell r="C22">
            <v>2012</v>
          </cell>
          <cell r="D22" t="str">
            <v>Females</v>
          </cell>
          <cell r="E22" t="str">
            <v xml:space="preserve">Torfaen              </v>
          </cell>
          <cell r="F22" t="str">
            <v>LA</v>
          </cell>
          <cell r="G22">
            <v>17.178555012327102</v>
          </cell>
          <cell r="H22">
            <v>11.8711328332327</v>
          </cell>
          <cell r="I22">
            <v>11.600154938342701</v>
          </cell>
          <cell r="J22">
            <v>12.146564020796999</v>
          </cell>
          <cell r="K22">
            <v>0.27543118756429702</v>
          </cell>
          <cell r="L22">
            <v>0.27097789488998497</v>
          </cell>
        </row>
        <row r="23">
          <cell r="A23" t="str">
            <v>Monmouthshire_QOFHYP_Females_2012_LA</v>
          </cell>
          <cell r="B23" t="str">
            <v>QOFHYP</v>
          </cell>
          <cell r="C23">
            <v>2012</v>
          </cell>
          <cell r="D23" t="str">
            <v>Females</v>
          </cell>
          <cell r="E23" t="str">
            <v xml:space="preserve">Monmouthshire        </v>
          </cell>
          <cell r="F23" t="str">
            <v>LA</v>
          </cell>
          <cell r="G23">
            <v>16.0026126714566</v>
          </cell>
          <cell r="H23">
            <v>9.2694147284559101</v>
          </cell>
          <cell r="I23">
            <v>9.0396734236269793</v>
          </cell>
          <cell r="J23">
            <v>9.5032203901328707</v>
          </cell>
          <cell r="K23">
            <v>0.23380566167695599</v>
          </cell>
          <cell r="L23">
            <v>0.22974130482893601</v>
          </cell>
        </row>
        <row r="24">
          <cell r="A24" t="str">
            <v>Newport_QOFHYP_Females_2012_LA</v>
          </cell>
          <cell r="B24" t="str">
            <v>QOFHYP</v>
          </cell>
          <cell r="C24">
            <v>2012</v>
          </cell>
          <cell r="D24" t="str">
            <v>Females</v>
          </cell>
          <cell r="E24" t="str">
            <v xml:space="preserve">Newport              </v>
          </cell>
          <cell r="F24" t="str">
            <v>LA</v>
          </cell>
          <cell r="G24">
            <v>15.293342122610401</v>
          </cell>
          <cell r="H24">
            <v>11.400349770397501</v>
          </cell>
          <cell r="I24">
            <v>11.179517459673601</v>
          </cell>
          <cell r="J24">
            <v>11.6242643252692</v>
          </cell>
          <cell r="K24">
            <v>0.22391455487171502</v>
          </cell>
          <cell r="L24">
            <v>0.220832310723861</v>
          </cell>
        </row>
        <row r="25">
          <cell r="A25" t="str">
            <v>Betsi Cadwaladr UHB_QOFHYP_Females_2012_HB</v>
          </cell>
          <cell r="B25" t="str">
            <v>QOFHYP</v>
          </cell>
          <cell r="C25">
            <v>2012</v>
          </cell>
          <cell r="D25" t="str">
            <v>Females</v>
          </cell>
          <cell r="E25" t="str">
            <v xml:space="preserve">Betsi Cadwaladr UHB     </v>
          </cell>
          <cell r="F25" t="str">
            <v>HB</v>
          </cell>
          <cell r="G25">
            <v>16.782893382549901</v>
          </cell>
          <cell r="H25">
            <v>10.4782256111198</v>
          </cell>
          <cell r="I25">
            <v>10.3878081227171</v>
          </cell>
          <cell r="J25">
            <v>10.5691922551378</v>
          </cell>
          <cell r="K25">
            <v>9.0966644017984793E-2</v>
          </cell>
          <cell r="L25">
            <v>9.041748840264599E-2</v>
          </cell>
        </row>
        <row r="26">
          <cell r="A26" t="str">
            <v>Powys THB_QOFHYP_Females_2012_HB</v>
          </cell>
          <cell r="B26" t="str">
            <v>QOFHYP</v>
          </cell>
          <cell r="C26">
            <v>2012</v>
          </cell>
          <cell r="D26" t="str">
            <v>Females</v>
          </cell>
          <cell r="E26" t="str">
            <v xml:space="preserve">Powys THB              </v>
          </cell>
          <cell r="F26" t="str">
            <v>HB</v>
          </cell>
          <cell r="G26">
            <v>17.553426451996199</v>
          </cell>
          <cell r="H26">
            <v>9.8676135452443496</v>
          </cell>
          <cell r="I26">
            <v>9.6733248898093098</v>
          </cell>
          <cell r="J26">
            <v>10.0645954062286</v>
          </cell>
          <cell r="K26">
            <v>0.19698186098423301</v>
          </cell>
          <cell r="L26">
            <v>0.19428865543503898</v>
          </cell>
        </row>
        <row r="27">
          <cell r="A27" t="str">
            <v>Hywel Dda HB_QOFHYP_Females_2012_HB</v>
          </cell>
          <cell r="B27" t="str">
            <v>QOFHYP</v>
          </cell>
          <cell r="C27">
            <v>2012</v>
          </cell>
          <cell r="D27" t="str">
            <v>Females</v>
          </cell>
          <cell r="E27" t="str">
            <v xml:space="preserve"> Hywel Dda HB            </v>
          </cell>
          <cell r="F27" t="str">
            <v>HB</v>
          </cell>
          <cell r="G27">
            <v>17.2551417454141</v>
          </cell>
          <cell r="H27">
            <v>10.383905922137499</v>
          </cell>
          <cell r="I27">
            <v>10.259500361914899</v>
          </cell>
          <cell r="J27">
            <v>10.509359064325599</v>
          </cell>
          <cell r="K27">
            <v>0.12545314218806</v>
          </cell>
          <cell r="L27">
            <v>0.124405560222608</v>
          </cell>
        </row>
        <row r="28">
          <cell r="A28" t="str">
            <v>ABM UHB_QOFHYP_Females_2012_HB</v>
          </cell>
          <cell r="B28" t="str">
            <v>QOFHYP</v>
          </cell>
          <cell r="C28">
            <v>2012</v>
          </cell>
          <cell r="D28" t="str">
            <v>Females</v>
          </cell>
          <cell r="E28" t="str">
            <v xml:space="preserve">ABM UHB                  </v>
          </cell>
          <cell r="F28" t="str">
            <v>HB</v>
          </cell>
          <cell r="G28">
            <v>15.854398609467001</v>
          </cell>
          <cell r="H28">
            <v>10.6467386043213</v>
          </cell>
          <cell r="I28">
            <v>10.5389741442755</v>
          </cell>
          <cell r="J28">
            <v>10.7552797035371</v>
          </cell>
          <cell r="K28">
            <v>0.108541099215786</v>
          </cell>
          <cell r="L28">
            <v>0.107764460045877</v>
          </cell>
        </row>
        <row r="29">
          <cell r="A29" t="str">
            <v>Cardiff &amp; Vale UHB_QOFHYP_Females_2012_HB</v>
          </cell>
          <cell r="B29" t="str">
            <v>QOFHYP</v>
          </cell>
          <cell r="C29">
            <v>2012</v>
          </cell>
          <cell r="D29" t="str">
            <v>Females</v>
          </cell>
          <cell r="E29" t="str">
            <v xml:space="preserve">Cardiff &amp; Vale UHB </v>
          </cell>
          <cell r="F29" t="str">
            <v>HB</v>
          </cell>
          <cell r="G29">
            <v>13.135820883553501</v>
          </cell>
          <cell r="H29">
            <v>10.5811164292081</v>
          </cell>
          <cell r="I29">
            <v>10.460395307534899</v>
          </cell>
          <cell r="J29">
            <v>10.702826955295199</v>
          </cell>
          <cell r="K29">
            <v>0.121710526087161</v>
          </cell>
          <cell r="L29">
            <v>0.12072112167315201</v>
          </cell>
        </row>
        <row r="30">
          <cell r="A30" t="str">
            <v>Cwm Taf HB_QOFHYP_Females_2012_HB</v>
          </cell>
          <cell r="B30" t="str">
            <v>QOFHYP</v>
          </cell>
          <cell r="C30">
            <v>2012</v>
          </cell>
          <cell r="D30" t="str">
            <v>Females</v>
          </cell>
          <cell r="E30" t="str">
            <v xml:space="preserve"> Cwm Taf HB         </v>
          </cell>
          <cell r="F30" t="str">
            <v>HB</v>
          </cell>
          <cell r="G30">
            <v>17.226311852930799</v>
          </cell>
          <cell r="H30">
            <v>12.3976217781461</v>
          </cell>
          <cell r="I30">
            <v>12.2407211638058</v>
          </cell>
          <cell r="J30">
            <v>12.5559595703214</v>
          </cell>
          <cell r="K30">
            <v>0.15833779217523999</v>
          </cell>
          <cell r="L30">
            <v>0.15690061434033101</v>
          </cell>
        </row>
        <row r="31">
          <cell r="A31" t="str">
            <v>Aneurin Bevan HB_QOFHYP_Females_2012_HB</v>
          </cell>
          <cell r="B31" t="str">
            <v>QOFHYP</v>
          </cell>
          <cell r="C31">
            <v>2012</v>
          </cell>
          <cell r="D31" t="str">
            <v>Females</v>
          </cell>
          <cell r="E31" t="str">
            <v xml:space="preserve">Aneurin Bevan HB       </v>
          </cell>
          <cell r="F31" t="str">
            <v>HB</v>
          </cell>
          <cell r="G31">
            <v>16.532299142506901</v>
          </cell>
          <cell r="H31">
            <v>11.554577288668799</v>
          </cell>
          <cell r="I31">
            <v>11.444814464461299</v>
          </cell>
          <cell r="J31">
            <v>11.6650901146685</v>
          </cell>
          <cell r="K31">
            <v>0.110512825999646</v>
          </cell>
          <cell r="L31">
            <v>0.10976282420747301</v>
          </cell>
        </row>
        <row r="32">
          <cell r="A32" t="str">
            <v>Wales_QOFHYP_Males_2012_WALES</v>
          </cell>
          <cell r="B32" t="str">
            <v>QOFHYP</v>
          </cell>
          <cell r="C32">
            <v>2012</v>
          </cell>
          <cell r="D32" t="str">
            <v>Males</v>
          </cell>
          <cell r="E32" t="str">
            <v xml:space="preserve">Wales                 </v>
          </cell>
          <cell r="F32" t="str">
            <v>WALES</v>
          </cell>
          <cell r="G32">
            <v>14.4717900207323</v>
          </cell>
          <cell r="H32">
            <v>11.280407732311</v>
          </cell>
          <cell r="I32">
            <v>11.232855039407101</v>
          </cell>
          <cell r="J32">
            <v>11.3281089616095</v>
          </cell>
          <cell r="K32">
            <v>4.7701229298522205E-2</v>
          </cell>
          <cell r="L32">
            <v>4.75526929038637E-2</v>
          </cell>
        </row>
        <row r="33">
          <cell r="A33" t="str">
            <v>Isle of Anglesey_QOFHYP_Males_2012_LA</v>
          </cell>
          <cell r="B33" t="str">
            <v>QOFHYP</v>
          </cell>
          <cell r="C33">
            <v>2012</v>
          </cell>
          <cell r="D33" t="str">
            <v>Males</v>
          </cell>
          <cell r="E33" t="str">
            <v xml:space="preserve">Isle of Anglesey      </v>
          </cell>
          <cell r="F33" t="str">
            <v>LA</v>
          </cell>
          <cell r="G33">
            <v>15.1151301015061</v>
          </cell>
          <cell r="H33">
            <v>10.1272444387417</v>
          </cell>
          <cell r="I33">
            <v>9.8393916028144606</v>
          </cell>
          <cell r="J33">
            <v>10.421149798070699</v>
          </cell>
          <cell r="K33">
            <v>0.29390535932907702</v>
          </cell>
          <cell r="L33">
            <v>0.28785283592719701</v>
          </cell>
        </row>
        <row r="34">
          <cell r="A34" t="str">
            <v>Gwynedd_QOFHYP_Males_2012_LA</v>
          </cell>
          <cell r="B34" t="str">
            <v>QOFHYP</v>
          </cell>
          <cell r="C34">
            <v>2012</v>
          </cell>
          <cell r="D34" t="str">
            <v>Males</v>
          </cell>
          <cell r="E34" t="str">
            <v xml:space="preserve">Gwynedd               </v>
          </cell>
          <cell r="F34" t="str">
            <v>LA</v>
          </cell>
          <cell r="G34">
            <v>13.4792281355023</v>
          </cell>
          <cell r="H34">
            <v>10.174009701511299</v>
          </cell>
          <cell r="I34">
            <v>9.953522749595809</v>
          </cell>
          <cell r="J34">
            <v>10.398050830068701</v>
          </cell>
          <cell r="K34">
            <v>0.224041128557431</v>
          </cell>
          <cell r="L34">
            <v>0.22048695191548001</v>
          </cell>
        </row>
        <row r="35">
          <cell r="A35" t="str">
            <v>Conwy_QOFHYP_Males_2012_LA</v>
          </cell>
          <cell r="B35" t="str">
            <v>QOFHYP</v>
          </cell>
          <cell r="C35">
            <v>2012</v>
          </cell>
          <cell r="D35" t="str">
            <v>Males</v>
          </cell>
          <cell r="E35" t="str">
            <v xml:space="preserve">Conwy                 </v>
          </cell>
          <cell r="F35" t="str">
            <v>LA</v>
          </cell>
          <cell r="G35">
            <v>15.462816244414</v>
          </cell>
          <cell r="H35">
            <v>9.9807878322215604</v>
          </cell>
          <cell r="I35">
            <v>9.7607769186066804</v>
          </cell>
          <cell r="J35">
            <v>10.204315879528199</v>
          </cell>
          <cell r="K35">
            <v>0.223528047306633</v>
          </cell>
          <cell r="L35">
            <v>0.22001091361487402</v>
          </cell>
        </row>
        <row r="36">
          <cell r="A36" t="str">
            <v>Denbighshire_QOFHYP_Males_2012_LA</v>
          </cell>
          <cell r="B36" t="str">
            <v>QOFHYP</v>
          </cell>
          <cell r="C36">
            <v>2012</v>
          </cell>
          <cell r="D36" t="str">
            <v>Males</v>
          </cell>
          <cell r="E36" t="str">
            <v xml:space="preserve">Denbighshire          </v>
          </cell>
          <cell r="F36" t="str">
            <v>LA</v>
          </cell>
          <cell r="G36">
            <v>15.463896732553399</v>
          </cell>
          <cell r="H36">
            <v>10.689376616913</v>
          </cell>
          <cell r="I36">
            <v>10.4434202101206</v>
          </cell>
          <cell r="J36">
            <v>10.939520204884101</v>
          </cell>
          <cell r="K36">
            <v>0.25014358797105596</v>
          </cell>
          <cell r="L36">
            <v>0.245956406792462</v>
          </cell>
        </row>
        <row r="37">
          <cell r="A37" t="str">
            <v>Flintshire_QOFHYP_Males_2012_LA</v>
          </cell>
          <cell r="B37" t="str">
            <v>QOFHYP</v>
          </cell>
          <cell r="C37">
            <v>2012</v>
          </cell>
          <cell r="D37" t="str">
            <v>Males</v>
          </cell>
          <cell r="E37" t="str">
            <v xml:space="preserve">Flintshire            </v>
          </cell>
          <cell r="F37" t="str">
            <v>LA</v>
          </cell>
          <cell r="G37">
            <v>14.576185199524701</v>
          </cell>
          <cell r="H37">
            <v>11.1967829328433</v>
          </cell>
          <cell r="I37">
            <v>10.984805885655101</v>
          </cell>
          <cell r="J37">
            <v>11.411779459919801</v>
          </cell>
          <cell r="K37">
            <v>0.214996527076521</v>
          </cell>
          <cell r="L37">
            <v>0.21197704718818203</v>
          </cell>
        </row>
        <row r="38">
          <cell r="A38" t="str">
            <v>Wrexham_QOFHYP_Males_2012_LA</v>
          </cell>
          <cell r="B38" t="str">
            <v>QOFHYP</v>
          </cell>
          <cell r="C38">
            <v>2012</v>
          </cell>
          <cell r="D38" t="str">
            <v>Males</v>
          </cell>
          <cell r="E38" t="str">
            <v xml:space="preserve">Wrexham               </v>
          </cell>
          <cell r="F38" t="str">
            <v>LA</v>
          </cell>
          <cell r="G38">
            <v>14.581359465093001</v>
          </cell>
          <cell r="H38">
            <v>11.7923189792215</v>
          </cell>
          <cell r="I38">
            <v>11.5676295635141</v>
          </cell>
          <cell r="J38">
            <v>12.020230591861601</v>
          </cell>
          <cell r="K38">
            <v>0.22791161264013299</v>
          </cell>
          <cell r="L38">
            <v>0.22468941570732701</v>
          </cell>
        </row>
        <row r="39">
          <cell r="A39" t="str">
            <v>Powys_QOFHYP_Males_2012_LA</v>
          </cell>
          <cell r="B39" t="str">
            <v>QOFHYP</v>
          </cell>
          <cell r="C39">
            <v>2012</v>
          </cell>
          <cell r="D39" t="str">
            <v>Males</v>
          </cell>
          <cell r="E39" t="str">
            <v xml:space="preserve">Powys                 </v>
          </cell>
          <cell r="F39" t="str">
            <v>LA</v>
          </cell>
          <cell r="G39">
            <v>15.609168040041499</v>
          </cell>
          <cell r="H39">
            <v>10.0686892120272</v>
          </cell>
          <cell r="I39">
            <v>9.8661354517706794</v>
          </cell>
          <cell r="J39">
            <v>10.2742245896874</v>
          </cell>
          <cell r="K39">
            <v>0.20553537766015401</v>
          </cell>
          <cell r="L39">
            <v>0.20255376025652799</v>
          </cell>
        </row>
        <row r="40">
          <cell r="A40" t="str">
            <v>Ceredigion_QOFHYP_Males_2012_LA</v>
          </cell>
          <cell r="B40" t="str">
            <v>QOFHYP</v>
          </cell>
          <cell r="C40">
            <v>2012</v>
          </cell>
          <cell r="D40" t="str">
            <v>Males</v>
          </cell>
          <cell r="E40" t="str">
            <v xml:space="preserve">Ceredigion            </v>
          </cell>
          <cell r="F40" t="str">
            <v>LA</v>
          </cell>
          <cell r="G40">
            <v>14.4760710366605</v>
          </cell>
          <cell r="H40">
            <v>10.202205113645</v>
          </cell>
          <cell r="I40">
            <v>9.9447421692706008</v>
          </cell>
          <cell r="J40">
            <v>10.464445597008801</v>
          </cell>
          <cell r="K40">
            <v>0.262240483363816</v>
          </cell>
          <cell r="L40">
            <v>0.25746294437436201</v>
          </cell>
        </row>
        <row r="41">
          <cell r="A41" t="str">
            <v>Pembrokeshire_QOFHYP_Males_2012_LA</v>
          </cell>
          <cell r="B41" t="str">
            <v>QOFHYP</v>
          </cell>
          <cell r="C41">
            <v>2012</v>
          </cell>
          <cell r="D41" t="str">
            <v>Males</v>
          </cell>
          <cell r="E41" t="str">
            <v xml:space="preserve">Pembrokeshire         </v>
          </cell>
          <cell r="F41" t="str">
            <v>LA</v>
          </cell>
          <cell r="G41">
            <v>15.739278856411399</v>
          </cell>
          <cell r="H41">
            <v>10.5056893001486</v>
          </cell>
          <cell r="I41">
            <v>10.2573829026851</v>
          </cell>
          <cell r="J41">
            <v>10.7583059614985</v>
          </cell>
          <cell r="K41">
            <v>0.25261666134993799</v>
          </cell>
          <cell r="L41">
            <v>0.248306397463534</v>
          </cell>
        </row>
        <row r="42">
          <cell r="A42" t="str">
            <v>Carmarthenshire_QOFHYP_Males_2012_LA</v>
          </cell>
          <cell r="B42" t="str">
            <v>QOFHYP</v>
          </cell>
          <cell r="C42">
            <v>2012</v>
          </cell>
          <cell r="D42" t="str">
            <v>Males</v>
          </cell>
          <cell r="E42" t="str">
            <v xml:space="preserve">Carmarthenshire      </v>
          </cell>
          <cell r="F42" t="str">
            <v>LA</v>
          </cell>
          <cell r="G42">
            <v>14.998337975539599</v>
          </cell>
          <cell r="H42">
            <v>10.494148918090399</v>
          </cell>
          <cell r="I42">
            <v>10.3089969284459</v>
          </cell>
          <cell r="J42">
            <v>10.681708374415299</v>
          </cell>
          <cell r="K42">
            <v>0.18755945632487001</v>
          </cell>
          <cell r="L42">
            <v>0.185151989644494</v>
          </cell>
        </row>
        <row r="43">
          <cell r="A43" t="str">
            <v>Swansea_QOFHYP_Males_2012_LA</v>
          </cell>
          <cell r="B43" t="str">
            <v>QOFHYP</v>
          </cell>
          <cell r="C43">
            <v>2012</v>
          </cell>
          <cell r="D43" t="str">
            <v>Males</v>
          </cell>
          <cell r="E43" t="str">
            <v xml:space="preserve">Swansea              </v>
          </cell>
          <cell r="F43" t="str">
            <v>LA</v>
          </cell>
          <cell r="G43">
            <v>12.670240091180101</v>
          </cell>
          <cell r="H43">
            <v>10.2013072623652</v>
          </cell>
          <cell r="I43">
            <v>10.0366607949155</v>
          </cell>
          <cell r="J43">
            <v>10.3679298141658</v>
          </cell>
          <cell r="K43">
            <v>0.16662255180060598</v>
          </cell>
          <cell r="L43">
            <v>0.16464646744962702</v>
          </cell>
        </row>
        <row r="44">
          <cell r="A44" t="str">
            <v>Neath Port Talbot_QOFHYP_Males_2012_LA</v>
          </cell>
          <cell r="B44" t="str">
            <v>QOFHYP</v>
          </cell>
          <cell r="C44">
            <v>2012</v>
          </cell>
          <cell r="D44" t="str">
            <v>Males</v>
          </cell>
          <cell r="E44" t="str">
            <v xml:space="preserve">Neath Port Talbot    </v>
          </cell>
          <cell r="F44" t="str">
            <v>LA</v>
          </cell>
          <cell r="G44">
            <v>15.6094084105488</v>
          </cell>
          <cell r="H44">
            <v>11.668370959308699</v>
          </cell>
          <cell r="I44">
            <v>11.443714893479699</v>
          </cell>
          <cell r="J44">
            <v>11.896255092435599</v>
          </cell>
          <cell r="K44">
            <v>0.22788413312699199</v>
          </cell>
          <cell r="L44">
            <v>0.224656065828928</v>
          </cell>
        </row>
        <row r="45">
          <cell r="A45" t="str">
            <v>Bridgend_QOFHYP_Males_2012_LA</v>
          </cell>
          <cell r="B45" t="str">
            <v>QOFHYP</v>
          </cell>
          <cell r="C45">
            <v>2012</v>
          </cell>
          <cell r="D45" t="str">
            <v>Males</v>
          </cell>
          <cell r="E45" t="str">
            <v xml:space="preserve">Bridgend             </v>
          </cell>
          <cell r="F45" t="str">
            <v>LA</v>
          </cell>
          <cell r="G45">
            <v>15.3976200461313</v>
          </cell>
          <cell r="H45">
            <v>11.985339846351501</v>
          </cell>
          <cell r="I45">
            <v>11.766234392307201</v>
          </cell>
          <cell r="J45">
            <v>12.207453068716401</v>
          </cell>
          <cell r="K45">
            <v>0.222113222364895</v>
          </cell>
          <cell r="L45">
            <v>0.21910545404431797</v>
          </cell>
        </row>
        <row r="46">
          <cell r="A46" t="str">
            <v>The Vale of Glamorgan_QOFHYP_Males_2012_LA</v>
          </cell>
          <cell r="B46" t="str">
            <v>QOFHYP</v>
          </cell>
          <cell r="C46">
            <v>2012</v>
          </cell>
          <cell r="D46" t="str">
            <v>Males</v>
          </cell>
          <cell r="E46" t="str">
            <v>The Vale of Glamorgan</v>
          </cell>
          <cell r="F46" t="str">
            <v>LA</v>
          </cell>
          <cell r="G46">
            <v>14.8608366004601</v>
          </cell>
          <cell r="H46">
            <v>11.426167910577501</v>
          </cell>
          <cell r="I46">
            <v>11.1895371245331</v>
          </cell>
          <cell r="J46">
            <v>11.666478644515399</v>
          </cell>
          <cell r="K46">
            <v>0.24031073393794999</v>
          </cell>
          <cell r="L46">
            <v>0.23663078604439497</v>
          </cell>
        </row>
        <row r="47">
          <cell r="A47" t="str">
            <v>Cardiff_QOFHYP_Males_2012_LA</v>
          </cell>
          <cell r="B47" t="str">
            <v>QOFHYP</v>
          </cell>
          <cell r="C47">
            <v>2012</v>
          </cell>
          <cell r="D47" t="str">
            <v>Males</v>
          </cell>
          <cell r="E47" t="str">
            <v xml:space="preserve">Cardiff              </v>
          </cell>
          <cell r="F47" t="str">
            <v>LA</v>
          </cell>
          <cell r="G47">
            <v>11.080223646186699</v>
          </cell>
          <cell r="H47">
            <v>11.169199060697199</v>
          </cell>
          <cell r="I47">
            <v>11.0176984924856</v>
          </cell>
          <cell r="J47">
            <v>11.322246151240901</v>
          </cell>
          <cell r="K47">
            <v>0.15304709054373</v>
          </cell>
          <cell r="L47">
            <v>0.15150056821156702</v>
          </cell>
        </row>
        <row r="48">
          <cell r="A48" t="str">
            <v>Rhondda Cynon Taf_QOFHYP_Males_2012_LA</v>
          </cell>
          <cell r="B48" t="str">
            <v>QOFHYP</v>
          </cell>
          <cell r="C48">
            <v>2012</v>
          </cell>
          <cell r="D48" t="str">
            <v>Males</v>
          </cell>
          <cell r="E48" t="str">
            <v>Rhondda Cynon Taf</v>
          </cell>
          <cell r="F48" t="str">
            <v>LA</v>
          </cell>
          <cell r="G48">
            <v>16.154322093231499</v>
          </cell>
          <cell r="H48">
            <v>13.244554173720601</v>
          </cell>
          <cell r="I48">
            <v>13.058642039550199</v>
          </cell>
          <cell r="J48">
            <v>13.4324266670199</v>
          </cell>
          <cell r="K48">
            <v>0.18787249329925299</v>
          </cell>
          <cell r="L48">
            <v>0.18591213417042202</v>
          </cell>
        </row>
        <row r="49">
          <cell r="A49" t="str">
            <v>Merthyr Tydfil_QOFHYP_Males_2012_LA</v>
          </cell>
          <cell r="B49" t="str">
            <v>QOFHYP</v>
          </cell>
          <cell r="C49">
            <v>2012</v>
          </cell>
          <cell r="D49" t="str">
            <v>Males</v>
          </cell>
          <cell r="E49" t="str">
            <v xml:space="preserve">Merthyr Tydfil       </v>
          </cell>
          <cell r="F49" t="str">
            <v>LA</v>
          </cell>
          <cell r="G49">
            <v>16.2201524132091</v>
          </cell>
          <cell r="H49">
            <v>13.463753509797101</v>
          </cell>
          <cell r="I49">
            <v>13.0812427092539</v>
          </cell>
          <cell r="J49">
            <v>13.8545243339092</v>
          </cell>
          <cell r="K49">
            <v>0.390770824112045</v>
          </cell>
          <cell r="L49">
            <v>0.38251080054326397</v>
          </cell>
        </row>
        <row r="50">
          <cell r="A50" t="str">
            <v>Caerphilly_QOFHYP_Males_2012_LA</v>
          </cell>
          <cell r="B50" t="str">
            <v>QOFHYP</v>
          </cell>
          <cell r="C50">
            <v>2012</v>
          </cell>
          <cell r="D50" t="str">
            <v>Males</v>
          </cell>
          <cell r="E50" t="str">
            <v xml:space="preserve">Caerphilly           </v>
          </cell>
          <cell r="F50" t="str">
            <v>LA</v>
          </cell>
          <cell r="G50">
            <v>15.862832133487501</v>
          </cell>
          <cell r="H50">
            <v>13.044331449951599</v>
          </cell>
          <cell r="I50">
            <v>12.8165873125925</v>
          </cell>
          <cell r="J50">
            <v>13.275074849712601</v>
          </cell>
          <cell r="K50">
            <v>0.23074339976098499</v>
          </cell>
          <cell r="L50">
            <v>0.22774413735917598</v>
          </cell>
        </row>
        <row r="51">
          <cell r="A51" t="str">
            <v>Blaenau Gwent_QOFHYP_Males_2012_LA</v>
          </cell>
          <cell r="B51" t="str">
            <v>QOFHYP</v>
          </cell>
          <cell r="C51">
            <v>2012</v>
          </cell>
          <cell r="D51" t="str">
            <v>Males</v>
          </cell>
          <cell r="E51" t="str">
            <v xml:space="preserve">Blaenau Gwent        </v>
          </cell>
          <cell r="F51" t="str">
            <v>LA</v>
          </cell>
          <cell r="G51">
            <v>16.533891622936999</v>
          </cell>
          <cell r="H51">
            <v>12.898686208709199</v>
          </cell>
          <cell r="I51">
            <v>12.5709585615874</v>
          </cell>
          <cell r="J51">
            <v>13.2326858220536</v>
          </cell>
          <cell r="K51">
            <v>0.33399961334443701</v>
          </cell>
          <cell r="L51">
            <v>0.32772764712178998</v>
          </cell>
        </row>
        <row r="52">
          <cell r="A52" t="str">
            <v>Torfaen_QOFHYP_Males_2012_LA</v>
          </cell>
          <cell r="B52" t="str">
            <v>QOFHYP</v>
          </cell>
          <cell r="C52">
            <v>2012</v>
          </cell>
          <cell r="D52" t="str">
            <v>Males</v>
          </cell>
          <cell r="E52" t="str">
            <v xml:space="preserve">Torfaen              </v>
          </cell>
          <cell r="F52" t="str">
            <v>LA</v>
          </cell>
          <cell r="G52">
            <v>15.310576861651199</v>
          </cell>
          <cell r="H52">
            <v>12.1310655449346</v>
          </cell>
          <cell r="I52">
            <v>11.847748305377699</v>
          </cell>
          <cell r="J52">
            <v>12.4193649504964</v>
          </cell>
          <cell r="K52">
            <v>0.28829940556176303</v>
          </cell>
          <cell r="L52">
            <v>0.283317239556931</v>
          </cell>
        </row>
        <row r="53">
          <cell r="A53" t="str">
            <v>Monmouthshire_QOFHYP_Males_2012_LA</v>
          </cell>
          <cell r="B53" t="str">
            <v>QOFHYP</v>
          </cell>
          <cell r="C53">
            <v>2012</v>
          </cell>
          <cell r="D53" t="str">
            <v>Males</v>
          </cell>
          <cell r="E53" t="str">
            <v xml:space="preserve">Monmouthshire        </v>
          </cell>
          <cell r="F53" t="str">
            <v>LA</v>
          </cell>
          <cell r="G53">
            <v>14.7501891637814</v>
          </cell>
          <cell r="H53">
            <v>9.9767228153204801</v>
          </cell>
          <cell r="I53">
            <v>9.7278452816278609</v>
          </cell>
          <cell r="J53">
            <v>10.230229803365301</v>
          </cell>
          <cell r="K53">
            <v>0.25350698804481203</v>
          </cell>
          <cell r="L53">
            <v>0.24887753369262203</v>
          </cell>
        </row>
        <row r="54">
          <cell r="A54" t="str">
            <v>Newport_QOFHYP_Males_2012_LA</v>
          </cell>
          <cell r="B54" t="str">
            <v>QOFHYP</v>
          </cell>
          <cell r="C54">
            <v>2012</v>
          </cell>
          <cell r="D54" t="str">
            <v>Males</v>
          </cell>
          <cell r="E54" t="str">
            <v xml:space="preserve">Newport              </v>
          </cell>
          <cell r="F54" t="str">
            <v>LA</v>
          </cell>
          <cell r="G54">
            <v>13.621965502555401</v>
          </cell>
          <cell r="H54">
            <v>11.596390658609501</v>
          </cell>
          <cell r="I54">
            <v>11.369618870993</v>
          </cell>
          <cell r="J54">
            <v>11.826499569561999</v>
          </cell>
          <cell r="K54">
            <v>0.23010891095250399</v>
          </cell>
          <cell r="L54">
            <v>0.22677178761653199</v>
          </cell>
        </row>
        <row r="55">
          <cell r="A55" t="str">
            <v>Betsi Cadwaladr UHB_QOFHYP_Males_2012_HB</v>
          </cell>
          <cell r="B55" t="str">
            <v>QOFHYP</v>
          </cell>
          <cell r="C55">
            <v>2012</v>
          </cell>
          <cell r="D55" t="str">
            <v>Males</v>
          </cell>
          <cell r="E55" t="str">
            <v xml:space="preserve">Betsi Cadwaladr UHB     </v>
          </cell>
          <cell r="F55" t="str">
            <v>HB</v>
          </cell>
          <cell r="G55">
            <v>14.697644232411401</v>
          </cell>
          <cell r="H55">
            <v>10.7506281213701</v>
          </cell>
          <cell r="I55">
            <v>10.655649143280801</v>
          </cell>
          <cell r="J55">
            <v>10.846226579390899</v>
          </cell>
          <cell r="K55">
            <v>9.5598458020755589E-2</v>
          </cell>
          <cell r="L55">
            <v>9.4978978089302807E-2</v>
          </cell>
        </row>
        <row r="56">
          <cell r="A56" t="str">
            <v>Powys THB_QOFHYP_Males_2012_HB</v>
          </cell>
          <cell r="B56" t="str">
            <v>QOFHYP</v>
          </cell>
          <cell r="C56">
            <v>2012</v>
          </cell>
          <cell r="D56" t="str">
            <v>Males</v>
          </cell>
          <cell r="E56" t="str">
            <v xml:space="preserve">Powys THB              </v>
          </cell>
          <cell r="F56" t="str">
            <v>HB</v>
          </cell>
          <cell r="G56">
            <v>15.609168040041499</v>
          </cell>
          <cell r="H56">
            <v>10.0686892120272</v>
          </cell>
          <cell r="I56">
            <v>9.8661354517706794</v>
          </cell>
          <cell r="J56">
            <v>10.2742245896874</v>
          </cell>
          <cell r="K56">
            <v>0.20553537766015401</v>
          </cell>
          <cell r="L56">
            <v>0.20255376025652799</v>
          </cell>
        </row>
        <row r="57">
          <cell r="A57" t="str">
            <v>Hywel Dda HB_QOFHYP_Males_2012_HB</v>
          </cell>
          <cell r="B57" t="str">
            <v>QOFHYP</v>
          </cell>
          <cell r="C57">
            <v>2012</v>
          </cell>
          <cell r="D57" t="str">
            <v>Males</v>
          </cell>
          <cell r="E57" t="str">
            <v xml:space="preserve"> Hywel Dda HB            </v>
          </cell>
          <cell r="F57" t="str">
            <v>HB</v>
          </cell>
          <cell r="G57">
            <v>15.062148283230599</v>
          </cell>
          <cell r="H57">
            <v>10.42670608333</v>
          </cell>
          <cell r="I57">
            <v>10.297865219687299</v>
          </cell>
          <cell r="J57">
            <v>10.55671225369</v>
          </cell>
          <cell r="K57">
            <v>0.130006170359967</v>
          </cell>
          <cell r="L57">
            <v>0.12884086364274799</v>
          </cell>
        </row>
        <row r="58">
          <cell r="A58" t="str">
            <v>ABM UHB_QOFHYP_Males_2012_HB</v>
          </cell>
          <cell r="B58" t="str">
            <v>QOFHYP</v>
          </cell>
          <cell r="C58">
            <v>2012</v>
          </cell>
          <cell r="D58" t="str">
            <v>Males</v>
          </cell>
          <cell r="E58" t="str">
            <v xml:space="preserve">ABM UHB                  </v>
          </cell>
          <cell r="F58" t="str">
            <v>HB</v>
          </cell>
          <cell r="G58">
            <v>14.2114755946342</v>
          </cell>
          <cell r="H58">
            <v>11.1196883727653</v>
          </cell>
          <cell r="I58">
            <v>11.005603886014301</v>
          </cell>
          <cell r="J58">
            <v>11.234642805889701</v>
          </cell>
          <cell r="K58">
            <v>0.11495443312444401</v>
          </cell>
          <cell r="L58">
            <v>0.11408448675096099</v>
          </cell>
        </row>
        <row r="59">
          <cell r="A59" t="str">
            <v>Cardiff &amp; Vale UHB_QOFHYP_Males_2012_HB</v>
          </cell>
          <cell r="B59" t="str">
            <v>QOFHYP</v>
          </cell>
          <cell r="C59">
            <v>2012</v>
          </cell>
          <cell r="D59" t="str">
            <v>Males</v>
          </cell>
          <cell r="E59" t="str">
            <v xml:space="preserve">Cardiff &amp; Vale UHB </v>
          </cell>
          <cell r="F59" t="str">
            <v>HB</v>
          </cell>
          <cell r="G59">
            <v>12.003545117154999</v>
          </cell>
          <cell r="H59">
            <v>11.2420905067837</v>
          </cell>
          <cell r="I59">
            <v>11.1146720439113</v>
          </cell>
          <cell r="J59">
            <v>11.3705943584885</v>
          </cell>
          <cell r="K59">
            <v>0.128503851704797</v>
          </cell>
          <cell r="L59">
            <v>0.12741846287237499</v>
          </cell>
        </row>
        <row r="60">
          <cell r="A60" t="str">
            <v>Cwm Taf HB_QOFHYP_Males_2012_HB</v>
          </cell>
          <cell r="B60" t="str">
            <v>QOFHYP</v>
          </cell>
          <cell r="C60">
            <v>2012</v>
          </cell>
          <cell r="D60" t="str">
            <v>Males</v>
          </cell>
          <cell r="E60" t="str">
            <v xml:space="preserve"> Cwm Taf HB         </v>
          </cell>
          <cell r="F60" t="str">
            <v>HB</v>
          </cell>
          <cell r="G60">
            <v>16.1670790698285</v>
          </cell>
          <cell r="H60">
            <v>13.287045851295801</v>
          </cell>
          <cell r="I60">
            <v>13.1196712224537</v>
          </cell>
          <cell r="J60">
            <v>13.456003591493502</v>
          </cell>
          <cell r="K60">
            <v>0.168957740197655</v>
          </cell>
          <cell r="L60">
            <v>0.167374628842131</v>
          </cell>
        </row>
        <row r="61">
          <cell r="A61" t="str">
            <v>Aneurin Bevan HB_QOFHYP_Males_2012_HB</v>
          </cell>
          <cell r="B61" t="str">
            <v>QOFHYP</v>
          </cell>
          <cell r="C61">
            <v>2012</v>
          </cell>
          <cell r="D61" t="str">
            <v>Males</v>
          </cell>
          <cell r="E61" t="str">
            <v xml:space="preserve">Aneurin Bevan HB       </v>
          </cell>
          <cell r="F61" t="str">
            <v>HB</v>
          </cell>
          <cell r="G61">
            <v>15.091758684556501</v>
          </cell>
          <cell r="H61">
            <v>11.989097782847701</v>
          </cell>
          <cell r="I61">
            <v>11.8739450047118</v>
          </cell>
          <cell r="J61">
            <v>12.105076789297501</v>
          </cell>
          <cell r="K61">
            <v>0.115979006449709</v>
          </cell>
          <cell r="L61">
            <v>0.11515277813597899</v>
          </cell>
        </row>
        <row r="62">
          <cell r="A62" t="str">
            <v>Wales_QOFHYP_Persons_2012_WALES</v>
          </cell>
          <cell r="B62" t="str">
            <v>QOFHYP</v>
          </cell>
          <cell r="C62">
            <v>2012</v>
          </cell>
          <cell r="D62" t="str">
            <v>Persons</v>
          </cell>
          <cell r="E62" t="str">
            <v xml:space="preserve">Wales                 </v>
          </cell>
          <cell r="F62" t="str">
            <v>WALES</v>
          </cell>
          <cell r="G62">
            <v>15.298279736621101</v>
          </cell>
          <cell r="H62">
            <v>11.100062265059201</v>
          </cell>
          <cell r="I62">
            <v>11.067270273657901</v>
          </cell>
          <cell r="J62">
            <v>11.132924619513599</v>
          </cell>
          <cell r="K62">
            <v>3.2862354454392999E-2</v>
          </cell>
          <cell r="L62">
            <v>3.2791991401306606E-2</v>
          </cell>
        </row>
        <row r="63">
          <cell r="A63" t="str">
            <v>Isle of Anglesey_QOFHYP_Persons_2012_LA</v>
          </cell>
          <cell r="B63" t="str">
            <v>QOFHYP</v>
          </cell>
          <cell r="C63">
            <v>2012</v>
          </cell>
          <cell r="D63" t="str">
            <v>Persons</v>
          </cell>
          <cell r="E63" t="str">
            <v xml:space="preserve">Isle of Anglesey      </v>
          </cell>
          <cell r="F63" t="str">
            <v>LA</v>
          </cell>
          <cell r="G63">
            <v>16.289518464340098</v>
          </cell>
          <cell r="H63">
            <v>10.0690346763561</v>
          </cell>
          <cell r="I63">
            <v>9.8694012502425998</v>
          </cell>
          <cell r="J63">
            <v>10.2715124117237</v>
          </cell>
          <cell r="K63">
            <v>0.202477735367663</v>
          </cell>
          <cell r="L63">
            <v>0.199633426113456</v>
          </cell>
        </row>
        <row r="64">
          <cell r="A64" t="str">
            <v>Gwynedd_QOFHYP_Persons_2012_LA</v>
          </cell>
          <cell r="B64" t="str">
            <v>QOFHYP</v>
          </cell>
          <cell r="C64">
            <v>2012</v>
          </cell>
          <cell r="D64" t="str">
            <v>Persons</v>
          </cell>
          <cell r="E64" t="str">
            <v xml:space="preserve"> Gwynedd               </v>
          </cell>
          <cell r="F64" t="str">
            <v>LA</v>
          </cell>
          <cell r="G64">
            <v>14.7145291017869</v>
          </cell>
          <cell r="H64">
            <v>10.1012651866029</v>
          </cell>
          <cell r="I64">
            <v>9.9481882733793192</v>
          </cell>
          <cell r="J64">
            <v>10.256011008552601</v>
          </cell>
          <cell r="K64">
            <v>0.15474582194964198</v>
          </cell>
          <cell r="L64">
            <v>0.15307691322359002</v>
          </cell>
        </row>
        <row r="65">
          <cell r="A65" t="str">
            <v>Conwy_QOFHYP_Persons_2012_LA</v>
          </cell>
          <cell r="B65" t="str">
            <v>QOFHYP</v>
          </cell>
          <cell r="C65">
            <v>2012</v>
          </cell>
          <cell r="D65" t="str">
            <v>Persons</v>
          </cell>
          <cell r="E65" t="str">
            <v xml:space="preserve">Conwy                 </v>
          </cell>
          <cell r="F65" t="str">
            <v>LA</v>
          </cell>
          <cell r="G65">
            <v>16.899018698945202</v>
          </cell>
          <cell r="H65">
            <v>9.9510217041536393</v>
          </cell>
          <cell r="I65">
            <v>9.7991823166681495</v>
          </cell>
          <cell r="J65">
            <v>10.1044837382465</v>
          </cell>
          <cell r="K65">
            <v>0.15346203409287701</v>
          </cell>
          <cell r="L65">
            <v>0.15183938748548501</v>
          </cell>
        </row>
        <row r="66">
          <cell r="A66" t="str">
            <v>Denbighshire_QOFHYP_Persons_2012_LA</v>
          </cell>
          <cell r="B66" t="str">
            <v>QOFHYP</v>
          </cell>
          <cell r="C66">
            <v>2012</v>
          </cell>
          <cell r="D66" t="str">
            <v>Persons</v>
          </cell>
          <cell r="E66" t="str">
            <v xml:space="preserve">Denbighshire          </v>
          </cell>
          <cell r="F66" t="str">
            <v>LA</v>
          </cell>
          <cell r="G66">
            <v>16.300408358876602</v>
          </cell>
          <cell r="H66">
            <v>10.4853673933584</v>
          </cell>
          <cell r="I66">
            <v>10.3163920412</v>
          </cell>
          <cell r="J66">
            <v>10.656308254188799</v>
          </cell>
          <cell r="K66">
            <v>0.170940860830399</v>
          </cell>
          <cell r="L66">
            <v>0.16897535215846798</v>
          </cell>
        </row>
        <row r="67">
          <cell r="A67" t="str">
            <v>Flintshire_QOFHYP_Persons_2012_LA</v>
          </cell>
          <cell r="B67" t="str">
            <v>QOFHYP</v>
          </cell>
          <cell r="C67">
            <v>2012</v>
          </cell>
          <cell r="D67" t="str">
            <v>Persons</v>
          </cell>
          <cell r="E67" t="str">
            <v xml:space="preserve">Flintshire            </v>
          </cell>
          <cell r="F67" t="str">
            <v>LA</v>
          </cell>
          <cell r="G67">
            <v>15.294336934741901</v>
          </cell>
          <cell r="H67">
            <v>11.0336591792292</v>
          </cell>
          <cell r="I67">
            <v>10.8875631340279</v>
          </cell>
          <cell r="J67">
            <v>11.181186301557799</v>
          </cell>
          <cell r="K67">
            <v>0.147527122328583</v>
          </cell>
          <cell r="L67">
            <v>0.14609604520136901</v>
          </cell>
        </row>
        <row r="68">
          <cell r="A68" t="str">
            <v>Wrexham_QOFHYP_Persons_2012_LA</v>
          </cell>
          <cell r="B68" t="str">
            <v>QOFHYP</v>
          </cell>
          <cell r="C68">
            <v>2012</v>
          </cell>
          <cell r="D68" t="str">
            <v>Persons</v>
          </cell>
          <cell r="E68" t="str">
            <v xml:space="preserve">Wrexham               </v>
          </cell>
          <cell r="F68" t="str">
            <v>LA</v>
          </cell>
          <cell r="G68">
            <v>15.568000648526001</v>
          </cell>
          <cell r="H68">
            <v>11.712098775674999</v>
          </cell>
          <cell r="I68">
            <v>11.556651642724599</v>
          </cell>
          <cell r="J68">
            <v>11.8690662570135</v>
          </cell>
          <cell r="K68">
            <v>0.15696748133848798</v>
          </cell>
          <cell r="L68">
            <v>0.15544713295044399</v>
          </cell>
        </row>
        <row r="69">
          <cell r="A69" t="str">
            <v>Powys_QOFHYP_Persons_2012_LA</v>
          </cell>
          <cell r="B69" t="str">
            <v>QOFHYP</v>
          </cell>
          <cell r="C69">
            <v>2012</v>
          </cell>
          <cell r="D69" t="str">
            <v>Persons</v>
          </cell>
          <cell r="E69" t="str">
            <v xml:space="preserve">Powys                 </v>
          </cell>
          <cell r="F69" t="str">
            <v>LA</v>
          </cell>
          <cell r="G69">
            <v>16.5821790933276</v>
          </cell>
          <cell r="H69">
            <v>9.9887896560920595</v>
          </cell>
          <cell r="I69">
            <v>9.84837851649519</v>
          </cell>
          <cell r="J69">
            <v>10.130614503417799</v>
          </cell>
          <cell r="K69">
            <v>0.14182484732576101</v>
          </cell>
          <cell r="L69">
            <v>0.14041113959686999</v>
          </cell>
        </row>
        <row r="70">
          <cell r="A70" t="str">
            <v>Ceredigion_QOFHYP_Persons_2012_LA</v>
          </cell>
          <cell r="B70" t="str">
            <v>QOFHYP</v>
          </cell>
          <cell r="C70">
            <v>2012</v>
          </cell>
          <cell r="D70" t="str">
            <v>Persons</v>
          </cell>
          <cell r="E70" t="str">
            <v xml:space="preserve">Ceredigion            </v>
          </cell>
          <cell r="F70" t="str">
            <v>LA</v>
          </cell>
          <cell r="G70">
            <v>15.954813805631201</v>
          </cell>
          <cell r="H70">
            <v>10.466340109979301</v>
          </cell>
          <cell r="I70">
            <v>10.2836724624384</v>
          </cell>
          <cell r="J70">
            <v>10.6512990806799</v>
          </cell>
          <cell r="K70">
            <v>0.18495897070061701</v>
          </cell>
          <cell r="L70">
            <v>0.18266764754093301</v>
          </cell>
        </row>
        <row r="71">
          <cell r="A71" t="str">
            <v>Pembrokeshire_QOFHYP_Persons_2012_LA</v>
          </cell>
          <cell r="B71" t="str">
            <v>QOFHYP</v>
          </cell>
          <cell r="C71">
            <v>2012</v>
          </cell>
          <cell r="D71" t="str">
            <v>Persons</v>
          </cell>
          <cell r="E71" t="str">
            <v xml:space="preserve">Pembrokeshire         </v>
          </cell>
          <cell r="F71" t="str">
            <v>LA</v>
          </cell>
          <cell r="G71">
            <v>16.796145355748003</v>
          </cell>
          <cell r="H71">
            <v>10.4725992567066</v>
          </cell>
          <cell r="I71">
            <v>10.3002498616144</v>
          </cell>
          <cell r="J71">
            <v>10.6469850350784</v>
          </cell>
          <cell r="K71">
            <v>0.17438577837180999</v>
          </cell>
          <cell r="L71">
            <v>0.17234939509223901</v>
          </cell>
        </row>
        <row r="72">
          <cell r="A72" t="str">
            <v>Carmarthenshire_QOFHYP_Persons_2012_LA</v>
          </cell>
          <cell r="B72" t="str">
            <v>QOFHYP</v>
          </cell>
          <cell r="C72">
            <v>2012</v>
          </cell>
          <cell r="D72" t="str">
            <v>Persons</v>
          </cell>
          <cell r="E72" t="str">
            <v xml:space="preserve">Carmarthenshire      </v>
          </cell>
          <cell r="F72" t="str">
            <v>LA</v>
          </cell>
          <cell r="G72">
            <v>15.926900352683699</v>
          </cell>
          <cell r="H72">
            <v>10.387433948931699</v>
          </cell>
          <cell r="I72">
            <v>10.2597529582216</v>
          </cell>
          <cell r="J72">
            <v>10.5162454774681</v>
          </cell>
          <cell r="K72">
            <v>0.12881152853639399</v>
          </cell>
          <cell r="L72">
            <v>0.127680990710135</v>
          </cell>
        </row>
        <row r="73">
          <cell r="A73" t="str">
            <v>Swansea_QOFHYP_Persons_2012_LA</v>
          </cell>
          <cell r="B73" t="str">
            <v>QOFHYP</v>
          </cell>
          <cell r="C73">
            <v>2012</v>
          </cell>
          <cell r="D73" t="str">
            <v>Persons</v>
          </cell>
          <cell r="E73" t="str">
            <v xml:space="preserve">Swansea              </v>
          </cell>
          <cell r="F73" t="str">
            <v>LA</v>
          </cell>
          <cell r="G73">
            <v>13.543855860046699</v>
          </cell>
          <cell r="H73">
            <v>10.0133471592574</v>
          </cell>
          <cell r="I73">
            <v>9.8999539832271388</v>
          </cell>
          <cell r="J73">
            <v>10.127671854743999</v>
          </cell>
          <cell r="K73">
            <v>0.11432469548662701</v>
          </cell>
          <cell r="L73">
            <v>0.11339317603027602</v>
          </cell>
        </row>
        <row r="74">
          <cell r="A74" t="str">
            <v>Neath Port Talbot_QOFHYP_Persons_2012_LA</v>
          </cell>
          <cell r="B74" t="str">
            <v>QOFHYP</v>
          </cell>
          <cell r="C74">
            <v>2012</v>
          </cell>
          <cell r="D74" t="str">
            <v>Persons</v>
          </cell>
          <cell r="E74" t="str">
            <v xml:space="preserve">Neath Port Talbot    </v>
          </cell>
          <cell r="F74" t="str">
            <v>LA</v>
          </cell>
          <cell r="G74">
            <v>16.613469287540301</v>
          </cell>
          <cell r="H74">
            <v>11.592600897752401</v>
          </cell>
          <cell r="I74">
            <v>11.436934477757401</v>
          </cell>
          <cell r="J74">
            <v>11.7497911077922</v>
          </cell>
          <cell r="K74">
            <v>0.157190210039798</v>
          </cell>
          <cell r="L74">
            <v>0.155666419994995</v>
          </cell>
        </row>
        <row r="75">
          <cell r="A75" t="str">
            <v>Bridgend_QOFHYP_Persons_2012_LA</v>
          </cell>
          <cell r="B75" t="str">
            <v>QOFHYP</v>
          </cell>
          <cell r="C75">
            <v>2012</v>
          </cell>
          <cell r="D75" t="str">
            <v>Persons</v>
          </cell>
          <cell r="E75" t="str">
            <v xml:space="preserve">Bridgend             </v>
          </cell>
          <cell r="F75" t="str">
            <v>LA</v>
          </cell>
          <cell r="G75">
            <v>15.945109663663398</v>
          </cell>
          <cell r="H75">
            <v>11.6058586002264</v>
          </cell>
          <cell r="I75">
            <v>11.456432598339301</v>
          </cell>
          <cell r="J75">
            <v>11.7567009264073</v>
          </cell>
          <cell r="K75">
            <v>0.15084232618086399</v>
          </cell>
          <cell r="L75">
            <v>0.14942600188710001</v>
          </cell>
        </row>
        <row r="76">
          <cell r="A76" t="str">
            <v>The Vale of Glamorgan_QOFHYP_Persons_2012_LA</v>
          </cell>
          <cell r="B76" t="str">
            <v>QOFHYP</v>
          </cell>
          <cell r="C76">
            <v>2012</v>
          </cell>
          <cell r="D76" t="str">
            <v>Persons</v>
          </cell>
          <cell r="E76" t="str">
            <v>The Vale of Glamorgan</v>
          </cell>
          <cell r="F76" t="str">
            <v>LA</v>
          </cell>
          <cell r="G76">
            <v>15.121374917180901</v>
          </cell>
          <cell r="H76">
            <v>10.827453281911499</v>
          </cell>
          <cell r="I76">
            <v>10.668296516022099</v>
          </cell>
          <cell r="J76">
            <v>10.988327923978</v>
          </cell>
          <cell r="K76">
            <v>0.160874642066553</v>
          </cell>
          <cell r="L76">
            <v>0.15915676588937799</v>
          </cell>
        </row>
        <row r="77">
          <cell r="A77" t="str">
            <v>Cardiff_QOFHYP_Persons_2012_LA</v>
          </cell>
          <cell r="B77" t="str">
            <v>QOFHYP</v>
          </cell>
          <cell r="C77">
            <v>2012</v>
          </cell>
          <cell r="D77" t="str">
            <v>Persons</v>
          </cell>
          <cell r="E77" t="str">
            <v xml:space="preserve">Cardiff              </v>
          </cell>
          <cell r="F77" t="str">
            <v>LA</v>
          </cell>
          <cell r="G77">
            <v>11.7164759294294</v>
          </cell>
          <cell r="H77">
            <v>11.0011565044026</v>
          </cell>
          <cell r="I77">
            <v>10.8957429648069</v>
          </cell>
          <cell r="J77">
            <v>11.1073137427785</v>
          </cell>
          <cell r="K77">
            <v>0.106157238375938</v>
          </cell>
          <cell r="L77">
            <v>0.10541353959570302</v>
          </cell>
        </row>
        <row r="78">
          <cell r="A78" t="str">
            <v>Rhondda Cynon Taf_QOFHYP_Persons_2012_LA</v>
          </cell>
          <cell r="B78" t="str">
            <v>QOFHYP</v>
          </cell>
          <cell r="C78">
            <v>2012</v>
          </cell>
          <cell r="D78" t="str">
            <v>Persons</v>
          </cell>
          <cell r="E78" t="str">
            <v>Rhondda Cynon Taf</v>
          </cell>
          <cell r="F78" t="str">
            <v>LA</v>
          </cell>
          <cell r="G78">
            <v>16.6624583581081</v>
          </cell>
          <cell r="H78">
            <v>12.799722449722001</v>
          </cell>
          <cell r="I78">
            <v>12.672544980281</v>
          </cell>
          <cell r="J78">
            <v>12.927832176497599</v>
          </cell>
          <cell r="K78">
            <v>0.128109726775614</v>
          </cell>
          <cell r="L78">
            <v>0.12717746944105698</v>
          </cell>
        </row>
        <row r="79">
          <cell r="A79" t="str">
            <v>Merthyr Tydfil_QOFHYP_Persons_2012_LA</v>
          </cell>
          <cell r="B79" t="str">
            <v>QOFHYP</v>
          </cell>
          <cell r="C79">
            <v>2012</v>
          </cell>
          <cell r="D79" t="str">
            <v>Persons</v>
          </cell>
          <cell r="E79" t="str">
            <v xml:space="preserve">Merthyr Tydfil       </v>
          </cell>
          <cell r="F79" t="str">
            <v>LA</v>
          </cell>
          <cell r="G79">
            <v>16.839155172122698</v>
          </cell>
          <cell r="H79">
            <v>13.172373848601898</v>
          </cell>
          <cell r="I79">
            <v>12.908685534224798</v>
          </cell>
          <cell r="J79">
            <v>13.439993400608799</v>
          </cell>
          <cell r="K79">
            <v>0.26761955200691401</v>
          </cell>
          <cell r="L79">
            <v>0.26368831437705198</v>
          </cell>
        </row>
        <row r="80">
          <cell r="A80" t="str">
            <v>Caerphilly_QOFHYP_Persons_2012_LA</v>
          </cell>
          <cell r="B80" t="str">
            <v>QOFHYP</v>
          </cell>
          <cell r="C80">
            <v>2012</v>
          </cell>
          <cell r="D80" t="str">
            <v>Persons</v>
          </cell>
          <cell r="E80" t="str">
            <v xml:space="preserve">Caerphilly           </v>
          </cell>
          <cell r="F80" t="str">
            <v>LA</v>
          </cell>
          <cell r="G80">
            <v>16.304166228366</v>
          </cell>
          <cell r="H80">
            <v>12.6491836381498</v>
          </cell>
          <cell r="I80">
            <v>12.4935925706184</v>
          </cell>
          <cell r="J80">
            <v>12.806197358227701</v>
          </cell>
          <cell r="K80">
            <v>0.157013720077991</v>
          </cell>
          <cell r="L80">
            <v>0.155591067531338</v>
          </cell>
        </row>
        <row r="81">
          <cell r="A81" t="str">
            <v>Blaenau Gwent_QOFHYP_Persons_2012_LA</v>
          </cell>
          <cell r="B81" t="str">
            <v>QOFHYP</v>
          </cell>
          <cell r="C81">
            <v>2012</v>
          </cell>
          <cell r="D81" t="str">
            <v>Persons</v>
          </cell>
          <cell r="E81" t="str">
            <v xml:space="preserve">Blaenau Gwent        </v>
          </cell>
          <cell r="F81" t="str">
            <v>LA</v>
          </cell>
          <cell r="G81">
            <v>17.452151486358098</v>
          </cell>
          <cell r="H81">
            <v>13.0262095316596</v>
          </cell>
          <cell r="I81">
            <v>12.7950326883657</v>
          </cell>
          <cell r="J81">
            <v>13.260419014935801</v>
          </cell>
          <cell r="K81">
            <v>0.23420948327623997</v>
          </cell>
          <cell r="L81">
            <v>0.23117684329386398</v>
          </cell>
        </row>
        <row r="82">
          <cell r="A82" t="str">
            <v>Torfaen_QOFHYP_Persons_2012_LA</v>
          </cell>
          <cell r="B82" t="str">
            <v>QOFHYP</v>
          </cell>
          <cell r="C82">
            <v>2012</v>
          </cell>
          <cell r="D82" t="str">
            <v>Persons</v>
          </cell>
          <cell r="E82" t="str">
            <v xml:space="preserve"> Torfaen              </v>
          </cell>
          <cell r="F82" t="str">
            <v>LA</v>
          </cell>
          <cell r="G82">
            <v>16.2534406209464</v>
          </cell>
          <cell r="H82">
            <v>12.026913849792901</v>
          </cell>
          <cell r="I82">
            <v>11.830887097408901</v>
          </cell>
          <cell r="J82">
            <v>12.22528785077</v>
          </cell>
          <cell r="K82">
            <v>0.19837400097713201</v>
          </cell>
          <cell r="L82">
            <v>0.196026752384034</v>
          </cell>
        </row>
        <row r="83">
          <cell r="A83" t="str">
            <v>Monmouthshire_QOFHYP_Persons_2012_LA</v>
          </cell>
          <cell r="B83" t="str">
            <v>QOFHYP</v>
          </cell>
          <cell r="C83">
            <v>2012</v>
          </cell>
          <cell r="D83" t="str">
            <v>Persons</v>
          </cell>
          <cell r="E83" t="str">
            <v xml:space="preserve">Monmouthshire        </v>
          </cell>
          <cell r="F83" t="str">
            <v>LA</v>
          </cell>
          <cell r="G83">
            <v>15.381993364541199</v>
          </cell>
          <cell r="H83">
            <v>9.6461308946396702</v>
          </cell>
          <cell r="I83">
            <v>9.4767025647247713</v>
          </cell>
          <cell r="J83">
            <v>9.8177248074809889</v>
          </cell>
          <cell r="K83">
            <v>0.17159391284131301</v>
          </cell>
          <cell r="L83">
            <v>0.169428329914903</v>
          </cell>
        </row>
        <row r="84">
          <cell r="A84" t="str">
            <v>Newport_QOFHYP_Persons_2012_LA</v>
          </cell>
          <cell r="B84" t="str">
            <v>QOFHYP</v>
          </cell>
          <cell r="C84">
            <v>2012</v>
          </cell>
          <cell r="D84" t="str">
            <v>Persons</v>
          </cell>
          <cell r="E84" t="str">
            <v xml:space="preserve">Newport              </v>
          </cell>
          <cell r="F84" t="str">
            <v>LA</v>
          </cell>
          <cell r="G84">
            <v>14.4531642012725</v>
          </cell>
          <cell r="H84">
            <v>11.5282524695267</v>
          </cell>
          <cell r="I84">
            <v>11.3698977023229</v>
          </cell>
          <cell r="J84">
            <v>11.6882071636795</v>
          </cell>
          <cell r="K84">
            <v>0.159954694152833</v>
          </cell>
          <cell r="L84">
            <v>0.158354767203745</v>
          </cell>
        </row>
        <row r="85">
          <cell r="A85" t="str">
            <v>Betsi Cadwaladr UHB_QOFHYP_Persons_2012_HB</v>
          </cell>
          <cell r="B85" t="str">
            <v>QOFHYP</v>
          </cell>
          <cell r="C85">
            <v>2012</v>
          </cell>
          <cell r="D85" t="str">
            <v>Persons</v>
          </cell>
          <cell r="E85" t="str">
            <v xml:space="preserve">Betsi Cadwaladr UHB     </v>
          </cell>
          <cell r="F85" t="str">
            <v>HB</v>
          </cell>
          <cell r="G85">
            <v>15.745164895719299</v>
          </cell>
          <cell r="H85">
            <v>10.643789500864701</v>
          </cell>
          <cell r="I85">
            <v>10.5782501287971</v>
          </cell>
          <cell r="J85">
            <v>10.709619887489101</v>
          </cell>
          <cell r="K85">
            <v>6.5830386624394097E-2</v>
          </cell>
          <cell r="L85">
            <v>6.5539372067661403E-2</v>
          </cell>
        </row>
        <row r="86">
          <cell r="A86" t="str">
            <v>Powys THB_QOFHYP_Persons_2012_HB</v>
          </cell>
          <cell r="B86" t="str">
            <v>QOFHYP</v>
          </cell>
          <cell r="C86">
            <v>2012</v>
          </cell>
          <cell r="D86" t="str">
            <v>Persons</v>
          </cell>
          <cell r="E86" t="str">
            <v xml:space="preserve">Powys THB              </v>
          </cell>
          <cell r="F86" t="str">
            <v>HB</v>
          </cell>
          <cell r="G86">
            <v>16.5821790933276</v>
          </cell>
          <cell r="H86">
            <v>9.9887896560920595</v>
          </cell>
          <cell r="I86">
            <v>9.84837851649519</v>
          </cell>
          <cell r="J86">
            <v>10.130614503417799</v>
          </cell>
          <cell r="K86">
            <v>0.14182484732576101</v>
          </cell>
          <cell r="L86">
            <v>0.14041113959686999</v>
          </cell>
        </row>
        <row r="87">
          <cell r="A87" t="str">
            <v>Hywel Dda HB_QOFHYP_Persons_2012_HB</v>
          </cell>
          <cell r="B87" t="str">
            <v>QOFHYP</v>
          </cell>
          <cell r="C87">
            <v>2012</v>
          </cell>
          <cell r="D87" t="str">
            <v>Persons</v>
          </cell>
          <cell r="E87" t="str">
            <v xml:space="preserve"> Hywel Dda HB            </v>
          </cell>
          <cell r="F87" t="str">
            <v>HB</v>
          </cell>
          <cell r="G87">
            <v>16.162111825486701</v>
          </cell>
          <cell r="H87">
            <v>10.4293919745243</v>
          </cell>
          <cell r="I87">
            <v>10.339844855917701</v>
          </cell>
          <cell r="J87">
            <v>10.5194902011542</v>
          </cell>
          <cell r="K87">
            <v>9.0098226629966402E-2</v>
          </cell>
          <cell r="L87">
            <v>8.9547118606556397E-2</v>
          </cell>
        </row>
        <row r="88">
          <cell r="A88" t="str">
            <v>ABM UHB_QOFHYP_Persons_2012_HB</v>
          </cell>
          <cell r="B88" t="str">
            <v>QOFHYP</v>
          </cell>
          <cell r="C88">
            <v>2012</v>
          </cell>
          <cell r="D88" t="str">
            <v>Persons</v>
          </cell>
          <cell r="E88" t="str">
            <v xml:space="preserve">ABM UHB                  </v>
          </cell>
          <cell r="F88" t="str">
            <v>HB</v>
          </cell>
          <cell r="G88">
            <v>15.0341976221116</v>
          </cell>
          <cell r="H88">
            <v>10.9069699857305</v>
          </cell>
          <cell r="I88">
            <v>10.828527587881599</v>
          </cell>
          <cell r="J88">
            <v>10.9858227509497</v>
          </cell>
          <cell r="K88">
            <v>7.8852765219258505E-2</v>
          </cell>
          <cell r="L88">
            <v>7.8442397848925802E-2</v>
          </cell>
        </row>
        <row r="89">
          <cell r="A89" t="str">
            <v>Cardiff &amp; Vale UHB_QOFHYP_Persons_2012_HB</v>
          </cell>
          <cell r="B89" t="str">
            <v>QOFHYP</v>
          </cell>
          <cell r="C89">
            <v>2012</v>
          </cell>
          <cell r="D89" t="str">
            <v>Persons</v>
          </cell>
          <cell r="E89" t="str">
            <v xml:space="preserve">Cardiff &amp; Vale UHB </v>
          </cell>
          <cell r="F89" t="str">
            <v>HB</v>
          </cell>
          <cell r="G89">
            <v>12.565917346418599</v>
          </cell>
          <cell r="H89">
            <v>10.9469877931583</v>
          </cell>
          <cell r="I89">
            <v>10.859200028618201</v>
          </cell>
          <cell r="J89">
            <v>11.035293331933801</v>
          </cell>
          <cell r="K89">
            <v>8.8305538775550502E-2</v>
          </cell>
          <cell r="L89">
            <v>8.7787764540077293E-2</v>
          </cell>
        </row>
        <row r="90">
          <cell r="A90" t="str">
            <v>Cwm Taf HB_QOFHYP_Persons_2012_HB</v>
          </cell>
          <cell r="B90" t="str">
            <v>QOFHYP</v>
          </cell>
          <cell r="C90">
            <v>2012</v>
          </cell>
          <cell r="D90" t="str">
            <v>Persons</v>
          </cell>
          <cell r="E90" t="str">
            <v xml:space="preserve"> Cwm Taf HB         </v>
          </cell>
          <cell r="F90" t="str">
            <v>HB</v>
          </cell>
          <cell r="G90">
            <v>16.6967979867247</v>
          </cell>
          <cell r="H90">
            <v>12.871734746936999</v>
          </cell>
          <cell r="I90">
            <v>12.757102219853399</v>
          </cell>
          <cell r="J90">
            <v>12.987120420220501</v>
          </cell>
          <cell r="K90">
            <v>0.115385673283481</v>
          </cell>
          <cell r="L90">
            <v>0.11463252708360901</v>
          </cell>
        </row>
        <row r="91">
          <cell r="A91" t="str">
            <v>Aneurin Bevan HB_QOFHYP_Persons_2012_HB</v>
          </cell>
          <cell r="B91" t="str">
            <v>QOFHYP</v>
          </cell>
          <cell r="C91">
            <v>2012</v>
          </cell>
          <cell r="D91" t="str">
            <v>Persons</v>
          </cell>
          <cell r="E91" t="str">
            <v xml:space="preserve">Aneurin Bevan HB       </v>
          </cell>
          <cell r="F91" t="str">
            <v>HB</v>
          </cell>
          <cell r="G91">
            <v>15.814250955366898</v>
          </cell>
          <cell r="H91">
            <v>11.8008383600065</v>
          </cell>
          <cell r="I91">
            <v>11.7213208199808</v>
          </cell>
          <cell r="J91">
            <v>11.880748917563199</v>
          </cell>
          <cell r="K91">
            <v>7.9910557556760894E-2</v>
          </cell>
          <cell r="L91">
            <v>7.9517540025668201E-2</v>
          </cell>
        </row>
        <row r="92">
          <cell r="A92" t="str">
            <v>Wales_QOFCHD_Females_2012_WALES</v>
          </cell>
          <cell r="B92" t="str">
            <v>QOFCHD</v>
          </cell>
          <cell r="C92">
            <v>2012</v>
          </cell>
          <cell r="D92" t="str">
            <v>Females</v>
          </cell>
          <cell r="E92" t="str">
            <v xml:space="preserve">Wales                 </v>
          </cell>
          <cell r="F92" t="str">
            <v>WALES</v>
          </cell>
          <cell r="G92">
            <v>3.1207980901243499</v>
          </cell>
          <cell r="H92">
            <v>1.7631143077946099</v>
          </cell>
          <cell r="I92">
            <v>1.7463395497652701</v>
          </cell>
          <cell r="J92">
            <v>1.7800019857124798</v>
          </cell>
          <cell r="K92">
            <v>1.6887677917872802E-2</v>
          </cell>
          <cell r="L92">
            <v>1.6774758029340101E-2</v>
          </cell>
        </row>
        <row r="93">
          <cell r="A93" t="str">
            <v>Isle of Anglesey_QOFCHD_Females_2012_LA</v>
          </cell>
          <cell r="B93" t="str">
            <v>QOFCHD</v>
          </cell>
          <cell r="C93">
            <v>2012</v>
          </cell>
          <cell r="D93" t="str">
            <v>Females</v>
          </cell>
          <cell r="E93" t="str">
            <v xml:space="preserve">Isle of Anglesey      </v>
          </cell>
          <cell r="F93" t="str">
            <v>LA</v>
          </cell>
          <cell r="G93">
            <v>3.6283001458463602</v>
          </cell>
          <cell r="H93">
            <v>1.6888753854779701</v>
          </cell>
          <cell r="I93">
            <v>1.5877564701267801</v>
          </cell>
          <cell r="J93">
            <v>1.7943732859465498</v>
          </cell>
          <cell r="K93">
            <v>0.10549790046857802</v>
          </cell>
          <cell r="L93">
            <v>0.101118915351186</v>
          </cell>
        </row>
        <row r="94">
          <cell r="A94" t="str">
            <v>Gwynedd_QOFCHD_Females_2012_LA</v>
          </cell>
          <cell r="B94" t="str">
            <v>QOFCHD</v>
          </cell>
          <cell r="C94">
            <v>2012</v>
          </cell>
          <cell r="D94" t="str">
            <v>Females</v>
          </cell>
          <cell r="E94" t="str">
            <v xml:space="preserve">Gwynedd               </v>
          </cell>
          <cell r="F94" t="str">
            <v>LA</v>
          </cell>
          <cell r="G94">
            <v>2.9291900152827299</v>
          </cell>
          <cell r="H94">
            <v>1.4633845380612098</v>
          </cell>
          <cell r="I94">
            <v>1.3907256207235901</v>
          </cell>
          <cell r="J94">
            <v>1.5385932949499499</v>
          </cell>
          <cell r="K94">
            <v>7.5208756888744704E-2</v>
          </cell>
          <cell r="L94">
            <v>7.2658917337619006E-2</v>
          </cell>
        </row>
        <row r="95">
          <cell r="A95" t="str">
            <v>Conwy_QOFCHD_Females_2012_LA</v>
          </cell>
          <cell r="B95" t="str">
            <v>QOFCHD</v>
          </cell>
          <cell r="C95">
            <v>2012</v>
          </cell>
          <cell r="D95" t="str">
            <v>Females</v>
          </cell>
          <cell r="E95" t="str">
            <v xml:space="preserve">Conwy                 </v>
          </cell>
          <cell r="F95" t="str">
            <v>LA</v>
          </cell>
          <cell r="G95">
            <v>3.8438397139468101</v>
          </cell>
          <cell r="H95">
            <v>1.62850525256455</v>
          </cell>
          <cell r="I95">
            <v>1.5533503244204598</v>
          </cell>
          <cell r="J95">
            <v>1.70604842598325</v>
          </cell>
          <cell r="K95">
            <v>7.7543173418693503E-2</v>
          </cell>
          <cell r="L95">
            <v>7.5154928144094607E-2</v>
          </cell>
        </row>
        <row r="96">
          <cell r="A96" t="str">
            <v>Denbighshire_QOFCHD_Females_2012_LA</v>
          </cell>
          <cell r="B96" t="str">
            <v>QOFCHD</v>
          </cell>
          <cell r="C96">
            <v>2012</v>
          </cell>
          <cell r="D96" t="str">
            <v>Females</v>
          </cell>
          <cell r="E96" t="str">
            <v xml:space="preserve">Denbighshire          </v>
          </cell>
          <cell r="F96" t="str">
            <v>LA</v>
          </cell>
          <cell r="G96">
            <v>3.8614389940091298</v>
          </cell>
          <cell r="H96">
            <v>1.9829577674889101</v>
          </cell>
          <cell r="I96">
            <v>1.8892610116884299</v>
          </cell>
          <cell r="J96">
            <v>2.0798443056930003</v>
          </cell>
          <cell r="K96">
            <v>9.6886538204083605E-2</v>
          </cell>
          <cell r="L96">
            <v>9.3696755800487003E-2</v>
          </cell>
        </row>
        <row r="97">
          <cell r="A97" t="str">
            <v>Flintshire_QOFCHD_Females_2012_LA</v>
          </cell>
          <cell r="B97" t="str">
            <v>QOFCHD</v>
          </cell>
          <cell r="C97">
            <v>2012</v>
          </cell>
          <cell r="D97" t="str">
            <v>Females</v>
          </cell>
          <cell r="E97" t="str">
            <v xml:space="preserve">Flintshire            </v>
          </cell>
          <cell r="F97" t="str">
            <v>LA</v>
          </cell>
          <cell r="G97">
            <v>3.0179510329810402</v>
          </cell>
          <cell r="H97">
            <v>1.7606003377564601</v>
          </cell>
          <cell r="I97">
            <v>1.6854798025409299</v>
          </cell>
          <cell r="J97">
            <v>1.8380881790949801</v>
          </cell>
          <cell r="K97">
            <v>7.7487841338516411E-2</v>
          </cell>
          <cell r="L97">
            <v>7.5120535215533107E-2</v>
          </cell>
        </row>
        <row r="98">
          <cell r="A98" t="str">
            <v>Wrexham_QOFCHD_Females_2012_LA</v>
          </cell>
          <cell r="B98" t="str">
            <v>QOFCHD</v>
          </cell>
          <cell r="C98">
            <v>2012</v>
          </cell>
          <cell r="D98" t="str">
            <v>Females</v>
          </cell>
          <cell r="E98" t="str">
            <v xml:space="preserve">Wrexham               </v>
          </cell>
          <cell r="F98" t="str">
            <v>LA</v>
          </cell>
          <cell r="G98">
            <v>3.14919213443746</v>
          </cell>
          <cell r="H98">
            <v>1.8882542336350601</v>
          </cell>
          <cell r="I98">
            <v>1.8076894579970801</v>
          </cell>
          <cell r="J98">
            <v>1.9713233696672401</v>
          </cell>
          <cell r="K98">
            <v>8.3069136032182897E-2</v>
          </cell>
          <cell r="L98">
            <v>8.0564775637976302E-2</v>
          </cell>
        </row>
        <row r="99">
          <cell r="A99" t="str">
            <v>Powys_QOFCHD_Females_2012_LA</v>
          </cell>
          <cell r="B99" t="str">
            <v>QOFCHD</v>
          </cell>
          <cell r="C99">
            <v>2012</v>
          </cell>
          <cell r="D99" t="str">
            <v>Females</v>
          </cell>
          <cell r="E99" t="str">
            <v xml:space="preserve">Powys                 </v>
          </cell>
          <cell r="F99" t="str">
            <v>LA</v>
          </cell>
          <cell r="G99">
            <v>2.97025178595909</v>
          </cell>
          <cell r="H99">
            <v>1.34592791624168</v>
          </cell>
          <cell r="I99">
            <v>1.28227543159865</v>
          </cell>
          <cell r="J99">
            <v>1.41174906310534</v>
          </cell>
          <cell r="K99">
            <v>6.5821146863652105E-2</v>
          </cell>
          <cell r="L99">
            <v>6.3652484643032997E-2</v>
          </cell>
        </row>
        <row r="100">
          <cell r="A100" t="str">
            <v>Ceredigion_QOFCHD_Females_2012_LA</v>
          </cell>
          <cell r="B100" t="str">
            <v>QOFCHD</v>
          </cell>
          <cell r="C100">
            <v>2012</v>
          </cell>
          <cell r="D100" t="str">
            <v>Females</v>
          </cell>
          <cell r="E100" t="str">
            <v xml:space="preserve">Ceredigion            </v>
          </cell>
          <cell r="F100" t="str">
            <v>LA</v>
          </cell>
          <cell r="G100">
            <v>3.0073456605337698</v>
          </cell>
          <cell r="H100">
            <v>1.4708109410335601</v>
          </cell>
          <cell r="I100">
            <v>1.3864770788515199</v>
          </cell>
          <cell r="J100">
            <v>1.55867034095529</v>
          </cell>
          <cell r="K100">
            <v>8.7859399921726603E-2</v>
          </cell>
          <cell r="L100">
            <v>8.4333862182040101E-2</v>
          </cell>
        </row>
        <row r="101">
          <cell r="A101" t="str">
            <v>Pembrokeshire_QOFCHD_Females_2012_LA</v>
          </cell>
          <cell r="B101" t="str">
            <v>QOFCHD</v>
          </cell>
          <cell r="C101">
            <v>2012</v>
          </cell>
          <cell r="D101" t="str">
            <v>Females</v>
          </cell>
          <cell r="E101" t="str">
            <v xml:space="preserve">Pembrokeshire         </v>
          </cell>
          <cell r="F101" t="str">
            <v>LA</v>
          </cell>
          <cell r="G101">
            <v>3.0768256113527901</v>
          </cell>
          <cell r="H101">
            <v>1.49777191576754</v>
          </cell>
          <cell r="I101">
            <v>1.4159412528909798</v>
          </cell>
          <cell r="J101">
            <v>1.5828374214176999</v>
          </cell>
          <cell r="K101">
            <v>8.50655056501603E-2</v>
          </cell>
          <cell r="L101">
            <v>8.1830662876555105E-2</v>
          </cell>
        </row>
        <row r="102">
          <cell r="A102" t="str">
            <v>Carmarthenshire_QOFCHD_Females_2012_LA</v>
          </cell>
          <cell r="B102" t="str">
            <v>QOFCHD</v>
          </cell>
          <cell r="C102">
            <v>2012</v>
          </cell>
          <cell r="D102" t="str">
            <v>Females</v>
          </cell>
          <cell r="E102" t="str">
            <v xml:space="preserve">Carmarthenshire      </v>
          </cell>
          <cell r="F102" t="str">
            <v>LA</v>
          </cell>
          <cell r="G102">
            <v>3.7444316026885405</v>
          </cell>
          <cell r="H102">
            <v>1.8509169025312899</v>
          </cell>
          <cell r="I102">
            <v>1.78376556573361</v>
          </cell>
          <cell r="J102">
            <v>1.9198094857072801</v>
          </cell>
          <cell r="K102">
            <v>6.8892583175988897E-2</v>
          </cell>
          <cell r="L102">
            <v>6.7151336797686798E-2</v>
          </cell>
        </row>
        <row r="103">
          <cell r="A103" t="str">
            <v>Swansea_QOFCHD_Females_2012_LA</v>
          </cell>
          <cell r="B103" t="str">
            <v>QOFCHD</v>
          </cell>
          <cell r="C103">
            <v>2012</v>
          </cell>
          <cell r="D103" t="str">
            <v>Females</v>
          </cell>
          <cell r="E103" t="str">
            <v xml:space="preserve">Swansea              </v>
          </cell>
          <cell r="F103" t="str">
            <v>LA</v>
          </cell>
          <cell r="G103">
            <v>2.80815794530734</v>
          </cell>
          <cell r="H103">
            <v>1.5663474067312699</v>
          </cell>
          <cell r="I103">
            <v>1.5095074252152501</v>
          </cell>
          <cell r="J103">
            <v>1.6246559126814302</v>
          </cell>
          <cell r="K103">
            <v>5.8308505950156894E-2</v>
          </cell>
          <cell r="L103">
            <v>5.6839981516019503E-2</v>
          </cell>
        </row>
        <row r="104">
          <cell r="A104" t="str">
            <v>Neath Port Talbot_QOFCHD_Females_2012_LA</v>
          </cell>
          <cell r="B104" t="str">
            <v>QOFCHD</v>
          </cell>
          <cell r="C104">
            <v>2012</v>
          </cell>
          <cell r="D104" t="str">
            <v>Females</v>
          </cell>
          <cell r="E104" t="str">
            <v xml:space="preserve">Neath Port Talbot    </v>
          </cell>
          <cell r="F104" t="str">
            <v>LA</v>
          </cell>
          <cell r="G104">
            <v>3.5163700506231104</v>
          </cell>
          <cell r="H104">
            <v>1.88879319205836</v>
          </cell>
          <cell r="I104">
            <v>1.8091819457654901</v>
          </cell>
          <cell r="J104">
            <v>1.9708183995623501</v>
          </cell>
          <cell r="K104">
            <v>8.2025207503991004E-2</v>
          </cell>
          <cell r="L104">
            <v>7.9611246292866505E-2</v>
          </cell>
        </row>
        <row r="105">
          <cell r="A105" t="str">
            <v>Bridgend_QOFCHD_Females_2012_LA</v>
          </cell>
          <cell r="B105" t="str">
            <v>QOFCHD</v>
          </cell>
          <cell r="C105">
            <v>2012</v>
          </cell>
          <cell r="D105" t="str">
            <v>Females</v>
          </cell>
          <cell r="E105" t="str">
            <v xml:space="preserve">Bridgend             </v>
          </cell>
          <cell r="F105" t="str">
            <v>LA</v>
          </cell>
          <cell r="G105">
            <v>3.5676512317812503</v>
          </cell>
          <cell r="H105">
            <v>2.0688642942854698</v>
          </cell>
          <cell r="I105">
            <v>1.9881946739723699</v>
          </cell>
          <cell r="J105">
            <v>2.1518347059240197</v>
          </cell>
          <cell r="K105">
            <v>8.2970411638552496E-2</v>
          </cell>
          <cell r="L105">
            <v>8.0669620313100099E-2</v>
          </cell>
        </row>
        <row r="106">
          <cell r="A106" t="str">
            <v>The Vale of Glamorgan_QOFCHD_Females_2012_LA</v>
          </cell>
          <cell r="B106" t="str">
            <v>QOFCHD</v>
          </cell>
          <cell r="C106">
            <v>2012</v>
          </cell>
          <cell r="D106" t="str">
            <v>Females</v>
          </cell>
          <cell r="E106" t="str">
            <v>The Vale of Glamorgan</v>
          </cell>
          <cell r="F106" t="str">
            <v>LA</v>
          </cell>
          <cell r="G106">
            <v>2.8325491368593303</v>
          </cell>
          <cell r="H106">
            <v>1.57782841736374</v>
          </cell>
          <cell r="I106">
            <v>1.50078030785654</v>
          </cell>
          <cell r="J106">
            <v>1.6576108565233099</v>
          </cell>
          <cell r="K106">
            <v>7.9782439159576196E-2</v>
          </cell>
          <cell r="L106">
            <v>7.7048109507194901E-2</v>
          </cell>
        </row>
        <row r="107">
          <cell r="A107" t="str">
            <v>Cardiff_QOFCHD_Females_2012_LA</v>
          </cell>
          <cell r="B107" t="str">
            <v>QOFCHD</v>
          </cell>
          <cell r="C107">
            <v>2012</v>
          </cell>
          <cell r="D107" t="str">
            <v>Females</v>
          </cell>
          <cell r="E107" t="str">
            <v xml:space="preserve">Cardiff              </v>
          </cell>
          <cell r="F107" t="str">
            <v>LA</v>
          </cell>
          <cell r="G107">
            <v>2.26574480105459</v>
          </cell>
          <cell r="H107">
            <v>1.6765995205156901</v>
          </cell>
          <cell r="I107">
            <v>1.62240573900275</v>
          </cell>
          <cell r="J107">
            <v>1.7320422957550299</v>
          </cell>
          <cell r="K107">
            <v>5.5442775239337307E-2</v>
          </cell>
          <cell r="L107">
            <v>5.4193781512939097E-2</v>
          </cell>
        </row>
        <row r="108">
          <cell r="A108" t="str">
            <v>Rhondda Cynon Taf_QOFCHD_Females_2012_LA</v>
          </cell>
          <cell r="B108" t="str">
            <v>QOFCHD</v>
          </cell>
          <cell r="C108">
            <v>2012</v>
          </cell>
          <cell r="D108" t="str">
            <v>Females</v>
          </cell>
          <cell r="E108" t="str">
            <v>Rhondda Cynon Taf</v>
          </cell>
          <cell r="F108" t="str">
            <v>LA</v>
          </cell>
          <cell r="G108">
            <v>3.3558250211878202</v>
          </cell>
          <cell r="H108">
            <v>2.0889521315512902</v>
          </cell>
          <cell r="I108">
            <v>2.0220312602340202</v>
          </cell>
          <cell r="J108">
            <v>2.1574328561602001</v>
          </cell>
          <cell r="K108">
            <v>6.8480724608903296E-2</v>
          </cell>
          <cell r="L108">
            <v>6.6920871317272895E-2</v>
          </cell>
        </row>
        <row r="109">
          <cell r="A109" t="str">
            <v>Merthyr Tydfil_QOFCHD_Females_2012_LA</v>
          </cell>
          <cell r="B109" t="str">
            <v>QOFCHD</v>
          </cell>
          <cell r="C109">
            <v>2012</v>
          </cell>
          <cell r="D109" t="str">
            <v>Females</v>
          </cell>
          <cell r="E109" t="str">
            <v xml:space="preserve">Merthyr Tydfil       </v>
          </cell>
          <cell r="F109" t="str">
            <v>LA</v>
          </cell>
          <cell r="G109">
            <v>3.0936511142530101</v>
          </cell>
          <cell r="H109">
            <v>2.0361054428054501</v>
          </cell>
          <cell r="I109">
            <v>1.8996207316423199</v>
          </cell>
          <cell r="J109">
            <v>2.1794218395533198</v>
          </cell>
          <cell r="K109">
            <v>0.143316396747872</v>
          </cell>
          <cell r="L109">
            <v>0.13648471116312699</v>
          </cell>
        </row>
        <row r="110">
          <cell r="A110" t="str">
            <v>Caerphilly_QOFCHD_Females_2012_LA</v>
          </cell>
          <cell r="B110" t="str">
            <v>QOFCHD</v>
          </cell>
          <cell r="C110">
            <v>2012</v>
          </cell>
          <cell r="D110" t="str">
            <v>Females</v>
          </cell>
          <cell r="E110" t="str">
            <v xml:space="preserve">Caerphilly           </v>
          </cell>
          <cell r="F110" t="str">
            <v>LA</v>
          </cell>
          <cell r="G110">
            <v>3.1250769875095501</v>
          </cell>
          <cell r="H110">
            <v>1.9965441111363202</v>
          </cell>
          <cell r="I110">
            <v>1.9163410767042</v>
          </cell>
          <cell r="J110">
            <v>2.0791372919020499</v>
          </cell>
          <cell r="K110">
            <v>8.2593180765730204E-2</v>
          </cell>
          <cell r="L110">
            <v>8.0203034432123094E-2</v>
          </cell>
        </row>
        <row r="111">
          <cell r="A111" t="str">
            <v>Blaenau Gwent_QOFCHD_Females_2012_LA</v>
          </cell>
          <cell r="B111" t="str">
            <v>QOFCHD</v>
          </cell>
          <cell r="C111">
            <v>2012</v>
          </cell>
          <cell r="D111" t="str">
            <v>Females</v>
          </cell>
          <cell r="E111" t="str">
            <v xml:space="preserve">Blaenau Gwent        </v>
          </cell>
          <cell r="F111" t="str">
            <v>LA</v>
          </cell>
          <cell r="G111">
            <v>3.4669702637499697</v>
          </cell>
          <cell r="H111">
            <v>2.1185677361489499</v>
          </cell>
          <cell r="I111">
            <v>1.9977513227829</v>
          </cell>
          <cell r="J111">
            <v>2.24448907967371</v>
          </cell>
          <cell r="K111">
            <v>0.12592134352475901</v>
          </cell>
          <cell r="L111">
            <v>0.12081641336605001</v>
          </cell>
        </row>
        <row r="112">
          <cell r="A112" t="str">
            <v>Torfaen_QOFCHD_Females_2012_LA</v>
          </cell>
          <cell r="B112" t="str">
            <v>QOFCHD</v>
          </cell>
          <cell r="C112">
            <v>2012</v>
          </cell>
          <cell r="D112" t="str">
            <v>Females</v>
          </cell>
          <cell r="E112" t="str">
            <v xml:space="preserve">Torfaen              </v>
          </cell>
          <cell r="F112" t="str">
            <v>LA</v>
          </cell>
          <cell r="G112">
            <v>3.3847311019180095</v>
          </cell>
          <cell r="H112">
            <v>1.94457841519784</v>
          </cell>
          <cell r="I112">
            <v>1.8442027168465001</v>
          </cell>
          <cell r="J112">
            <v>2.0487129468465599</v>
          </cell>
          <cell r="K112">
            <v>0.104134531648713</v>
          </cell>
          <cell r="L112">
            <v>0.10037569835134</v>
          </cell>
        </row>
        <row r="113">
          <cell r="A113" t="str">
            <v>Monmouthshire_QOFCHD_Females_2012_LA</v>
          </cell>
          <cell r="B113" t="str">
            <v>QOFCHD</v>
          </cell>
          <cell r="C113">
            <v>2012</v>
          </cell>
          <cell r="D113" t="str">
            <v>Females</v>
          </cell>
          <cell r="E113" t="str">
            <v xml:space="preserve">Monmouthshire        </v>
          </cell>
          <cell r="F113" t="str">
            <v>LA</v>
          </cell>
          <cell r="G113">
            <v>2.9122277528773202</v>
          </cell>
          <cell r="H113">
            <v>1.3618380258293299</v>
          </cell>
          <cell r="I113">
            <v>1.2829965630381399</v>
          </cell>
          <cell r="J113">
            <v>1.4439923260652399</v>
          </cell>
          <cell r="K113">
            <v>8.2154300235908195E-2</v>
          </cell>
          <cell r="L113">
            <v>7.8841462791187297E-2</v>
          </cell>
        </row>
        <row r="114">
          <cell r="A114" t="str">
            <v>Newport_QOFCHD_Females_2012_LA</v>
          </cell>
          <cell r="B114" t="str">
            <v>QOFCHD</v>
          </cell>
          <cell r="C114">
            <v>2012</v>
          </cell>
          <cell r="D114" t="str">
            <v>Females</v>
          </cell>
          <cell r="E114" t="str">
            <v xml:space="preserve">Newport              </v>
          </cell>
          <cell r="F114" t="str">
            <v>LA</v>
          </cell>
          <cell r="G114">
            <v>2.9905963703873097</v>
          </cell>
          <cell r="H114">
            <v>1.9020877598669301</v>
          </cell>
          <cell r="I114">
            <v>1.8182302314586001</v>
          </cell>
          <cell r="J114">
            <v>1.9886179980594201</v>
          </cell>
          <cell r="K114">
            <v>8.653023819248809E-2</v>
          </cell>
          <cell r="L114">
            <v>8.3857528408330495E-2</v>
          </cell>
        </row>
        <row r="115">
          <cell r="A115" t="str">
            <v>Betsi Cadwaladr UHB_QOFCHD_Females_2012_HB</v>
          </cell>
          <cell r="B115" t="str">
            <v>QOFCHD</v>
          </cell>
          <cell r="C115">
            <v>2012</v>
          </cell>
          <cell r="D115" t="str">
            <v>Females</v>
          </cell>
          <cell r="E115" t="str">
            <v xml:space="preserve">Betsi Cadwaladr UHB     </v>
          </cell>
          <cell r="F115" t="str">
            <v>HB</v>
          </cell>
          <cell r="G115">
            <v>3.3432687671132397</v>
          </cell>
          <cell r="H115">
            <v>1.7364325403931598</v>
          </cell>
          <cell r="I115">
            <v>1.7028185370615301</v>
          </cell>
          <cell r="J115">
            <v>1.7705058769631301</v>
          </cell>
          <cell r="K115">
            <v>3.4073336569968797E-2</v>
          </cell>
          <cell r="L115">
            <v>3.3614003331628298E-2</v>
          </cell>
        </row>
        <row r="116">
          <cell r="A116" t="str">
            <v>Powys THB_QOFCHD_Females_2012_HB</v>
          </cell>
          <cell r="B116" t="str">
            <v>QOFCHD</v>
          </cell>
          <cell r="C116">
            <v>2012</v>
          </cell>
          <cell r="D116" t="str">
            <v>Females</v>
          </cell>
          <cell r="E116" t="str">
            <v xml:space="preserve">Powys THB              </v>
          </cell>
          <cell r="F116" t="str">
            <v>HB</v>
          </cell>
          <cell r="G116">
            <v>2.97025178595909</v>
          </cell>
          <cell r="H116">
            <v>1.34592791624168</v>
          </cell>
          <cell r="I116">
            <v>1.28227543159865</v>
          </cell>
          <cell r="J116">
            <v>1.41174906310534</v>
          </cell>
          <cell r="K116">
            <v>6.5821146863652105E-2</v>
          </cell>
          <cell r="L116">
            <v>6.3652484643032997E-2</v>
          </cell>
        </row>
        <row r="117">
          <cell r="A117" t="str">
            <v>Hywel Dda HB_QOFCHD_Females_2012_HB</v>
          </cell>
          <cell r="B117" t="str">
            <v>QOFCHD</v>
          </cell>
          <cell r="C117">
            <v>2012</v>
          </cell>
          <cell r="D117" t="str">
            <v>Females</v>
          </cell>
          <cell r="E117" t="str">
            <v xml:space="preserve"> Hywel Dda HB            </v>
          </cell>
          <cell r="F117" t="str">
            <v>HB</v>
          </cell>
          <cell r="G117">
            <v>3.3907726514730401</v>
          </cell>
          <cell r="H117">
            <v>1.6634937561157901</v>
          </cell>
          <cell r="I117">
            <v>1.6188357211675601</v>
          </cell>
          <cell r="J117">
            <v>1.7090050987857499</v>
          </cell>
          <cell r="K117">
            <v>4.55113426699576E-2</v>
          </cell>
          <cell r="L117">
            <v>4.4658034948231798E-2</v>
          </cell>
        </row>
        <row r="118">
          <cell r="A118" t="str">
            <v>ABM UHB_QOFCHD_Females_2012_HB</v>
          </cell>
          <cell r="B118" t="str">
            <v>QOFCHD</v>
          </cell>
          <cell r="C118">
            <v>2012</v>
          </cell>
          <cell r="D118" t="str">
            <v>Females</v>
          </cell>
          <cell r="E118" t="str">
            <v xml:space="preserve">ABM UHB                  </v>
          </cell>
          <cell r="F118" t="str">
            <v>HB</v>
          </cell>
          <cell r="G118">
            <v>3.2137345100918502</v>
          </cell>
          <cell r="H118">
            <v>1.7988422170066698</v>
          </cell>
          <cell r="I118">
            <v>1.75824610252231</v>
          </cell>
          <cell r="J118">
            <v>1.84009134073264</v>
          </cell>
          <cell r="K118">
            <v>4.1249123725978297E-2</v>
          </cell>
          <cell r="L118">
            <v>4.0596114484358396E-2</v>
          </cell>
        </row>
        <row r="119">
          <cell r="A119" t="str">
            <v>Cardiff &amp; Vale UHB_QOFCHD_Females_2012_HB</v>
          </cell>
          <cell r="B119" t="str">
            <v>QOFCHD</v>
          </cell>
          <cell r="C119">
            <v>2012</v>
          </cell>
          <cell r="D119" t="str">
            <v>Females</v>
          </cell>
          <cell r="E119" t="str">
            <v xml:space="preserve">Cardiff &amp; Vale UHB </v>
          </cell>
          <cell r="F119" t="str">
            <v>HB</v>
          </cell>
          <cell r="G119">
            <v>2.4101651149549701</v>
          </cell>
          <cell r="H119">
            <v>1.64489732217895</v>
          </cell>
          <cell r="I119">
            <v>1.6004881681055001</v>
          </cell>
          <cell r="J119">
            <v>1.69016135377437</v>
          </cell>
          <cell r="K119">
            <v>4.5264031595428002E-2</v>
          </cell>
          <cell r="L119">
            <v>4.4409154073441197E-2</v>
          </cell>
        </row>
        <row r="120">
          <cell r="A120" t="str">
            <v>Cwm Taf HB_QOFCHD_Females_2012_HB</v>
          </cell>
          <cell r="B120" t="str">
            <v>QOFCHD</v>
          </cell>
          <cell r="C120">
            <v>2012</v>
          </cell>
          <cell r="D120" t="str">
            <v>Females</v>
          </cell>
          <cell r="E120" t="str">
            <v xml:space="preserve"> Cwm Taf HB         </v>
          </cell>
          <cell r="F120" t="str">
            <v>HB</v>
          </cell>
          <cell r="G120">
            <v>3.3047277880565296</v>
          </cell>
          <cell r="H120">
            <v>2.0795878535747603</v>
          </cell>
          <cell r="I120">
            <v>2.01933415289351</v>
          </cell>
          <cell r="J120">
            <v>2.1411098743793699</v>
          </cell>
          <cell r="K120">
            <v>6.1522020804606101E-2</v>
          </cell>
          <cell r="L120">
            <v>6.0253700681250799E-2</v>
          </cell>
        </row>
        <row r="121">
          <cell r="A121" t="str">
            <v>Aneurin Bevan HB_QOFCHD_Females_2012_HB</v>
          </cell>
          <cell r="B121" t="str">
            <v>QOFCHD</v>
          </cell>
          <cell r="C121">
            <v>2012</v>
          </cell>
          <cell r="D121" t="str">
            <v>Females</v>
          </cell>
          <cell r="E121" t="str">
            <v xml:space="preserve">Aneurin Bevan HB       </v>
          </cell>
          <cell r="F121" t="str">
            <v>HB</v>
          </cell>
          <cell r="G121">
            <v>3.1447269968068001</v>
          </cell>
          <cell r="H121">
            <v>1.86792270229999</v>
          </cell>
          <cell r="I121">
            <v>1.8270580632004301</v>
          </cell>
          <cell r="J121">
            <v>1.9094307095360801</v>
          </cell>
          <cell r="K121">
            <v>4.1508007236088704E-2</v>
          </cell>
          <cell r="L121">
            <v>4.0864639099563102E-2</v>
          </cell>
        </row>
        <row r="122">
          <cell r="A122" t="str">
            <v>Wales_QOFCHD_Males_2012_WALES</v>
          </cell>
          <cell r="B122" t="str">
            <v>QOFCHD</v>
          </cell>
          <cell r="C122">
            <v>2012</v>
          </cell>
          <cell r="D122" t="str">
            <v>Males</v>
          </cell>
          <cell r="E122" t="str">
            <v xml:space="preserve">Wales                 </v>
          </cell>
          <cell r="F122" t="str">
            <v>WALES</v>
          </cell>
          <cell r="G122">
            <v>4.9023295970390102</v>
          </cell>
          <cell r="H122">
            <v>3.5327038592549203</v>
          </cell>
          <cell r="I122">
            <v>3.50715931218528</v>
          </cell>
          <cell r="J122">
            <v>3.5583856705411399</v>
          </cell>
          <cell r="K122">
            <v>2.5681811286222701E-2</v>
          </cell>
          <cell r="L122">
            <v>2.5544547069635798E-2</v>
          </cell>
        </row>
        <row r="123">
          <cell r="A123" t="str">
            <v>Isle of Anglesey_QOFCHD_Males_2012_LA</v>
          </cell>
          <cell r="B123" t="str">
            <v>QOFCHD</v>
          </cell>
          <cell r="C123">
            <v>2012</v>
          </cell>
          <cell r="D123" t="str">
            <v>Males</v>
          </cell>
          <cell r="E123" t="str">
            <v xml:space="preserve">Isle of Anglesey      </v>
          </cell>
          <cell r="F123" t="str">
            <v>LA</v>
          </cell>
          <cell r="G123">
            <v>5.4915112135820596</v>
          </cell>
          <cell r="H123">
            <v>3.3031695851060596</v>
          </cell>
          <cell r="I123">
            <v>3.14946933284955</v>
          </cell>
          <cell r="J123">
            <v>3.4622726686772602</v>
          </cell>
          <cell r="K123">
            <v>0.15910308357119801</v>
          </cell>
          <cell r="L123">
            <v>0.15370025225651202</v>
          </cell>
        </row>
        <row r="124">
          <cell r="A124" t="str">
            <v>Gwynedd_QOFCHD_Males_2012_LA</v>
          </cell>
          <cell r="B124" t="str">
            <v>QOFCHD</v>
          </cell>
          <cell r="C124">
            <v>2012</v>
          </cell>
          <cell r="D124" t="str">
            <v>Males</v>
          </cell>
          <cell r="E124" t="str">
            <v xml:space="preserve">Gwynedd               </v>
          </cell>
          <cell r="F124" t="str">
            <v>LA</v>
          </cell>
          <cell r="G124">
            <v>4.4368008330835105</v>
          </cell>
          <cell r="H124">
            <v>3.0529621240292899</v>
          </cell>
          <cell r="I124">
            <v>2.9384305162019997</v>
          </cell>
          <cell r="J124">
            <v>3.1707330611397202</v>
          </cell>
          <cell r="K124">
            <v>0.117770937110433</v>
          </cell>
          <cell r="L124">
            <v>0.11453160782728899</v>
          </cell>
        </row>
        <row r="125">
          <cell r="A125" t="str">
            <v>Conwy_QOFCHD_Males_2012_LA</v>
          </cell>
          <cell r="B125" t="str">
            <v>QOFCHD</v>
          </cell>
          <cell r="C125">
            <v>2012</v>
          </cell>
          <cell r="D125" t="str">
            <v>Males</v>
          </cell>
          <cell r="E125" t="str">
            <v xml:space="preserve">Conwy                 </v>
          </cell>
          <cell r="F125" t="str">
            <v>LA</v>
          </cell>
          <cell r="G125">
            <v>5.6759307066426903</v>
          </cell>
          <cell r="H125">
            <v>3.2925549143429302</v>
          </cell>
          <cell r="I125">
            <v>3.17374668296647</v>
          </cell>
          <cell r="J125">
            <v>3.4145160746869401</v>
          </cell>
          <cell r="K125">
            <v>0.12196116034400699</v>
          </cell>
          <cell r="L125">
            <v>0.11880823137645999</v>
          </cell>
        </row>
        <row r="126">
          <cell r="A126" t="str">
            <v>Denbighshire_QOFCHD_Males_2012_LA</v>
          </cell>
          <cell r="B126" t="str">
            <v>QOFCHD</v>
          </cell>
          <cell r="C126">
            <v>2012</v>
          </cell>
          <cell r="D126" t="str">
            <v>Males</v>
          </cell>
          <cell r="E126" t="str">
            <v xml:space="preserve">Denbighshire          </v>
          </cell>
          <cell r="F126" t="str">
            <v>LA</v>
          </cell>
          <cell r="G126">
            <v>5.9640984267849904</v>
          </cell>
          <cell r="H126">
            <v>3.7812273976813202</v>
          </cell>
          <cell r="I126">
            <v>3.64223964750256</v>
          </cell>
          <cell r="J126">
            <v>3.9240471051087602</v>
          </cell>
          <cell r="K126">
            <v>0.14281970742744501</v>
          </cell>
          <cell r="L126">
            <v>0.138987750178762</v>
          </cell>
        </row>
        <row r="127">
          <cell r="A127" t="str">
            <v>Flintshire_QOFCHD_Males_2012_LA</v>
          </cell>
          <cell r="B127" t="str">
            <v>QOFCHD</v>
          </cell>
          <cell r="C127">
            <v>2012</v>
          </cell>
          <cell r="D127" t="str">
            <v>Males</v>
          </cell>
          <cell r="E127" t="str">
            <v xml:space="preserve">Flintshire            </v>
          </cell>
          <cell r="F127" t="str">
            <v>LA</v>
          </cell>
          <cell r="G127">
            <v>4.8315821796189704</v>
          </cell>
          <cell r="H127">
            <v>3.5035851084242999</v>
          </cell>
          <cell r="I127">
            <v>3.3889689851902403</v>
          </cell>
          <cell r="J127">
            <v>3.6210534896455302</v>
          </cell>
          <cell r="K127">
            <v>0.11746838122122201</v>
          </cell>
          <cell r="L127">
            <v>0.11461612323406201</v>
          </cell>
        </row>
        <row r="128">
          <cell r="A128" t="str">
            <v>Wrexham_QOFCHD_Males_2012_LA</v>
          </cell>
          <cell r="B128" t="str">
            <v>QOFCHD</v>
          </cell>
          <cell r="C128">
            <v>2012</v>
          </cell>
          <cell r="D128" t="str">
            <v>Males</v>
          </cell>
          <cell r="E128" t="str">
            <v xml:space="preserve">Wrexham               </v>
          </cell>
          <cell r="F128" t="str">
            <v>LA</v>
          </cell>
          <cell r="G128">
            <v>4.6763758425597599</v>
          </cell>
          <cell r="H128">
            <v>3.5612384064936102</v>
          </cell>
          <cell r="I128">
            <v>3.4419177433785797</v>
          </cell>
          <cell r="J128">
            <v>3.6835990345487195</v>
          </cell>
          <cell r="K128">
            <v>0.12236062805510799</v>
          </cell>
          <cell r="L128">
            <v>0.11932066311503201</v>
          </cell>
        </row>
        <row r="129">
          <cell r="A129" t="str">
            <v>Powys_QOFCHD_Males_2012_LA</v>
          </cell>
          <cell r="B129" t="str">
            <v>QOFCHD</v>
          </cell>
          <cell r="C129">
            <v>2012</v>
          </cell>
          <cell r="D129" t="str">
            <v>Males</v>
          </cell>
          <cell r="E129" t="str">
            <v xml:space="preserve">Powys                 </v>
          </cell>
          <cell r="F129" t="str">
            <v>LA</v>
          </cell>
          <cell r="G129">
            <v>5.1806750900323504</v>
          </cell>
          <cell r="H129">
            <v>2.9971957187917697</v>
          </cell>
          <cell r="I129">
            <v>2.8940439148119701</v>
          </cell>
          <cell r="J129">
            <v>3.10299899725117</v>
          </cell>
          <cell r="K129">
            <v>0.105803278459401</v>
          </cell>
          <cell r="L129">
            <v>0.103151803979794</v>
          </cell>
        </row>
        <row r="130">
          <cell r="A130" t="str">
            <v>Ceredigion_QOFCHD_Males_2012_LA</v>
          </cell>
          <cell r="B130" t="str">
            <v>QOFCHD</v>
          </cell>
          <cell r="C130">
            <v>2012</v>
          </cell>
          <cell r="D130" t="str">
            <v>Males</v>
          </cell>
          <cell r="E130" t="str">
            <v xml:space="preserve">Ceredigion            </v>
          </cell>
          <cell r="F130" t="str">
            <v>LA</v>
          </cell>
          <cell r="G130">
            <v>4.9649519629140304</v>
          </cell>
          <cell r="H130">
            <v>3.1450124995842001</v>
          </cell>
          <cell r="I130">
            <v>3.0114390192750999</v>
          </cell>
          <cell r="J130">
            <v>3.2828490958365402</v>
          </cell>
          <cell r="K130">
            <v>0.13783659625233399</v>
          </cell>
          <cell r="L130">
            <v>0.13357348030909899</v>
          </cell>
        </row>
        <row r="131">
          <cell r="A131" t="str">
            <v>Pembrokeshire_QOFCHD_Males_2012_LA</v>
          </cell>
          <cell r="B131" t="str">
            <v>QOFCHD</v>
          </cell>
          <cell r="C131">
            <v>2012</v>
          </cell>
          <cell r="D131" t="str">
            <v>Males</v>
          </cell>
          <cell r="E131" t="str">
            <v xml:space="preserve">Pembrokeshire         </v>
          </cell>
          <cell r="F131" t="str">
            <v>LA</v>
          </cell>
          <cell r="G131">
            <v>5.2656283336889302</v>
          </cell>
          <cell r="H131">
            <v>3.1599261314224103</v>
          </cell>
          <cell r="I131">
            <v>3.0325477576504798</v>
          </cell>
          <cell r="J131">
            <v>3.29115410639116</v>
          </cell>
          <cell r="K131">
            <v>0.131227974968745</v>
          </cell>
          <cell r="L131">
            <v>0.12737837377192701</v>
          </cell>
        </row>
        <row r="132">
          <cell r="A132" t="str">
            <v>Carmarthenshire_QOFCHD_Males_2012_LA</v>
          </cell>
          <cell r="B132" t="str">
            <v>QOFCHD</v>
          </cell>
          <cell r="C132">
            <v>2012</v>
          </cell>
          <cell r="D132" t="str">
            <v>Males</v>
          </cell>
          <cell r="E132" t="str">
            <v xml:space="preserve">Carmarthenshire      </v>
          </cell>
          <cell r="F132" t="str">
            <v>LA</v>
          </cell>
          <cell r="G132">
            <v>5.7288263814861899</v>
          </cell>
          <cell r="H132">
            <v>3.6302077719969503</v>
          </cell>
          <cell r="I132">
            <v>3.5274369554668503</v>
          </cell>
          <cell r="J132">
            <v>3.7351504015945602</v>
          </cell>
          <cell r="K132">
            <v>0.104942629597609</v>
          </cell>
          <cell r="L132">
            <v>0.10277081653010101</v>
          </cell>
        </row>
        <row r="133">
          <cell r="A133" t="str">
            <v>Swansea_QOFCHD_Males_2012_LA</v>
          </cell>
          <cell r="B133" t="str">
            <v>QOFCHD</v>
          </cell>
          <cell r="C133">
            <v>2012</v>
          </cell>
          <cell r="D133" t="str">
            <v>Males</v>
          </cell>
          <cell r="E133" t="str">
            <v xml:space="preserve">Swansea              </v>
          </cell>
          <cell r="F133" t="str">
            <v>LA</v>
          </cell>
          <cell r="G133">
            <v>4.7035406635337305</v>
          </cell>
          <cell r="H133">
            <v>3.4804706088213102</v>
          </cell>
          <cell r="I133">
            <v>3.3883125936074796</v>
          </cell>
          <cell r="J133">
            <v>3.5744517525093897</v>
          </cell>
          <cell r="K133">
            <v>9.3981143688088797E-2</v>
          </cell>
          <cell r="L133">
            <v>9.2158015213827604E-2</v>
          </cell>
        </row>
        <row r="134">
          <cell r="A134" t="str">
            <v>Neath Port Talbot_QOFCHD_Males_2012_LA</v>
          </cell>
          <cell r="B134" t="str">
            <v>QOFCHD</v>
          </cell>
          <cell r="C134">
            <v>2012</v>
          </cell>
          <cell r="D134" t="str">
            <v>Males</v>
          </cell>
          <cell r="E134" t="str">
            <v xml:space="preserve">Neath Port Talbot    </v>
          </cell>
          <cell r="F134" t="str">
            <v>LA</v>
          </cell>
          <cell r="G134">
            <v>5.4984217493126994</v>
          </cell>
          <cell r="H134">
            <v>3.7864602531699001</v>
          </cell>
          <cell r="I134">
            <v>3.6641899408920899</v>
          </cell>
          <cell r="J134">
            <v>3.9117069184302302</v>
          </cell>
          <cell r="K134">
            <v>0.12524666526033199</v>
          </cell>
          <cell r="L134">
            <v>0.122270312277813</v>
          </cell>
        </row>
        <row r="135">
          <cell r="A135" t="str">
            <v>Bridgend_QOFCHD_Males_2012_LA</v>
          </cell>
          <cell r="B135" t="str">
            <v>QOFCHD</v>
          </cell>
          <cell r="C135">
            <v>2012</v>
          </cell>
          <cell r="D135" t="str">
            <v>Males</v>
          </cell>
          <cell r="E135" t="str">
            <v xml:space="preserve">Bridgend             </v>
          </cell>
          <cell r="F135" t="str">
            <v>LA</v>
          </cell>
          <cell r="G135">
            <v>5.6039001887188098</v>
          </cell>
          <cell r="H135">
            <v>4.0537599393312904</v>
          </cell>
          <cell r="I135">
            <v>3.9314692656424697</v>
          </cell>
          <cell r="J135">
            <v>4.1788472483604302</v>
          </cell>
          <cell r="K135">
            <v>0.125087309029143</v>
          </cell>
          <cell r="L135">
            <v>0.12229067368881801</v>
          </cell>
        </row>
        <row r="136">
          <cell r="A136" t="str">
            <v>The Vale of Glamorgan_QOFCHD_Males_2012_LA</v>
          </cell>
          <cell r="B136" t="str">
            <v>QOFCHD</v>
          </cell>
          <cell r="C136">
            <v>2012</v>
          </cell>
          <cell r="D136" t="str">
            <v>Males</v>
          </cell>
          <cell r="E136" t="str">
            <v>The Vale of Glamorgan</v>
          </cell>
          <cell r="F136" t="str">
            <v>LA</v>
          </cell>
          <cell r="G136">
            <v>4.6576807180118598</v>
          </cell>
          <cell r="H136">
            <v>3.3157093376579803</v>
          </cell>
          <cell r="I136">
            <v>3.1936676145429099</v>
          </cell>
          <cell r="J136">
            <v>3.4411641875806502</v>
          </cell>
          <cell r="K136">
            <v>0.12545484992266401</v>
          </cell>
          <cell r="L136">
            <v>0.12204172311507799</v>
          </cell>
        </row>
        <row r="137">
          <cell r="A137" t="str">
            <v>Cardiff_QOFCHD_Males_2012_LA</v>
          </cell>
          <cell r="B137" t="str">
            <v>QOFCHD</v>
          </cell>
          <cell r="C137">
            <v>2012</v>
          </cell>
          <cell r="D137" t="str">
            <v>Males</v>
          </cell>
          <cell r="E137" t="str">
            <v xml:space="preserve">Cardiff              </v>
          </cell>
          <cell r="F137" t="str">
            <v>LA</v>
          </cell>
          <cell r="G137">
            <v>3.4070444360681797</v>
          </cell>
          <cell r="H137">
            <v>3.3035193320948304</v>
          </cell>
          <cell r="I137">
            <v>3.2226381471719798</v>
          </cell>
          <cell r="J137">
            <v>3.3858962320293897</v>
          </cell>
          <cell r="K137">
            <v>8.2376899934561001E-2</v>
          </cell>
          <cell r="L137">
            <v>8.0881184922849805E-2</v>
          </cell>
        </row>
        <row r="138">
          <cell r="A138" t="str">
            <v>Rhondda Cynon Taf_QOFCHD_Males_2012_LA</v>
          </cell>
          <cell r="B138" t="str">
            <v>QOFCHD</v>
          </cell>
          <cell r="C138">
            <v>2012</v>
          </cell>
          <cell r="D138" t="str">
            <v>Males</v>
          </cell>
          <cell r="E138" t="str">
            <v>Rhondda Cynon Taf</v>
          </cell>
          <cell r="F138" t="str">
            <v>LA</v>
          </cell>
          <cell r="G138">
            <v>5.0059429799566901</v>
          </cell>
          <cell r="H138">
            <v>3.8640686994561699</v>
          </cell>
          <cell r="I138">
            <v>3.7669567228132004</v>
          </cell>
          <cell r="J138">
            <v>3.9630287666597801</v>
          </cell>
          <cell r="K138">
            <v>9.8960067203613306E-2</v>
          </cell>
          <cell r="L138">
            <v>9.7111976642962408E-2</v>
          </cell>
        </row>
        <row r="139">
          <cell r="A139" t="str">
            <v>Merthyr Tydfil_QOFCHD_Males_2012_LA</v>
          </cell>
          <cell r="B139" t="str">
            <v>QOFCHD</v>
          </cell>
          <cell r="C139">
            <v>2012</v>
          </cell>
          <cell r="D139" t="str">
            <v>Males</v>
          </cell>
          <cell r="E139" t="str">
            <v xml:space="preserve">Merthyr Tydfil       </v>
          </cell>
          <cell r="F139" t="str">
            <v>LA</v>
          </cell>
          <cell r="G139">
            <v>5.0668924640135504</v>
          </cell>
          <cell r="H139">
            <v>4.00341502050426</v>
          </cell>
          <cell r="I139">
            <v>3.8011440734774404</v>
          </cell>
          <cell r="J139">
            <v>4.2135747755492998</v>
          </cell>
          <cell r="K139">
            <v>0.21015975504503798</v>
          </cell>
          <cell r="L139">
            <v>0.20227094702682299</v>
          </cell>
        </row>
        <row r="140">
          <cell r="A140" t="str">
            <v>Caerphilly_QOFCHD_Males_2012_LA</v>
          </cell>
          <cell r="B140" t="str">
            <v>QOFCHD</v>
          </cell>
          <cell r="C140">
            <v>2012</v>
          </cell>
          <cell r="D140" t="str">
            <v>Males</v>
          </cell>
          <cell r="E140" t="str">
            <v xml:space="preserve">Caerphilly           </v>
          </cell>
          <cell r="F140" t="str">
            <v>LA</v>
          </cell>
          <cell r="G140">
            <v>5.1972596267422606</v>
          </cell>
          <cell r="H140">
            <v>4.0200331476142095</v>
          </cell>
          <cell r="I140">
            <v>3.8979612911693602</v>
          </cell>
          <cell r="J140">
            <v>4.1449289165787198</v>
          </cell>
          <cell r="K140">
            <v>0.124895768964509</v>
          </cell>
          <cell r="L140">
            <v>0.122071856444857</v>
          </cell>
        </row>
        <row r="141">
          <cell r="A141" t="str">
            <v>Blaenau Gwent_QOFCHD_Males_2012_LA</v>
          </cell>
          <cell r="B141" t="str">
            <v>QOFCHD</v>
          </cell>
          <cell r="C141">
            <v>2012</v>
          </cell>
          <cell r="D141" t="str">
            <v>Males</v>
          </cell>
          <cell r="E141" t="str">
            <v xml:space="preserve"> Blaenau Gwent        </v>
          </cell>
          <cell r="F141" t="str">
            <v>LA</v>
          </cell>
          <cell r="G141">
            <v>5.71521792327143</v>
          </cell>
          <cell r="H141">
            <v>4.1435653299755302</v>
          </cell>
          <cell r="I141">
            <v>3.9654907980303298</v>
          </cell>
          <cell r="J141">
            <v>4.3274794272134001</v>
          </cell>
          <cell r="K141">
            <v>0.183914097237867</v>
          </cell>
          <cell r="L141">
            <v>0.17807453194519501</v>
          </cell>
        </row>
        <row r="142">
          <cell r="A142" t="str">
            <v>Torfaen_QOFCHD_Males_2012_LA</v>
          </cell>
          <cell r="B142" t="str">
            <v>QOFCHD</v>
          </cell>
          <cell r="C142">
            <v>2012</v>
          </cell>
          <cell r="D142" t="str">
            <v>Males</v>
          </cell>
          <cell r="E142" t="str">
            <v xml:space="preserve">Torfaen              </v>
          </cell>
          <cell r="F142" t="str">
            <v>LA</v>
          </cell>
          <cell r="G142">
            <v>5.1532122399437803</v>
          </cell>
          <cell r="H142">
            <v>3.7997928350412797</v>
          </cell>
          <cell r="I142">
            <v>3.6475163715553998</v>
          </cell>
          <cell r="J142">
            <v>3.9567175418306801</v>
          </cell>
          <cell r="K142">
            <v>0.15692470678939802</v>
          </cell>
          <cell r="L142">
            <v>0.152276463485882</v>
          </cell>
        </row>
        <row r="143">
          <cell r="A143" t="str">
            <v>Monmouthshire_QOFCHD_Males_2012_LA</v>
          </cell>
          <cell r="B143" t="str">
            <v>QOFCHD</v>
          </cell>
          <cell r="C143">
            <v>2012</v>
          </cell>
          <cell r="D143" t="str">
            <v>Males</v>
          </cell>
          <cell r="E143" t="str">
            <v xml:space="preserve">Monmouthshire        </v>
          </cell>
          <cell r="F143" t="str">
            <v>LA</v>
          </cell>
          <cell r="G143">
            <v>4.96411620388416</v>
          </cell>
          <cell r="H143">
            <v>3.05389141953887</v>
          </cell>
          <cell r="I143">
            <v>2.9236337346379599</v>
          </cell>
          <cell r="J143">
            <v>3.18835690320536</v>
          </cell>
          <cell r="K143">
            <v>0.13446548366649</v>
          </cell>
          <cell r="L143">
            <v>0.130257684900911</v>
          </cell>
        </row>
        <row r="144">
          <cell r="A144" t="str">
            <v>Newport_QOFCHD_Males_2012_LA</v>
          </cell>
          <cell r="B144" t="str">
            <v>QOFCHD</v>
          </cell>
          <cell r="C144">
            <v>2012</v>
          </cell>
          <cell r="D144" t="str">
            <v>Males</v>
          </cell>
          <cell r="E144" t="str">
            <v xml:space="preserve">Newport              </v>
          </cell>
          <cell r="F144" t="str">
            <v>LA</v>
          </cell>
          <cell r="G144">
            <v>4.5051639693356105</v>
          </cell>
          <cell r="H144">
            <v>3.6043601042209801</v>
          </cell>
          <cell r="I144">
            <v>3.4819826745618103</v>
          </cell>
          <cell r="J144">
            <v>3.7298879039347703</v>
          </cell>
          <cell r="K144">
            <v>0.12552779971379599</v>
          </cell>
          <cell r="L144">
            <v>0.12237742965916701</v>
          </cell>
        </row>
        <row r="145">
          <cell r="A145" t="str">
            <v>Betsi Cadwaladr UHB_QOFCHD_Males_2012_HB</v>
          </cell>
          <cell r="B145" t="str">
            <v>QOFCHD</v>
          </cell>
          <cell r="C145">
            <v>2012</v>
          </cell>
          <cell r="D145" t="str">
            <v>Males</v>
          </cell>
          <cell r="E145" t="str">
            <v xml:space="preserve">Betsi Cadwaladr UHB     </v>
          </cell>
          <cell r="F145" t="str">
            <v>HB</v>
          </cell>
          <cell r="G145">
            <v>5.0852812916301406</v>
          </cell>
          <cell r="H145">
            <v>3.4187908876849002</v>
          </cell>
          <cell r="I145">
            <v>3.3676668507096901</v>
          </cell>
          <cell r="J145">
            <v>3.4704832433625397</v>
          </cell>
          <cell r="K145">
            <v>5.1692355677641202E-2</v>
          </cell>
          <cell r="L145">
            <v>5.1124036975207302E-2</v>
          </cell>
        </row>
        <row r="146">
          <cell r="A146" t="str">
            <v>Powys THB_QOFCHD_Males_2012_HB</v>
          </cell>
          <cell r="B146" t="str">
            <v>QOFCHD</v>
          </cell>
          <cell r="C146">
            <v>2012</v>
          </cell>
          <cell r="D146" t="str">
            <v>Males</v>
          </cell>
          <cell r="E146" t="str">
            <v xml:space="preserve">Powys THB              </v>
          </cell>
          <cell r="F146" t="str">
            <v>HB</v>
          </cell>
          <cell r="G146">
            <v>5.1806750900323504</v>
          </cell>
          <cell r="H146">
            <v>2.9971957187917697</v>
          </cell>
          <cell r="I146">
            <v>2.8940439148119701</v>
          </cell>
          <cell r="J146">
            <v>3.10299899725117</v>
          </cell>
          <cell r="K146">
            <v>0.105803278459401</v>
          </cell>
          <cell r="L146">
            <v>0.103151803979794</v>
          </cell>
        </row>
        <row r="147">
          <cell r="A147" t="str">
            <v>Hywel Dda HB_QOFCHD_Males_2012_HB</v>
          </cell>
          <cell r="B147" t="str">
            <v>QOFCHD</v>
          </cell>
          <cell r="C147">
            <v>2012</v>
          </cell>
          <cell r="D147" t="str">
            <v>Males</v>
          </cell>
          <cell r="E147" t="str">
            <v xml:space="preserve"> Hywel Dda HB            </v>
          </cell>
          <cell r="F147" t="str">
            <v>HB</v>
          </cell>
          <cell r="G147">
            <v>5.4165780965060497</v>
          </cell>
          <cell r="H147">
            <v>3.3837863793607297</v>
          </cell>
          <cell r="I147">
            <v>3.3147202375288103</v>
          </cell>
          <cell r="J147">
            <v>3.4538976906647001</v>
          </cell>
          <cell r="K147">
            <v>7.0111311303966792E-2</v>
          </cell>
          <cell r="L147">
            <v>6.9066141831919503E-2</v>
          </cell>
        </row>
        <row r="148">
          <cell r="A148" t="str">
            <v>ABM UHB_QOFCHD_Males_2012_HB</v>
          </cell>
          <cell r="B148" t="str">
            <v>QOFCHD</v>
          </cell>
          <cell r="C148">
            <v>2012</v>
          </cell>
          <cell r="D148" t="str">
            <v>Males</v>
          </cell>
          <cell r="E148" t="str">
            <v xml:space="preserve">ABM UHB                  </v>
          </cell>
          <cell r="F148" t="str">
            <v>HB</v>
          </cell>
          <cell r="G148">
            <v>5.1670236350655703</v>
          </cell>
          <cell r="H148">
            <v>3.7303245150922302</v>
          </cell>
          <cell r="I148">
            <v>3.66694756862573</v>
          </cell>
          <cell r="J148">
            <v>3.7945051844347701</v>
          </cell>
          <cell r="K148">
            <v>6.41806693425373E-2</v>
          </cell>
          <cell r="L148">
            <v>6.3376946466499398E-2</v>
          </cell>
        </row>
        <row r="149">
          <cell r="A149" t="str">
            <v>Cardiff &amp; Vale UHB_QOFCHD_Males_2012_HB</v>
          </cell>
          <cell r="B149" t="str">
            <v>QOFCHD</v>
          </cell>
          <cell r="C149">
            <v>2012</v>
          </cell>
          <cell r="D149" t="str">
            <v>Males</v>
          </cell>
          <cell r="E149" t="str">
            <v xml:space="preserve">Cardiff &amp; Vale UHB </v>
          </cell>
          <cell r="F149" t="str">
            <v>HB</v>
          </cell>
          <cell r="G149">
            <v>3.7124815028764502</v>
          </cell>
          <cell r="H149">
            <v>3.3075263643236803</v>
          </cell>
          <cell r="I149">
            <v>3.2400435617549497</v>
          </cell>
          <cell r="J149">
            <v>3.3760467105090597</v>
          </cell>
          <cell r="K149">
            <v>6.8520346185380998E-2</v>
          </cell>
          <cell r="L149">
            <v>6.74828025687262E-2</v>
          </cell>
        </row>
        <row r="150">
          <cell r="A150" t="str">
            <v>Cwm Taf HB_QOFCHD_Males_2012_HB</v>
          </cell>
          <cell r="B150" t="str">
            <v>QOFCHD</v>
          </cell>
          <cell r="C150">
            <v>2012</v>
          </cell>
          <cell r="D150" t="str">
            <v>Males</v>
          </cell>
          <cell r="E150" t="str">
            <v xml:space="preserve"> Cwm Taf HB         </v>
          </cell>
          <cell r="F150" t="str">
            <v>HB</v>
          </cell>
          <cell r="G150">
            <v>5.0177541202029401</v>
          </cell>
          <cell r="H150">
            <v>3.8899636048064701</v>
          </cell>
          <cell r="I150">
            <v>3.8022687134448399</v>
          </cell>
          <cell r="J150">
            <v>3.9791535876470499</v>
          </cell>
          <cell r="K150">
            <v>8.91899828405784E-2</v>
          </cell>
          <cell r="L150">
            <v>8.7694891361626004E-2</v>
          </cell>
        </row>
        <row r="151">
          <cell r="A151" t="str">
            <v>Aneurin Bevan HB_QOFCHD_Males_2012_HB</v>
          </cell>
          <cell r="B151" t="str">
            <v>QOFCHD</v>
          </cell>
          <cell r="C151">
            <v>2012</v>
          </cell>
          <cell r="D151" t="str">
            <v>Males</v>
          </cell>
          <cell r="E151" t="str">
            <v xml:space="preserve">Aneurin Bevan HB       </v>
          </cell>
          <cell r="F151" t="str">
            <v>HB</v>
          </cell>
          <cell r="G151">
            <v>5.0375376436822199</v>
          </cell>
          <cell r="H151">
            <v>3.7278186923210397</v>
          </cell>
          <cell r="I151">
            <v>3.6659964346190699</v>
          </cell>
          <cell r="J151">
            <v>3.7904109577151095</v>
          </cell>
          <cell r="K151">
            <v>6.2592265394067703E-2</v>
          </cell>
          <cell r="L151">
            <v>6.1822257701971493E-2</v>
          </cell>
        </row>
        <row r="152">
          <cell r="A152" t="str">
            <v>Wales_QOFCHD_Persons_2012_WALES</v>
          </cell>
          <cell r="B152" t="str">
            <v>QOFCHD</v>
          </cell>
          <cell r="C152">
            <v>2012</v>
          </cell>
          <cell r="D152" t="str">
            <v>Persons</v>
          </cell>
          <cell r="E152" t="str">
            <v xml:space="preserve">Wales                 </v>
          </cell>
          <cell r="F152" t="str">
            <v>WALES</v>
          </cell>
          <cell r="G152">
            <v>4.0104570462614397</v>
          </cell>
          <cell r="H152">
            <v>2.61037239819363</v>
          </cell>
          <cell r="I152">
            <v>2.5953038343780102</v>
          </cell>
          <cell r="J152">
            <v>2.6255041838289701</v>
          </cell>
          <cell r="K152">
            <v>1.5131785635345802E-2</v>
          </cell>
          <cell r="L152">
            <v>1.5068563815621499E-2</v>
          </cell>
        </row>
        <row r="153">
          <cell r="A153" t="str">
            <v>Isle of Anglesey_QOFCHD_Persons_2012_LA</v>
          </cell>
          <cell r="B153" t="str">
            <v>QOFCHD</v>
          </cell>
          <cell r="C153">
            <v>2012</v>
          </cell>
          <cell r="D153" t="str">
            <v>Persons</v>
          </cell>
          <cell r="E153" t="str">
            <v xml:space="preserve">Isle of Anglesey      </v>
          </cell>
          <cell r="F153" t="str">
            <v>LA</v>
          </cell>
          <cell r="G153">
            <v>4.5571245186136107</v>
          </cell>
          <cell r="H153">
            <v>2.45909563978518</v>
          </cell>
          <cell r="I153">
            <v>2.3681933040752297</v>
          </cell>
          <cell r="J153">
            <v>2.5524638848310497</v>
          </cell>
          <cell r="K153">
            <v>9.3368245045868603E-2</v>
          </cell>
          <cell r="L153">
            <v>9.0902335709955998E-2</v>
          </cell>
        </row>
        <row r="154">
          <cell r="A154" t="str">
            <v>Gwynedd_QOFCHD_Persons_2012_LA</v>
          </cell>
          <cell r="B154" t="str">
            <v>QOFCHD</v>
          </cell>
          <cell r="C154">
            <v>2012</v>
          </cell>
          <cell r="D154" t="str">
            <v>Persons</v>
          </cell>
          <cell r="E154" t="str">
            <v xml:space="preserve">Gwynedd               </v>
          </cell>
          <cell r="F154" t="str">
            <v>LA</v>
          </cell>
          <cell r="G154">
            <v>3.6863584135663103</v>
          </cell>
          <cell r="H154">
            <v>2.2212457295311401</v>
          </cell>
          <cell r="I154">
            <v>2.15429112490117</v>
          </cell>
          <cell r="J154">
            <v>2.2896675573147998</v>
          </cell>
          <cell r="K154">
            <v>6.8421827783660003E-2</v>
          </cell>
          <cell r="L154">
            <v>6.6954604629965095E-2</v>
          </cell>
        </row>
        <row r="155">
          <cell r="A155" t="str">
            <v>Conwy_QOFCHD_Persons_2012_LA</v>
          </cell>
          <cell r="B155" t="str">
            <v>QOFCHD</v>
          </cell>
          <cell r="C155">
            <v>2012</v>
          </cell>
          <cell r="D155" t="str">
            <v>Persons</v>
          </cell>
          <cell r="E155" t="str">
            <v xml:space="preserve">Conwy                 </v>
          </cell>
          <cell r="F155" t="str">
            <v>LA</v>
          </cell>
          <cell r="G155">
            <v>4.7438296979132</v>
          </cell>
          <cell r="H155">
            <v>2.4216157059532701</v>
          </cell>
          <cell r="I155">
            <v>2.3522893826802003</v>
          </cell>
          <cell r="J155">
            <v>2.4923477087546502</v>
          </cell>
          <cell r="K155">
            <v>7.07320028013768E-2</v>
          </cell>
          <cell r="L155">
            <v>6.9326323273068299E-2</v>
          </cell>
        </row>
        <row r="156">
          <cell r="A156" t="str">
            <v>Denbighshire_QOFCHD_Persons_2012_LA</v>
          </cell>
          <cell r="B156" t="str">
            <v>QOFCHD</v>
          </cell>
          <cell r="C156">
            <v>2012</v>
          </cell>
          <cell r="D156" t="str">
            <v>Persons</v>
          </cell>
          <cell r="E156" t="str">
            <v xml:space="preserve">Denbighshire          </v>
          </cell>
          <cell r="F156" t="str">
            <v>LA</v>
          </cell>
          <cell r="G156">
            <v>4.9023033836876104</v>
          </cell>
          <cell r="H156">
            <v>2.8416355363761197</v>
          </cell>
          <cell r="I156">
            <v>2.75874740090403</v>
          </cell>
          <cell r="J156">
            <v>2.9262911234505298</v>
          </cell>
          <cell r="K156">
            <v>8.4655587074405902E-2</v>
          </cell>
          <cell r="L156">
            <v>8.2888135472093102E-2</v>
          </cell>
        </row>
        <row r="157">
          <cell r="A157" t="str">
            <v>Flintshire_QOFCHD_Persons_2012_LA</v>
          </cell>
          <cell r="B157" t="str">
            <v>QOFCHD</v>
          </cell>
          <cell r="C157">
            <v>2012</v>
          </cell>
          <cell r="D157" t="str">
            <v>Persons</v>
          </cell>
          <cell r="E157" t="str">
            <v xml:space="preserve">Flintshire            </v>
          </cell>
          <cell r="F157" t="str">
            <v>LA</v>
          </cell>
          <cell r="G157">
            <v>3.9222734807181503</v>
          </cell>
          <cell r="H157">
            <v>2.5965595116335001</v>
          </cell>
          <cell r="I157">
            <v>2.5289475073183301</v>
          </cell>
          <cell r="J157">
            <v>2.6654862670914801</v>
          </cell>
          <cell r="K157">
            <v>6.8926755457972902E-2</v>
          </cell>
          <cell r="L157">
            <v>6.7612004315177998E-2</v>
          </cell>
        </row>
        <row r="158">
          <cell r="A158" t="str">
            <v>Wrexham_QOFCHD_Persons_2012_LA</v>
          </cell>
          <cell r="B158" t="str">
            <v>QOFCHD</v>
          </cell>
          <cell r="C158">
            <v>2012</v>
          </cell>
          <cell r="D158" t="str">
            <v>Persons</v>
          </cell>
          <cell r="E158" t="str">
            <v xml:space="preserve">Wrexham               </v>
          </cell>
          <cell r="F158" t="str">
            <v>LA</v>
          </cell>
          <cell r="G158">
            <v>3.9114221633744997</v>
          </cell>
          <cell r="H158">
            <v>2.6854202085556897</v>
          </cell>
          <cell r="I158">
            <v>2.6144360817943699</v>
          </cell>
          <cell r="J158">
            <v>2.75779689540235</v>
          </cell>
          <cell r="K158">
            <v>7.2376686846666899E-2</v>
          </cell>
          <cell r="L158">
            <v>7.0984126761316796E-2</v>
          </cell>
        </row>
        <row r="159">
          <cell r="A159" t="str">
            <v>Powys_QOFCHD_Persons_2012_LA</v>
          </cell>
          <cell r="B159" t="str">
            <v>QOFCHD</v>
          </cell>
          <cell r="C159">
            <v>2012</v>
          </cell>
          <cell r="D159" t="str">
            <v>Persons</v>
          </cell>
          <cell r="E159" t="str">
            <v xml:space="preserve">Powys                 </v>
          </cell>
          <cell r="F159" t="str">
            <v>LA</v>
          </cell>
          <cell r="G159">
            <v>4.0744608676429106</v>
          </cell>
          <cell r="H159">
            <v>2.1444020542693099</v>
          </cell>
          <cell r="I159">
            <v>2.0844094497114503</v>
          </cell>
          <cell r="J159">
            <v>2.2056201427471001</v>
          </cell>
          <cell r="K159">
            <v>6.1218088477789603E-2</v>
          </cell>
          <cell r="L159">
            <v>5.9992604557863406E-2</v>
          </cell>
        </row>
        <row r="160">
          <cell r="A160" t="str">
            <v>Ceredigion_QOFCHD_Persons_2012_LA</v>
          </cell>
          <cell r="B160" t="str">
            <v>QOFCHD</v>
          </cell>
          <cell r="C160">
            <v>2012</v>
          </cell>
          <cell r="D160" t="str">
            <v>Persons</v>
          </cell>
          <cell r="E160" t="str">
            <v xml:space="preserve">Ceredigion            </v>
          </cell>
          <cell r="F160" t="str">
            <v>LA</v>
          </cell>
          <cell r="G160">
            <v>3.9997729336966401</v>
          </cell>
          <cell r="H160">
            <v>2.28406900664497</v>
          </cell>
          <cell r="I160">
            <v>2.20566964798553</v>
          </cell>
          <cell r="J160">
            <v>2.3644461275456399</v>
          </cell>
          <cell r="K160">
            <v>8.0377120900674698E-2</v>
          </cell>
          <cell r="L160">
            <v>7.8399358659442003E-2</v>
          </cell>
        </row>
        <row r="161">
          <cell r="A161" t="str">
            <v>Pembrokeshire_QOFCHD_Persons_2012_LA</v>
          </cell>
          <cell r="B161" t="str">
            <v>QOFCHD</v>
          </cell>
          <cell r="C161">
            <v>2012</v>
          </cell>
          <cell r="D161" t="str">
            <v>Persons</v>
          </cell>
          <cell r="E161" t="str">
            <v xml:space="preserve">Pembrokeshire         </v>
          </cell>
          <cell r="F161" t="str">
            <v>LA</v>
          </cell>
          <cell r="G161">
            <v>4.1656053659364902</v>
          </cell>
          <cell r="H161">
            <v>2.2892475580858997</v>
          </cell>
          <cell r="I161">
            <v>2.2145242457397099</v>
          </cell>
          <cell r="J161">
            <v>2.3657554547577799</v>
          </cell>
          <cell r="K161">
            <v>7.6507896671883902E-2</v>
          </cell>
          <cell r="L161">
            <v>7.4723312346183901E-2</v>
          </cell>
        </row>
        <row r="162">
          <cell r="A162" t="str">
            <v>Carmarthenshire_QOFCHD_Persons_2012_LA</v>
          </cell>
          <cell r="B162" t="str">
            <v>QOFCHD</v>
          </cell>
          <cell r="C162">
            <v>2012</v>
          </cell>
          <cell r="D162" t="str">
            <v>Persons</v>
          </cell>
          <cell r="E162" t="str">
            <v xml:space="preserve">Carmarthenshire      </v>
          </cell>
          <cell r="F162" t="str">
            <v>LA</v>
          </cell>
          <cell r="G162">
            <v>4.7260747780134</v>
          </cell>
          <cell r="H162">
            <v>2.7036641956359202</v>
          </cell>
          <cell r="I162">
            <v>2.64303819524297</v>
          </cell>
          <cell r="J162">
            <v>2.76527969513115</v>
          </cell>
          <cell r="K162">
            <v>6.161549949523E-2</v>
          </cell>
          <cell r="L162">
            <v>6.0626000392950297E-2</v>
          </cell>
        </row>
        <row r="163">
          <cell r="A163" t="str">
            <v>Swansea_QOFCHD_Persons_2012_LA</v>
          </cell>
          <cell r="B163" t="str">
            <v>QOFCHD</v>
          </cell>
          <cell r="C163">
            <v>2012</v>
          </cell>
          <cell r="D163" t="str">
            <v>Persons</v>
          </cell>
          <cell r="E163" t="str">
            <v xml:space="preserve">Swansea              </v>
          </cell>
          <cell r="F163" t="str">
            <v>LA</v>
          </cell>
          <cell r="G163">
            <v>3.7613284267712204</v>
          </cell>
          <cell r="H163">
            <v>2.47380547278653</v>
          </cell>
          <cell r="I163">
            <v>2.42054153348256</v>
          </cell>
          <cell r="J163">
            <v>2.5279031225162898</v>
          </cell>
          <cell r="K163">
            <v>5.4097649729756406E-2</v>
          </cell>
          <cell r="L163">
            <v>5.3263939303972697E-2</v>
          </cell>
        </row>
        <row r="164">
          <cell r="A164" t="str">
            <v>Neath Port Talbot_QOFCHD_Persons_2012_LA</v>
          </cell>
          <cell r="B164" t="str">
            <v>QOFCHD</v>
          </cell>
          <cell r="C164">
            <v>2012</v>
          </cell>
          <cell r="D164" t="str">
            <v>Persons</v>
          </cell>
          <cell r="E164" t="str">
            <v xml:space="preserve">Neath Port Talbot    </v>
          </cell>
          <cell r="F164" t="str">
            <v>LA</v>
          </cell>
          <cell r="G164">
            <v>4.5003538468204294</v>
          </cell>
          <cell r="H164">
            <v>2.7970935668631602</v>
          </cell>
          <cell r="I164">
            <v>2.7250350408540602</v>
          </cell>
          <cell r="J164">
            <v>2.8705141454692198</v>
          </cell>
          <cell r="K164">
            <v>7.3420578606058093E-2</v>
          </cell>
          <cell r="L164">
            <v>7.2058526009103493E-2</v>
          </cell>
        </row>
        <row r="165">
          <cell r="A165" t="str">
            <v>Bridgend_QOFCHD_Persons_2012_LA</v>
          </cell>
          <cell r="B165" t="str">
            <v>QOFCHD</v>
          </cell>
          <cell r="C165">
            <v>2012</v>
          </cell>
          <cell r="D165" t="str">
            <v>Persons</v>
          </cell>
          <cell r="E165" t="str">
            <v xml:space="preserve">Bridgend             </v>
          </cell>
          <cell r="F165" t="str">
            <v>LA</v>
          </cell>
          <cell r="G165">
            <v>4.5776616352691901</v>
          </cell>
          <cell r="H165">
            <v>3.0108158286960203</v>
          </cell>
          <cell r="I165">
            <v>2.9386706609250801</v>
          </cell>
          <cell r="J165">
            <v>3.0842430700810302</v>
          </cell>
          <cell r="K165">
            <v>7.3427241385008196E-2</v>
          </cell>
          <cell r="L165">
            <v>7.2145167770933202E-2</v>
          </cell>
        </row>
        <row r="166">
          <cell r="A166" t="str">
            <v>The Vale of Glamorgan_QOFCHD_Persons_2012_LA</v>
          </cell>
          <cell r="B166" t="str">
            <v>QOFCHD</v>
          </cell>
          <cell r="C166">
            <v>2012</v>
          </cell>
          <cell r="D166" t="str">
            <v>Persons</v>
          </cell>
          <cell r="E166" t="str">
            <v>The Vale of Glamorgan</v>
          </cell>
          <cell r="F166" t="str">
            <v>LA</v>
          </cell>
          <cell r="G166">
            <v>3.7318496403853998</v>
          </cell>
          <cell r="H166">
            <v>2.3992964534007601</v>
          </cell>
          <cell r="I166">
            <v>2.3284072966745</v>
          </cell>
          <cell r="J166">
            <v>2.4717351817633499</v>
          </cell>
          <cell r="K166">
            <v>7.2438728362593699E-2</v>
          </cell>
          <cell r="L166">
            <v>7.0889156726252997E-2</v>
          </cell>
        </row>
        <row r="167">
          <cell r="A167" t="str">
            <v>Cardiff_QOFCHD_Persons_2012_LA</v>
          </cell>
          <cell r="B167" t="str">
            <v>QOFCHD</v>
          </cell>
          <cell r="C167">
            <v>2012</v>
          </cell>
          <cell r="D167" t="str">
            <v>Persons</v>
          </cell>
          <cell r="E167" t="str">
            <v xml:space="preserve">Cardiff              </v>
          </cell>
          <cell r="F167" t="str">
            <v>LA</v>
          </cell>
          <cell r="G167">
            <v>2.8442092917735797</v>
          </cell>
          <cell r="H167">
            <v>2.4637187141660601</v>
          </cell>
          <cell r="I167">
            <v>2.4154563837128999</v>
          </cell>
          <cell r="J167">
            <v>2.5126749138238198</v>
          </cell>
          <cell r="K167">
            <v>4.89561996577546E-2</v>
          </cell>
          <cell r="L167">
            <v>4.8262330453164297E-2</v>
          </cell>
        </row>
        <row r="168">
          <cell r="A168" t="str">
            <v>Rhondda Cynon Taf_QOFCHD_Persons_2012_LA</v>
          </cell>
          <cell r="B168" t="str">
            <v>QOFCHD</v>
          </cell>
          <cell r="C168">
            <v>2012</v>
          </cell>
          <cell r="D168" t="str">
            <v>Persons</v>
          </cell>
          <cell r="E168" t="str">
            <v>Rhondda Cynon Taf</v>
          </cell>
          <cell r="F168" t="str">
            <v>LA</v>
          </cell>
          <cell r="G168">
            <v>4.1812939327050698</v>
          </cell>
          <cell r="H168">
            <v>2.9392437161381899</v>
          </cell>
          <cell r="I168">
            <v>2.88102337864514</v>
          </cell>
          <cell r="J168">
            <v>2.9983194641461202</v>
          </cell>
          <cell r="K168">
            <v>5.90757480079354E-2</v>
          </cell>
          <cell r="L168">
            <v>5.8220337493045407E-2</v>
          </cell>
        </row>
        <row r="169">
          <cell r="A169" t="str">
            <v>Merthyr Tydfil_QOFCHD_Persons_2012_LA</v>
          </cell>
          <cell r="B169" t="str">
            <v>QOFCHD</v>
          </cell>
          <cell r="C169">
            <v>2012</v>
          </cell>
          <cell r="D169" t="str">
            <v>Persons</v>
          </cell>
          <cell r="E169" t="str">
            <v xml:space="preserve">Merthyr Tydfil       </v>
          </cell>
          <cell r="F169" t="str">
            <v>LA</v>
          </cell>
          <cell r="G169">
            <v>4.0772568418564603</v>
          </cell>
          <cell r="H169">
            <v>2.9715384193390801</v>
          </cell>
          <cell r="I169">
            <v>2.8511166768237</v>
          </cell>
          <cell r="J169">
            <v>3.0956399060135902</v>
          </cell>
          <cell r="K169">
            <v>0.124101486674508</v>
          </cell>
          <cell r="L169">
            <v>0.120421742515381</v>
          </cell>
        </row>
        <row r="170">
          <cell r="A170" t="str">
            <v>Caerphilly_QOFCHD_Persons_2012_LA</v>
          </cell>
          <cell r="B170" t="str">
            <v>QOFCHD</v>
          </cell>
          <cell r="C170">
            <v>2012</v>
          </cell>
          <cell r="D170" t="str">
            <v>Persons</v>
          </cell>
          <cell r="E170" t="str">
            <v xml:space="preserve">Caerphilly           </v>
          </cell>
          <cell r="F170" t="str">
            <v>LA</v>
          </cell>
          <cell r="G170">
            <v>4.1563279272812803</v>
          </cell>
          <cell r="H170">
            <v>2.96179600847316</v>
          </cell>
          <cell r="I170">
            <v>2.8899119938265203</v>
          </cell>
          <cell r="J170">
            <v>3.0349883017728199</v>
          </cell>
          <cell r="K170">
            <v>7.3192293299661801E-2</v>
          </cell>
          <cell r="L170">
            <v>7.1884014646633798E-2</v>
          </cell>
        </row>
        <row r="171">
          <cell r="A171" t="str">
            <v>Blaenau Gwent_QOFCHD_Persons_2012_LA</v>
          </cell>
          <cell r="B171" t="str">
            <v>QOFCHD</v>
          </cell>
          <cell r="C171">
            <v>2012</v>
          </cell>
          <cell r="D171" t="str">
            <v>Persons</v>
          </cell>
          <cell r="E171" t="str">
            <v xml:space="preserve">Blaenau Gwent        </v>
          </cell>
          <cell r="F171" t="str">
            <v>LA</v>
          </cell>
          <cell r="G171">
            <v>4.5893850956970299</v>
          </cell>
          <cell r="H171">
            <v>3.1063784554496801</v>
          </cell>
          <cell r="I171">
            <v>2.9993832288114199</v>
          </cell>
          <cell r="J171">
            <v>3.2161297190358398</v>
          </cell>
          <cell r="K171">
            <v>0.10975126358616201</v>
          </cell>
          <cell r="L171">
            <v>0.106995226638263</v>
          </cell>
        </row>
        <row r="172">
          <cell r="A172" t="str">
            <v>Torfaen_QOFCHD_Persons_2012_LA</v>
          </cell>
          <cell r="B172" t="str">
            <v>QOFCHD</v>
          </cell>
          <cell r="C172">
            <v>2012</v>
          </cell>
          <cell r="D172" t="str">
            <v>Persons</v>
          </cell>
          <cell r="E172" t="str">
            <v xml:space="preserve">Torfaen              </v>
          </cell>
          <cell r="F172" t="str">
            <v>LA</v>
          </cell>
          <cell r="G172">
            <v>4.2605696930069694</v>
          </cell>
          <cell r="H172">
            <v>2.82894183662957</v>
          </cell>
          <cell r="I172">
            <v>2.73898669475401</v>
          </cell>
          <cell r="J172">
            <v>2.9210141411354802</v>
          </cell>
          <cell r="K172">
            <v>9.207230450591411E-2</v>
          </cell>
          <cell r="L172">
            <v>8.9955141875564901E-2</v>
          </cell>
        </row>
        <row r="173">
          <cell r="A173" t="str">
            <v>Monmouthshire_QOFCHD_Persons_2012_LA</v>
          </cell>
          <cell r="B173" t="str">
            <v>QOFCHD</v>
          </cell>
          <cell r="C173">
            <v>2012</v>
          </cell>
          <cell r="D173" t="str">
            <v>Persons</v>
          </cell>
          <cell r="E173" t="str">
            <v xml:space="preserve">Monmouthshire        </v>
          </cell>
          <cell r="F173" t="str">
            <v>LA</v>
          </cell>
          <cell r="G173">
            <v>3.9290096804981096</v>
          </cell>
          <cell r="H173">
            <v>2.16876757027141</v>
          </cell>
          <cell r="I173">
            <v>2.09383711915339</v>
          </cell>
          <cell r="J173">
            <v>2.2456062049653798</v>
          </cell>
          <cell r="K173">
            <v>7.6838634693964306E-2</v>
          </cell>
          <cell r="L173">
            <v>7.4930451118022406E-2</v>
          </cell>
        </row>
        <row r="174">
          <cell r="A174" t="str">
            <v>Newport_QOFCHD_Persons_2012_LA</v>
          </cell>
          <cell r="B174" t="str">
            <v>QOFCHD</v>
          </cell>
          <cell r="C174">
            <v>2012</v>
          </cell>
          <cell r="D174" t="str">
            <v>Persons</v>
          </cell>
          <cell r="E174" t="str">
            <v xml:space="preserve">Newport              </v>
          </cell>
          <cell r="F174" t="str">
            <v>LA</v>
          </cell>
          <cell r="G174">
            <v>3.7519485645853003</v>
          </cell>
          <cell r="H174">
            <v>2.7197869299926003</v>
          </cell>
          <cell r="I174">
            <v>2.6462926792996799</v>
          </cell>
          <cell r="J174">
            <v>2.7947464485115501</v>
          </cell>
          <cell r="K174">
            <v>7.4959518518945598E-2</v>
          </cell>
          <cell r="L174">
            <v>7.3494250692922605E-2</v>
          </cell>
        </row>
        <row r="175">
          <cell r="A175" t="str">
            <v>Betsi Cadwaladr UHB_QOFCHD_Persons_2012_HB</v>
          </cell>
          <cell r="B175" t="str">
            <v>QOFCHD</v>
          </cell>
          <cell r="C175">
            <v>2012</v>
          </cell>
          <cell r="D175" t="str">
            <v>Persons</v>
          </cell>
          <cell r="E175" t="str">
            <v xml:space="preserve">Betsi Cadwaladr UHB     </v>
          </cell>
          <cell r="F175" t="str">
            <v>HB</v>
          </cell>
          <cell r="G175">
            <v>4.2101848480942206</v>
          </cell>
          <cell r="H175">
            <v>2.5399955922275703</v>
          </cell>
          <cell r="I175">
            <v>2.5098326772645398</v>
          </cell>
          <cell r="J175">
            <v>2.57041810991283</v>
          </cell>
          <cell r="K175">
            <v>3.0422517685261902E-2</v>
          </cell>
          <cell r="L175">
            <v>3.0162914963033298E-2</v>
          </cell>
        </row>
        <row r="176">
          <cell r="A176" t="str">
            <v>Powys THB_QOFCHD_Persons_2012_HB</v>
          </cell>
          <cell r="B176" t="str">
            <v>QOFCHD</v>
          </cell>
          <cell r="C176">
            <v>2012</v>
          </cell>
          <cell r="D176" t="str">
            <v>Persons</v>
          </cell>
          <cell r="E176" t="str">
            <v xml:space="preserve">Powys THB              </v>
          </cell>
          <cell r="F176" t="str">
            <v>HB</v>
          </cell>
          <cell r="G176">
            <v>4.0744608676429106</v>
          </cell>
          <cell r="H176">
            <v>2.1444020542693099</v>
          </cell>
          <cell r="I176">
            <v>2.0844094497114503</v>
          </cell>
          <cell r="J176">
            <v>2.2056201427471001</v>
          </cell>
          <cell r="K176">
            <v>6.1218088477789603E-2</v>
          </cell>
          <cell r="L176">
            <v>5.9992604557863406E-2</v>
          </cell>
        </row>
        <row r="177">
          <cell r="A177" t="str">
            <v>Hywel Dda HB_QOFCHD_Persons_2012_HB</v>
          </cell>
          <cell r="B177" t="str">
            <v>QOFCHD</v>
          </cell>
          <cell r="C177">
            <v>2012</v>
          </cell>
          <cell r="D177" t="str">
            <v>Persons</v>
          </cell>
          <cell r="E177" t="str">
            <v xml:space="preserve"> Hywel Dda HB            </v>
          </cell>
          <cell r="F177" t="str">
            <v>HB</v>
          </cell>
          <cell r="G177">
            <v>4.4004728633324603</v>
          </cell>
          <cell r="H177">
            <v>2.4894943299448697</v>
          </cell>
          <cell r="I177">
            <v>2.4488724548540803</v>
          </cell>
          <cell r="J177">
            <v>2.5305968278642599</v>
          </cell>
          <cell r="K177">
            <v>4.1102497919390399E-2</v>
          </cell>
          <cell r="L177">
            <v>4.0621875090794998E-2</v>
          </cell>
        </row>
        <row r="178">
          <cell r="A178" t="str">
            <v>ABM UHB_QOFCHD_Persons_2012_HB</v>
          </cell>
          <cell r="B178" t="str">
            <v>QOFCHD</v>
          </cell>
          <cell r="C178">
            <v>2012</v>
          </cell>
          <cell r="D178" t="str">
            <v>Persons</v>
          </cell>
          <cell r="E178" t="str">
            <v xml:space="preserve">ABM UHB                  </v>
          </cell>
          <cell r="F178" t="str">
            <v>HB</v>
          </cell>
          <cell r="G178">
            <v>4.1888804265041895</v>
          </cell>
          <cell r="H178">
            <v>2.7173432184795199</v>
          </cell>
          <cell r="I178">
            <v>2.68029203116423</v>
          </cell>
          <cell r="J178">
            <v>2.7547625719917503</v>
          </cell>
          <cell r="K178">
            <v>3.7419353512232703E-2</v>
          </cell>
          <cell r="L178">
            <v>3.7051187315290002E-2</v>
          </cell>
        </row>
        <row r="179">
          <cell r="A179" t="str">
            <v>Cardiff &amp; Vale UHB_QOFCHD_Persons_2012_HB</v>
          </cell>
          <cell r="B179" t="str">
            <v>QOFCHD</v>
          </cell>
          <cell r="C179">
            <v>2012</v>
          </cell>
          <cell r="D179" t="str">
            <v>Persons</v>
          </cell>
          <cell r="E179" t="str">
            <v xml:space="preserve">Cardiff &amp; Vale UHB </v>
          </cell>
          <cell r="F179" t="str">
            <v>HB</v>
          </cell>
          <cell r="G179">
            <v>3.0656544736171298</v>
          </cell>
          <cell r="H179">
            <v>2.4439961914914798</v>
          </cell>
          <cell r="I179">
            <v>2.4040645408072598</v>
          </cell>
          <cell r="J179">
            <v>2.48440627001998</v>
          </cell>
          <cell r="K179">
            <v>4.0410078528493501E-2</v>
          </cell>
          <cell r="L179">
            <v>3.9931650684224398E-2</v>
          </cell>
        </row>
        <row r="180">
          <cell r="A180" t="str">
            <v>Cwm Taf HB_QOFCHD_Persons_2012_HB</v>
          </cell>
          <cell r="B180" t="str">
            <v>QOFCHD</v>
          </cell>
          <cell r="C180">
            <v>2012</v>
          </cell>
          <cell r="D180" t="str">
            <v>Persons</v>
          </cell>
          <cell r="E180" t="str">
            <v xml:space="preserve"> Cwm Taf HB         </v>
          </cell>
          <cell r="F180" t="str">
            <v>HB</v>
          </cell>
          <cell r="G180">
            <v>4.16107514674664</v>
          </cell>
          <cell r="H180">
            <v>2.94550676876288</v>
          </cell>
          <cell r="I180">
            <v>2.8930131453066901</v>
          </cell>
          <cell r="J180">
            <v>2.9986937872119901</v>
          </cell>
          <cell r="K180">
            <v>5.3187018449106602E-2</v>
          </cell>
          <cell r="L180">
            <v>5.2493623456193808E-2</v>
          </cell>
        </row>
        <row r="181">
          <cell r="A181" t="str">
            <v>Aneurin Bevan HB_QOFCHD_Persons_2012_HB</v>
          </cell>
          <cell r="B181" t="str">
            <v>QOFCHD</v>
          </cell>
          <cell r="C181">
            <v>2012</v>
          </cell>
          <cell r="D181" t="str">
            <v>Persons</v>
          </cell>
          <cell r="E181" t="str">
            <v xml:space="preserve">Aneurin Bevan HB       </v>
          </cell>
          <cell r="F181" t="str">
            <v>HB</v>
          </cell>
          <cell r="G181">
            <v>4.0882126490751096</v>
          </cell>
          <cell r="H181">
            <v>2.75955448432796</v>
          </cell>
          <cell r="I181">
            <v>2.72299545397536</v>
          </cell>
          <cell r="J181">
            <v>2.79646984593774</v>
          </cell>
          <cell r="K181">
            <v>3.6915361609781198E-2</v>
          </cell>
          <cell r="L181">
            <v>3.65590303525977E-2</v>
          </cell>
        </row>
        <row r="182">
          <cell r="A182" t="str">
            <v>Wales_QOFSTRO_Females_2012_WALES</v>
          </cell>
          <cell r="B182" t="str">
            <v>QOFSTRO</v>
          </cell>
          <cell r="C182">
            <v>2012</v>
          </cell>
          <cell r="D182" t="str">
            <v>Females</v>
          </cell>
          <cell r="E182" t="str">
            <v xml:space="preserve">Wales                 </v>
          </cell>
          <cell r="F182" t="str">
            <v>WALES</v>
          </cell>
          <cell r="G182">
            <v>1.9848623430991998</v>
          </cell>
          <cell r="H182">
            <v>1.11891010346054</v>
          </cell>
          <cell r="I182">
            <v>1.1053977607497099</v>
          </cell>
          <cell r="J182">
            <v>1.1325366089128202</v>
          </cell>
          <cell r="K182">
            <v>1.3626505452274701E-2</v>
          </cell>
          <cell r="L182">
            <v>1.3512342710827199E-2</v>
          </cell>
        </row>
        <row r="183">
          <cell r="A183" t="str">
            <v>Isle of Anglesey_QOFSTRO_Females_2012_LA</v>
          </cell>
          <cell r="B183" t="str">
            <v>QOFSTRO</v>
          </cell>
          <cell r="C183">
            <v>2012</v>
          </cell>
          <cell r="D183" t="str">
            <v>Females</v>
          </cell>
          <cell r="E183" t="str">
            <v xml:space="preserve">Isle of Anglesey      </v>
          </cell>
          <cell r="F183" t="str">
            <v>LA</v>
          </cell>
          <cell r="G183">
            <v>2.2144834360210703</v>
          </cell>
          <cell r="H183">
            <v>1.0256411631704501</v>
          </cell>
          <cell r="I183">
            <v>0.94611235641510893</v>
          </cell>
          <cell r="J183">
            <v>1.1096076774392301</v>
          </cell>
          <cell r="K183">
            <v>8.3966514268775702E-2</v>
          </cell>
          <cell r="L183">
            <v>7.9528806755345502E-2</v>
          </cell>
        </row>
        <row r="184">
          <cell r="A184" t="str">
            <v>Gwynedd_QOFSTRO_Females_2012_LA</v>
          </cell>
          <cell r="B184" t="str">
            <v>QOFSTRO</v>
          </cell>
          <cell r="C184">
            <v>2012</v>
          </cell>
          <cell r="D184" t="str">
            <v>Females</v>
          </cell>
          <cell r="E184" t="str">
            <v xml:space="preserve">Gwynedd               </v>
          </cell>
          <cell r="F184" t="str">
            <v>LA</v>
          </cell>
          <cell r="G184">
            <v>1.8705425369332702</v>
          </cell>
          <cell r="H184">
            <v>0.93883503250192502</v>
          </cell>
          <cell r="I184">
            <v>0.880013638123474</v>
          </cell>
          <cell r="J184">
            <v>1.000252099044</v>
          </cell>
          <cell r="K184">
            <v>6.1417066542076904E-2</v>
          </cell>
          <cell r="L184">
            <v>5.8821394378451297E-2</v>
          </cell>
        </row>
        <row r="185">
          <cell r="A185" t="str">
            <v>Conwy_QOFSTRO_Females_2012_LA</v>
          </cell>
          <cell r="B185" t="str">
            <v>QOFSTRO</v>
          </cell>
          <cell r="C185">
            <v>2012</v>
          </cell>
          <cell r="D185" t="str">
            <v>Females</v>
          </cell>
          <cell r="E185" t="str">
            <v xml:space="preserve">Conwy                 </v>
          </cell>
          <cell r="F185" t="str">
            <v>LA</v>
          </cell>
          <cell r="G185">
            <v>2.4892128380120697</v>
          </cell>
          <cell r="H185">
            <v>1.04277158804379</v>
          </cell>
          <cell r="I185">
            <v>0.98171247904508796</v>
          </cell>
          <cell r="J185">
            <v>1.1062520728752099</v>
          </cell>
          <cell r="K185">
            <v>6.3480484831415801E-2</v>
          </cell>
          <cell r="L185">
            <v>6.1059108998705904E-2</v>
          </cell>
        </row>
        <row r="186">
          <cell r="A186" t="str">
            <v>Denbighshire_QOFSTRO_Females_2012_LA</v>
          </cell>
          <cell r="B186" t="str">
            <v>QOFSTRO</v>
          </cell>
          <cell r="C186">
            <v>2012</v>
          </cell>
          <cell r="D186" t="str">
            <v>Females</v>
          </cell>
          <cell r="E186" t="str">
            <v xml:space="preserve">Denbighshire          </v>
          </cell>
          <cell r="F186" t="str">
            <v>LA</v>
          </cell>
          <cell r="G186">
            <v>2.1788560017399199</v>
          </cell>
          <cell r="H186">
            <v>1.1259645097855999</v>
          </cell>
          <cell r="I186">
            <v>1.05428527201392</v>
          </cell>
          <cell r="J186">
            <v>1.20091246230478</v>
          </cell>
          <cell r="K186">
            <v>7.4947952519179489E-2</v>
          </cell>
          <cell r="L186">
            <v>7.1679237771683404E-2</v>
          </cell>
        </row>
        <row r="187">
          <cell r="A187" t="str">
            <v>Flintshire_QOFSTRO_Females_2012_LA</v>
          </cell>
          <cell r="B187" t="str">
            <v>QOFSTRO</v>
          </cell>
          <cell r="C187">
            <v>2012</v>
          </cell>
          <cell r="D187" t="str">
            <v>Females</v>
          </cell>
          <cell r="E187" t="str">
            <v xml:space="preserve">Flintshire            </v>
          </cell>
          <cell r="F187" t="str">
            <v>LA</v>
          </cell>
          <cell r="G187">
            <v>1.7101279940517302</v>
          </cell>
          <cell r="H187">
            <v>0.989540111697923</v>
          </cell>
          <cell r="I187">
            <v>0.93296512885049798</v>
          </cell>
          <cell r="J187">
            <v>1.0484970330748902</v>
          </cell>
          <cell r="K187">
            <v>5.8956921376966599E-2</v>
          </cell>
          <cell r="L187">
            <v>5.6574982847424904E-2</v>
          </cell>
        </row>
        <row r="188">
          <cell r="A188" t="str">
            <v>Wrexham_QOFSTRO_Females_2012_LA</v>
          </cell>
          <cell r="B188" t="str">
            <v>QOFSTRO</v>
          </cell>
          <cell r="C188">
            <v>2012</v>
          </cell>
          <cell r="D188" t="str">
            <v>Females</v>
          </cell>
          <cell r="E188" t="str">
            <v xml:space="preserve">Wrexham               </v>
          </cell>
          <cell r="F188" t="str">
            <v>LA</v>
          </cell>
          <cell r="G188">
            <v>1.83691635422005</v>
          </cell>
          <cell r="H188">
            <v>1.0889110332151</v>
          </cell>
          <cell r="I188">
            <v>1.02748546821987</v>
          </cell>
          <cell r="J188">
            <v>1.1528499280543001</v>
          </cell>
          <cell r="K188">
            <v>6.3938894839201094E-2</v>
          </cell>
          <cell r="L188">
            <v>6.1425564995226299E-2</v>
          </cell>
        </row>
        <row r="189">
          <cell r="A189" t="str">
            <v>Powys_QOFSTRO_Females_2012_LA</v>
          </cell>
          <cell r="B189" t="str">
            <v>QOFSTRO</v>
          </cell>
          <cell r="C189">
            <v>2012</v>
          </cell>
          <cell r="D189" t="str">
            <v>Females</v>
          </cell>
          <cell r="E189" t="str">
            <v xml:space="preserve">Powys                 </v>
          </cell>
          <cell r="F189" t="str">
            <v>LA</v>
          </cell>
          <cell r="G189">
            <v>2.2771930359019699</v>
          </cell>
          <cell r="H189">
            <v>1.03356215078377</v>
          </cell>
          <cell r="I189">
            <v>0.97622713089245605</v>
          </cell>
          <cell r="J189">
            <v>1.09313406849407</v>
          </cell>
          <cell r="K189">
            <v>5.9571917710298405E-2</v>
          </cell>
          <cell r="L189">
            <v>5.7335019891312199E-2</v>
          </cell>
        </row>
        <row r="190">
          <cell r="A190" t="str">
            <v>Ceredigion_QOFSTRO_Females_2012_LA</v>
          </cell>
          <cell r="B190" t="str">
            <v>QOFSTRO</v>
          </cell>
          <cell r="C190">
            <v>2012</v>
          </cell>
          <cell r="D190" t="str">
            <v>Females</v>
          </cell>
          <cell r="E190" t="str">
            <v xml:space="preserve">Ceredigion            </v>
          </cell>
          <cell r="F190" t="str">
            <v>LA</v>
          </cell>
          <cell r="G190">
            <v>1.8628963548023101</v>
          </cell>
          <cell r="H190">
            <v>0.92696144573100692</v>
          </cell>
          <cell r="I190">
            <v>0.85867691995246198</v>
          </cell>
          <cell r="J190">
            <v>0.99889543389214697</v>
          </cell>
          <cell r="K190">
            <v>7.1933988161140411E-2</v>
          </cell>
          <cell r="L190">
            <v>6.8284525778544505E-2</v>
          </cell>
        </row>
        <row r="191">
          <cell r="A191" t="str">
            <v>Pembrokeshire_QOFSTRO_Females_2012_LA</v>
          </cell>
          <cell r="B191" t="str">
            <v>QOFSTRO</v>
          </cell>
          <cell r="C191">
            <v>2012</v>
          </cell>
          <cell r="D191" t="str">
            <v>Females</v>
          </cell>
          <cell r="E191" t="str">
            <v xml:space="preserve">Pembrokeshire         </v>
          </cell>
          <cell r="F191" t="str">
            <v>LA</v>
          </cell>
          <cell r="G191">
            <v>2.2025594458757398</v>
          </cell>
          <cell r="H191">
            <v>1.05124602803839</v>
          </cell>
          <cell r="I191">
            <v>0.98208459897818001</v>
          </cell>
          <cell r="J191">
            <v>1.1236515826542699</v>
          </cell>
          <cell r="K191">
            <v>7.2405554615882495E-2</v>
          </cell>
          <cell r="L191">
            <v>6.9161429060208598E-2</v>
          </cell>
        </row>
        <row r="192">
          <cell r="A192" t="str">
            <v>Carmarthenshire_QOFSTRO_Females_2012_LA</v>
          </cell>
          <cell r="B192" t="str">
            <v>QOFSTRO</v>
          </cell>
          <cell r="C192">
            <v>2012</v>
          </cell>
          <cell r="D192" t="str">
            <v>Females</v>
          </cell>
          <cell r="E192" t="str">
            <v xml:space="preserve">Carmarthenshire      </v>
          </cell>
          <cell r="F192" t="str">
            <v>LA</v>
          </cell>
          <cell r="G192">
            <v>2.2094054017661802</v>
          </cell>
          <cell r="H192">
            <v>1.13561646163355</v>
          </cell>
          <cell r="I192">
            <v>1.0809201761082998</v>
          </cell>
          <cell r="J192">
            <v>1.1921670881534401</v>
          </cell>
          <cell r="K192">
            <v>5.6550626519882893E-2</v>
          </cell>
          <cell r="L192">
            <v>5.4696285525257307E-2</v>
          </cell>
        </row>
        <row r="193">
          <cell r="A193" t="str">
            <v>Swansea_QOFSTRO_Females_2012_LA</v>
          </cell>
          <cell r="B193" t="str">
            <v>QOFSTRO</v>
          </cell>
          <cell r="C193">
            <v>2012</v>
          </cell>
          <cell r="D193" t="str">
            <v>Females</v>
          </cell>
          <cell r="E193" t="str">
            <v xml:space="preserve">Swansea              </v>
          </cell>
          <cell r="F193" t="str">
            <v>LA</v>
          </cell>
          <cell r="G193">
            <v>2.0528545288962001</v>
          </cell>
          <cell r="H193">
            <v>1.1748701400628001</v>
          </cell>
          <cell r="I193">
            <v>1.12460377873539</v>
          </cell>
          <cell r="J193">
            <v>1.2266590936094102</v>
          </cell>
          <cell r="K193">
            <v>5.1788953546615502E-2</v>
          </cell>
          <cell r="L193">
            <v>5.0266361327408603E-2</v>
          </cell>
        </row>
        <row r="194">
          <cell r="A194" t="str">
            <v>Neath Port Talbot_QOFSTRO_Females_2012_LA</v>
          </cell>
          <cell r="B194" t="str">
            <v>QOFSTRO</v>
          </cell>
          <cell r="C194">
            <v>2012</v>
          </cell>
          <cell r="D194" t="str">
            <v>Females</v>
          </cell>
          <cell r="E194" t="str">
            <v xml:space="preserve">Neath Port Talbot    </v>
          </cell>
          <cell r="F194" t="str">
            <v>LA</v>
          </cell>
          <cell r="G194">
            <v>2.3389883982733601</v>
          </cell>
          <cell r="H194">
            <v>1.2484336463544099</v>
          </cell>
          <cell r="I194">
            <v>1.1832882172130099</v>
          </cell>
          <cell r="J194">
            <v>1.3160102094374602</v>
          </cell>
          <cell r="K194">
            <v>6.7576563083045799E-2</v>
          </cell>
          <cell r="L194">
            <v>6.5145429141400507E-2</v>
          </cell>
        </row>
        <row r="195">
          <cell r="A195" t="str">
            <v>Bridgend_QOFSTRO_Females_2012_LA</v>
          </cell>
          <cell r="B195" t="str">
            <v>QOFSTRO</v>
          </cell>
          <cell r="C195">
            <v>2012</v>
          </cell>
          <cell r="D195" t="str">
            <v>Females</v>
          </cell>
          <cell r="E195" t="str">
            <v xml:space="preserve">Bridgend             </v>
          </cell>
          <cell r="F195" t="str">
            <v>LA</v>
          </cell>
          <cell r="G195">
            <v>2.3577969818134901</v>
          </cell>
          <cell r="H195">
            <v>1.3639201337361899</v>
          </cell>
          <cell r="I195">
            <v>1.29791569428236</v>
          </cell>
          <cell r="J195">
            <v>1.4322486221006199</v>
          </cell>
          <cell r="K195">
            <v>6.8328488364433004E-2</v>
          </cell>
          <cell r="L195">
            <v>6.6004439453832497E-2</v>
          </cell>
        </row>
        <row r="196">
          <cell r="A196" t="str">
            <v>The Vale of Glamorgan_QOFSTRO_Females_2012_LA</v>
          </cell>
          <cell r="B196" t="str">
            <v>QOFSTRO</v>
          </cell>
          <cell r="C196">
            <v>2012</v>
          </cell>
          <cell r="D196" t="str">
            <v>Females</v>
          </cell>
          <cell r="E196" t="str">
            <v>The Vale of Glamorgan</v>
          </cell>
          <cell r="F196" t="str">
            <v>LA</v>
          </cell>
          <cell r="G196">
            <v>1.9465907123861101</v>
          </cell>
          <cell r="H196">
            <v>1.0827010353647402</v>
          </cell>
          <cell r="I196">
            <v>1.01815687235951</v>
          </cell>
          <cell r="J196">
            <v>1.1500194129271801</v>
          </cell>
          <cell r="K196">
            <v>6.7318377562439302E-2</v>
          </cell>
          <cell r="L196">
            <v>6.4544163005228805E-2</v>
          </cell>
        </row>
        <row r="197">
          <cell r="A197" t="str">
            <v>Cardiff_QOFSTRO_Females_2012_LA</v>
          </cell>
          <cell r="B197" t="str">
            <v>QOFSTRO</v>
          </cell>
          <cell r="C197">
            <v>2012</v>
          </cell>
          <cell r="D197" t="str">
            <v>Females</v>
          </cell>
          <cell r="E197" t="str">
            <v xml:space="preserve">Cardiff              </v>
          </cell>
          <cell r="F197" t="str">
            <v>LA</v>
          </cell>
          <cell r="G197">
            <v>1.5463667913158099</v>
          </cell>
          <cell r="H197">
            <v>1.1130521976699301</v>
          </cell>
          <cell r="I197">
            <v>1.0693077358880001</v>
          </cell>
          <cell r="J197">
            <v>1.1580202718664201</v>
          </cell>
          <cell r="K197">
            <v>4.4968074196483E-2</v>
          </cell>
          <cell r="L197">
            <v>4.3744461781933801E-2</v>
          </cell>
        </row>
        <row r="198">
          <cell r="A198" t="str">
            <v>Rhondda Cynon Taf_QOFSTRO_Females_2012_LA</v>
          </cell>
          <cell r="B198" t="str">
            <v>QOFSTRO</v>
          </cell>
          <cell r="C198">
            <v>2012</v>
          </cell>
          <cell r="D198" t="str">
            <v>Females</v>
          </cell>
          <cell r="E198" t="str">
            <v>Rhondda Cynon Taf</v>
          </cell>
          <cell r="F198" t="str">
            <v>LA</v>
          </cell>
          <cell r="G198">
            <v>1.9476497816024501</v>
          </cell>
          <cell r="H198">
            <v>1.1977506375134799</v>
          </cell>
          <cell r="I198">
            <v>1.14699621385815</v>
          </cell>
          <cell r="J198">
            <v>1.2500641980609202</v>
          </cell>
          <cell r="K198">
            <v>5.2313560547435897E-2</v>
          </cell>
          <cell r="L198">
            <v>5.0754423655331803E-2</v>
          </cell>
        </row>
        <row r="199">
          <cell r="A199" t="str">
            <v>Merthyr Tydfil_QOFSTRO_Females_2012_LA</v>
          </cell>
          <cell r="B199" t="str">
            <v>QOFSTRO</v>
          </cell>
          <cell r="C199">
            <v>2012</v>
          </cell>
          <cell r="D199" t="str">
            <v>Females</v>
          </cell>
          <cell r="E199" t="str">
            <v xml:space="preserve">Merthyr Tydfil       </v>
          </cell>
          <cell r="F199" t="str">
            <v>LA</v>
          </cell>
          <cell r="G199">
            <v>1.7504881168787398</v>
          </cell>
          <cell r="H199">
            <v>1.1367373530496301</v>
          </cell>
          <cell r="I199">
            <v>1.03543324158316</v>
          </cell>
          <cell r="J199">
            <v>1.2448433539486301</v>
          </cell>
          <cell r="K199">
            <v>0.10810600089900199</v>
          </cell>
          <cell r="L199">
            <v>0.101304111466469</v>
          </cell>
        </row>
        <row r="200">
          <cell r="A200" t="str">
            <v>Caerphilly_QOFSTRO_Females_2012_LA</v>
          </cell>
          <cell r="B200" t="str">
            <v>QOFSTRO</v>
          </cell>
          <cell r="C200">
            <v>2012</v>
          </cell>
          <cell r="D200" t="str">
            <v>Females</v>
          </cell>
          <cell r="E200" t="str">
            <v xml:space="preserve">Caerphilly           </v>
          </cell>
          <cell r="F200" t="str">
            <v>LA</v>
          </cell>
          <cell r="G200">
            <v>1.80828262422705</v>
          </cell>
          <cell r="H200">
            <v>1.1551525296868601</v>
          </cell>
          <cell r="I200">
            <v>1.0937464585960002</v>
          </cell>
          <cell r="J200">
            <v>1.21897673230176</v>
          </cell>
          <cell r="K200">
            <v>6.3824202614897296E-2</v>
          </cell>
          <cell r="L200">
            <v>6.1406071090860007E-2</v>
          </cell>
        </row>
        <row r="201">
          <cell r="A201" t="str">
            <v>Blaenau Gwent_QOFSTRO_Females_2012_LA</v>
          </cell>
          <cell r="B201" t="str">
            <v>QOFSTRO</v>
          </cell>
          <cell r="C201">
            <v>2012</v>
          </cell>
          <cell r="D201" t="str">
            <v>Females</v>
          </cell>
          <cell r="E201" t="str">
            <v xml:space="preserve">Blaenau Gwent        </v>
          </cell>
          <cell r="F201" t="str">
            <v>LA</v>
          </cell>
          <cell r="G201">
            <v>1.86766419994036</v>
          </cell>
          <cell r="H201">
            <v>1.15055108008288</v>
          </cell>
          <cell r="I201">
            <v>1.0602518231479698</v>
          </cell>
          <cell r="J201">
            <v>1.2460925010639001</v>
          </cell>
          <cell r="K201">
            <v>9.5541420981017394E-2</v>
          </cell>
          <cell r="L201">
            <v>9.0299256934906896E-2</v>
          </cell>
        </row>
        <row r="202">
          <cell r="A202" t="str">
            <v>Torfaen_QOFSTRO_Females_2012_LA</v>
          </cell>
          <cell r="B202" t="str">
            <v>QOFSTRO</v>
          </cell>
          <cell r="C202">
            <v>2012</v>
          </cell>
          <cell r="D202" t="str">
            <v>Females</v>
          </cell>
          <cell r="E202" t="str">
            <v xml:space="preserve">Torfaen              </v>
          </cell>
          <cell r="F202" t="str">
            <v>LA</v>
          </cell>
          <cell r="G202">
            <v>1.9138356107141401</v>
          </cell>
          <cell r="H202">
            <v>1.1207974278036901</v>
          </cell>
          <cell r="I202">
            <v>1.04348508000019</v>
          </cell>
          <cell r="J202">
            <v>1.20198611785273</v>
          </cell>
          <cell r="K202">
            <v>8.11886900490425E-2</v>
          </cell>
          <cell r="L202">
            <v>7.7312347803495399E-2</v>
          </cell>
        </row>
        <row r="203">
          <cell r="A203" t="str">
            <v>Monmouthshire_QOFSTRO_Females_2012_LA</v>
          </cell>
          <cell r="B203" t="str">
            <v>QOFSTRO</v>
          </cell>
          <cell r="C203">
            <v>2012</v>
          </cell>
          <cell r="D203" t="str">
            <v>Females</v>
          </cell>
          <cell r="E203" t="str">
            <v xml:space="preserve">Monmouthshire        </v>
          </cell>
          <cell r="F203" t="str">
            <v>LA</v>
          </cell>
          <cell r="G203">
            <v>2.1284263159080199</v>
          </cell>
          <cell r="H203">
            <v>1.0211287098650899</v>
          </cell>
          <cell r="I203">
            <v>0.95037817199200203</v>
          </cell>
          <cell r="J203">
            <v>1.09537026098862</v>
          </cell>
          <cell r="K203">
            <v>7.4241551123530106E-2</v>
          </cell>
          <cell r="L203">
            <v>7.0750537873084496E-2</v>
          </cell>
        </row>
        <row r="204">
          <cell r="A204" t="str">
            <v>Newport_QOFSTRO_Females_2012_LA</v>
          </cell>
          <cell r="B204" t="str">
            <v>QOFSTRO</v>
          </cell>
          <cell r="C204">
            <v>2012</v>
          </cell>
          <cell r="D204" t="str">
            <v>Females</v>
          </cell>
          <cell r="E204" t="str">
            <v xml:space="preserve">Newport              </v>
          </cell>
          <cell r="F204" t="str">
            <v>LA</v>
          </cell>
          <cell r="G204">
            <v>1.9466455006524701</v>
          </cell>
          <cell r="H204">
            <v>1.2310662353894899</v>
          </cell>
          <cell r="I204">
            <v>1.1632387780450899</v>
          </cell>
          <cell r="J204">
            <v>1.3015844253773898</v>
          </cell>
          <cell r="K204">
            <v>7.0518189987901006E-2</v>
          </cell>
          <cell r="L204">
            <v>6.782745734440479E-2</v>
          </cell>
        </row>
        <row r="205">
          <cell r="A205" t="str">
            <v>Betsi Cadwaladr UHB_QOFSTRO_Females_2012_HB</v>
          </cell>
          <cell r="B205" t="str">
            <v>QOFSTRO</v>
          </cell>
          <cell r="C205">
            <v>2012</v>
          </cell>
          <cell r="D205" t="str">
            <v>Females</v>
          </cell>
          <cell r="E205" t="str">
            <v xml:space="preserve">Betsi Cadwaladr UHB     </v>
          </cell>
          <cell r="F205" t="str">
            <v>HB</v>
          </cell>
          <cell r="G205">
            <v>2.0074840041396103</v>
          </cell>
          <cell r="H205">
            <v>1.03525585217966</v>
          </cell>
          <cell r="I205">
            <v>1.0090344295628499</v>
          </cell>
          <cell r="J205">
            <v>1.06194069756735</v>
          </cell>
          <cell r="K205">
            <v>2.6684845387690899E-2</v>
          </cell>
          <cell r="L205">
            <v>2.62214226168139E-2</v>
          </cell>
        </row>
        <row r="206">
          <cell r="A206" t="str">
            <v>Powys THB_QOFSTRO_Females_2012_HB</v>
          </cell>
          <cell r="B206" t="str">
            <v>QOFSTRO</v>
          </cell>
          <cell r="C206">
            <v>2012</v>
          </cell>
          <cell r="D206" t="str">
            <v>Females</v>
          </cell>
          <cell r="E206" t="str">
            <v xml:space="preserve">Powys THB              </v>
          </cell>
          <cell r="F206" t="str">
            <v>HB</v>
          </cell>
          <cell r="G206">
            <v>2.2771930359019699</v>
          </cell>
          <cell r="H206">
            <v>1.03356215078377</v>
          </cell>
          <cell r="I206">
            <v>0.97622713089245605</v>
          </cell>
          <cell r="J206">
            <v>1.09313406849407</v>
          </cell>
          <cell r="K206">
            <v>5.9571917710298405E-2</v>
          </cell>
          <cell r="L206">
            <v>5.7335019891312199E-2</v>
          </cell>
        </row>
        <row r="207">
          <cell r="A207" t="str">
            <v>Hywel Dda HB_QOFSTRO_Females_2012_HB</v>
          </cell>
          <cell r="B207" t="str">
            <v>QOFSTRO</v>
          </cell>
          <cell r="C207">
            <v>2012</v>
          </cell>
          <cell r="D207" t="str">
            <v>Females</v>
          </cell>
          <cell r="E207" t="str">
            <v xml:space="preserve"> Hywel Dda HB            </v>
          </cell>
          <cell r="F207" t="str">
            <v>HB</v>
          </cell>
          <cell r="G207">
            <v>2.1239577543079498</v>
          </cell>
          <cell r="H207">
            <v>1.0639887760375499</v>
          </cell>
          <cell r="I207">
            <v>1.0271794718919101</v>
          </cell>
          <cell r="J207">
            <v>1.1016892225475101</v>
          </cell>
          <cell r="K207">
            <v>3.7700446509961003E-2</v>
          </cell>
          <cell r="L207">
            <v>3.6809304145641E-2</v>
          </cell>
        </row>
        <row r="208">
          <cell r="A208" t="str">
            <v>ABM UHB_QOFSTRO_Females_2012_HB</v>
          </cell>
          <cell r="B208" t="str">
            <v>QOFSTRO</v>
          </cell>
          <cell r="C208">
            <v>2012</v>
          </cell>
          <cell r="D208" t="str">
            <v>Females</v>
          </cell>
          <cell r="E208" t="str">
            <v xml:space="preserve">ABM UHB                  </v>
          </cell>
          <cell r="F208" t="str">
            <v>HB</v>
          </cell>
          <cell r="G208">
            <v>2.2161619491436499</v>
          </cell>
          <cell r="H208">
            <v>1.24898601175033</v>
          </cell>
          <cell r="I208">
            <v>1.21471309644351</v>
          </cell>
          <cell r="J208">
            <v>1.2839240143026001</v>
          </cell>
          <cell r="K208">
            <v>3.4938002552272501E-2</v>
          </cell>
          <cell r="L208">
            <v>3.42729153068227E-2</v>
          </cell>
        </row>
        <row r="209">
          <cell r="A209" t="str">
            <v>Cardiff &amp; Vale UHB_QOFSTRO_Females_2012_HB</v>
          </cell>
          <cell r="B209" t="str">
            <v>QOFSTRO</v>
          </cell>
          <cell r="C209">
            <v>2012</v>
          </cell>
          <cell r="D209" t="str">
            <v>Females</v>
          </cell>
          <cell r="E209" t="str">
            <v xml:space="preserve">Cardiff &amp; Vale UHB </v>
          </cell>
          <cell r="F209" t="str">
            <v>HB</v>
          </cell>
          <cell r="G209">
            <v>1.6483428360638601</v>
          </cell>
          <cell r="H209">
            <v>1.1017138119966901</v>
          </cell>
          <cell r="I209">
            <v>1.0655201845386402</v>
          </cell>
          <cell r="J209">
            <v>1.1387518010208502</v>
          </cell>
          <cell r="K209">
            <v>3.7037989024155997E-2</v>
          </cell>
          <cell r="L209">
            <v>3.6193627458053802E-2</v>
          </cell>
        </row>
        <row r="210">
          <cell r="A210" t="str">
            <v>Cwm Taf HB_QOFSTRO_Females_2012_HB</v>
          </cell>
          <cell r="B210" t="str">
            <v>QOFSTRO</v>
          </cell>
          <cell r="C210">
            <v>2012</v>
          </cell>
          <cell r="D210" t="str">
            <v>Females</v>
          </cell>
          <cell r="E210" t="str">
            <v xml:space="preserve"> Cwm Taf HB         </v>
          </cell>
          <cell r="F210" t="str">
            <v>HB</v>
          </cell>
          <cell r="G210">
            <v>1.9092233200803101</v>
          </cell>
          <cell r="H210">
            <v>1.1858204254153901</v>
          </cell>
          <cell r="I210">
            <v>1.1403079063772199</v>
          </cell>
          <cell r="J210">
            <v>1.23259799279961</v>
          </cell>
          <cell r="K210">
            <v>4.6777567384214402E-2</v>
          </cell>
          <cell r="L210">
            <v>4.5512519038169004E-2</v>
          </cell>
        </row>
        <row r="211">
          <cell r="A211" t="str">
            <v>Aneurin Bevan HB_QOFSTRO_Females_2012_HB</v>
          </cell>
          <cell r="B211" t="str">
            <v>QOFSTRO</v>
          </cell>
          <cell r="C211">
            <v>2012</v>
          </cell>
          <cell r="D211" t="str">
            <v>Females</v>
          </cell>
          <cell r="E211" t="str">
            <v xml:space="preserve">Aneurin Bevan HB       </v>
          </cell>
          <cell r="F211" t="str">
            <v>HB</v>
          </cell>
          <cell r="G211">
            <v>1.91978697917216</v>
          </cell>
          <cell r="H211">
            <v>1.1445517766703799</v>
          </cell>
          <cell r="I211">
            <v>1.11214189283946</v>
          </cell>
          <cell r="J211">
            <v>1.17761631496007</v>
          </cell>
          <cell r="K211">
            <v>3.3064538289691296E-2</v>
          </cell>
          <cell r="L211">
            <v>3.2409883830918002E-2</v>
          </cell>
        </row>
        <row r="212">
          <cell r="A212" t="str">
            <v>Wales_QOFSTRO_Males_2012_WALES</v>
          </cell>
          <cell r="B212" t="str">
            <v>QOFSTRO</v>
          </cell>
          <cell r="C212">
            <v>2012</v>
          </cell>
          <cell r="D212" t="str">
            <v>Males</v>
          </cell>
          <cell r="E212" t="str">
            <v xml:space="preserve">Wales                 </v>
          </cell>
          <cell r="F212" t="str">
            <v>WALES</v>
          </cell>
          <cell r="G212">
            <v>2.15085887880198</v>
          </cell>
          <cell r="H212">
            <v>1.51891753152818</v>
          </cell>
          <cell r="I212">
            <v>1.5023263564228599</v>
          </cell>
          <cell r="J212">
            <v>1.53564350731705</v>
          </cell>
          <cell r="K212">
            <v>1.6725975788867399E-2</v>
          </cell>
          <cell r="L212">
            <v>1.6591175105321401E-2</v>
          </cell>
        </row>
        <row r="213">
          <cell r="A213" t="str">
            <v>Isle of Anglesey_QOFSTRO_Males_2012_LA</v>
          </cell>
          <cell r="B213" t="str">
            <v>QOFSTRO</v>
          </cell>
          <cell r="C213">
            <v>2012</v>
          </cell>
          <cell r="D213" t="str">
            <v>Males</v>
          </cell>
          <cell r="E213" t="str">
            <v xml:space="preserve">Isle of Anglesey      </v>
          </cell>
          <cell r="F213" t="str">
            <v>LA</v>
          </cell>
          <cell r="G213">
            <v>2.5002245710692597</v>
          </cell>
          <cell r="H213">
            <v>1.4815488174413098</v>
          </cell>
          <cell r="I213">
            <v>1.3794860203624599</v>
          </cell>
          <cell r="J213">
            <v>1.5889783112187899</v>
          </cell>
          <cell r="K213">
            <v>0.10742949377747998</v>
          </cell>
          <cell r="L213">
            <v>0.102062797078846</v>
          </cell>
        </row>
        <row r="214">
          <cell r="A214" t="str">
            <v>Gwynedd_QOFSTRO_Males_2012_LA</v>
          </cell>
          <cell r="B214" t="str">
            <v>QOFSTRO</v>
          </cell>
          <cell r="C214">
            <v>2012</v>
          </cell>
          <cell r="D214" t="str">
            <v>Males</v>
          </cell>
          <cell r="E214" t="str">
            <v xml:space="preserve">Gwynedd               </v>
          </cell>
          <cell r="F214" t="str">
            <v>LA</v>
          </cell>
          <cell r="G214">
            <v>1.9722621057447998</v>
          </cell>
          <cell r="H214">
            <v>1.32058140326762</v>
          </cell>
          <cell r="I214">
            <v>1.24660708608086</v>
          </cell>
          <cell r="J214">
            <v>1.3977182946937401</v>
          </cell>
          <cell r="K214">
            <v>7.7136891426121304E-2</v>
          </cell>
          <cell r="L214">
            <v>7.397431718676109E-2</v>
          </cell>
        </row>
        <row r="215">
          <cell r="A215" t="str">
            <v>Conwy_QOFSTRO_Males_2012_LA</v>
          </cell>
          <cell r="B215" t="str">
            <v>QOFSTRO</v>
          </cell>
          <cell r="C215">
            <v>2012</v>
          </cell>
          <cell r="D215" t="str">
            <v>Males</v>
          </cell>
          <cell r="E215" t="str">
            <v xml:space="preserve">Conwy                 </v>
          </cell>
          <cell r="F215" t="str">
            <v>LA</v>
          </cell>
          <cell r="G215">
            <v>2.58336745775989</v>
          </cell>
          <cell r="H215">
            <v>1.4218903893024599</v>
          </cell>
          <cell r="I215">
            <v>1.3460545395755499</v>
          </cell>
          <cell r="J215">
            <v>1.5007304271886801</v>
          </cell>
          <cell r="K215">
            <v>7.8840037886225303E-2</v>
          </cell>
          <cell r="L215">
            <v>7.5835849726909793E-2</v>
          </cell>
        </row>
        <row r="216">
          <cell r="A216" t="str">
            <v>Denbighshire_QOFSTRO_Males_2012_LA</v>
          </cell>
          <cell r="B216" t="str">
            <v>QOFSTRO</v>
          </cell>
          <cell r="C216">
            <v>2012</v>
          </cell>
          <cell r="D216" t="str">
            <v>Males</v>
          </cell>
          <cell r="E216" t="str">
            <v xml:space="preserve"> Denbighshire          </v>
          </cell>
          <cell r="F216" t="str">
            <v>LA</v>
          </cell>
          <cell r="G216">
            <v>2.4324324324324302</v>
          </cell>
          <cell r="H216">
            <v>1.5012511150660099</v>
          </cell>
          <cell r="I216">
            <v>1.41493529192033</v>
          </cell>
          <cell r="J216">
            <v>1.5913254411064499</v>
          </cell>
          <cell r="K216">
            <v>9.0074326040438302E-2</v>
          </cell>
          <cell r="L216">
            <v>8.6315823145680398E-2</v>
          </cell>
        </row>
        <row r="217">
          <cell r="A217" t="str">
            <v>Flintshire_QOFSTRO_Males_2012_LA</v>
          </cell>
          <cell r="B217" t="str">
            <v>QOFSTRO</v>
          </cell>
          <cell r="C217">
            <v>2012</v>
          </cell>
          <cell r="D217" t="str">
            <v>Males</v>
          </cell>
          <cell r="E217" t="str">
            <v xml:space="preserve">Flintshire            </v>
          </cell>
          <cell r="F217" t="str">
            <v>LA</v>
          </cell>
          <cell r="G217">
            <v>1.9718836361694501</v>
          </cell>
          <cell r="H217">
            <v>1.40836230587629</v>
          </cell>
          <cell r="I217">
            <v>1.3365561252164599</v>
          </cell>
          <cell r="J217">
            <v>1.4829873540823901</v>
          </cell>
          <cell r="K217">
            <v>7.462504820610219E-2</v>
          </cell>
          <cell r="L217">
            <v>7.1806180659832797E-2</v>
          </cell>
        </row>
        <row r="218">
          <cell r="A218" t="str">
            <v>Wrexham_QOFSTRO_Males_2012_LA</v>
          </cell>
          <cell r="B218" t="str">
            <v>QOFSTRO</v>
          </cell>
          <cell r="C218">
            <v>2012</v>
          </cell>
          <cell r="D218" t="str">
            <v>Males</v>
          </cell>
          <cell r="E218" t="str">
            <v xml:space="preserve">Wrexham               </v>
          </cell>
          <cell r="F218" t="str">
            <v>LA</v>
          </cell>
          <cell r="G218">
            <v>1.8258845185566202</v>
          </cell>
          <cell r="H218">
            <v>1.35984181860707</v>
          </cell>
          <cell r="I218">
            <v>1.2872799627669</v>
          </cell>
          <cell r="J218">
            <v>1.43538725647534</v>
          </cell>
          <cell r="K218">
            <v>7.5545437868261595E-2</v>
          </cell>
          <cell r="L218">
            <v>7.2561855840177006E-2</v>
          </cell>
        </row>
        <row r="219">
          <cell r="A219" t="str">
            <v>Powys_QOFSTRO_Males_2012_LA</v>
          </cell>
          <cell r="B219" t="str">
            <v>QOFSTRO</v>
          </cell>
          <cell r="C219">
            <v>2012</v>
          </cell>
          <cell r="D219" t="str">
            <v>Males</v>
          </cell>
          <cell r="E219" t="str">
            <v xml:space="preserve">Powys                 </v>
          </cell>
          <cell r="F219" t="str">
            <v>LA</v>
          </cell>
          <cell r="G219">
            <v>2.4095098577794101</v>
          </cell>
          <cell r="H219">
            <v>1.3769706764702199</v>
          </cell>
          <cell r="I219">
            <v>1.30732892668594</v>
          </cell>
          <cell r="J219">
            <v>1.4492546856980399</v>
          </cell>
          <cell r="K219">
            <v>7.2284009227811599E-2</v>
          </cell>
          <cell r="L219">
            <v>6.9641749784283405E-2</v>
          </cell>
        </row>
        <row r="220">
          <cell r="A220" t="str">
            <v>Ceredigion_QOFSTRO_Males_2012_LA</v>
          </cell>
          <cell r="B220" t="str">
            <v>QOFSTRO</v>
          </cell>
          <cell r="C220">
            <v>2012</v>
          </cell>
          <cell r="D220" t="str">
            <v>Males</v>
          </cell>
          <cell r="E220" t="str">
            <v xml:space="preserve">Ceredigion            </v>
          </cell>
          <cell r="F220" t="str">
            <v>LA</v>
          </cell>
          <cell r="G220">
            <v>2.0670503661568103</v>
          </cell>
          <cell r="H220">
            <v>1.2927271629525601</v>
          </cell>
          <cell r="I220">
            <v>1.20783319926413</v>
          </cell>
          <cell r="J220">
            <v>1.3818609904385999</v>
          </cell>
          <cell r="K220">
            <v>8.9133827486037195E-2</v>
          </cell>
          <cell r="L220">
            <v>8.4893963688431398E-2</v>
          </cell>
        </row>
        <row r="221">
          <cell r="A221" t="str">
            <v>Pembrokeshire_QOFSTRO_Males_2012_LA</v>
          </cell>
          <cell r="B221" t="str">
            <v>QOFSTRO</v>
          </cell>
          <cell r="C221">
            <v>2012</v>
          </cell>
          <cell r="D221" t="str">
            <v>Males</v>
          </cell>
          <cell r="E221" t="str">
            <v xml:space="preserve">Pembrokeshire         </v>
          </cell>
          <cell r="F221" t="str">
            <v>LA</v>
          </cell>
          <cell r="G221">
            <v>2.43866012374653</v>
          </cell>
          <cell r="H221">
            <v>1.4352364286944701</v>
          </cell>
          <cell r="I221">
            <v>1.3503764747967</v>
          </cell>
          <cell r="J221">
            <v>1.5238944142067701</v>
          </cell>
          <cell r="K221">
            <v>8.8657985512297602E-2</v>
          </cell>
          <cell r="L221">
            <v>8.4859953897774593E-2</v>
          </cell>
        </row>
        <row r="222">
          <cell r="A222" t="str">
            <v>Carmarthenshire_QOFSTRO_Males_2012_LA</v>
          </cell>
          <cell r="B222" t="str">
            <v>QOFSTRO</v>
          </cell>
          <cell r="C222">
            <v>2012</v>
          </cell>
          <cell r="D222" t="str">
            <v>Males</v>
          </cell>
          <cell r="E222" t="str">
            <v xml:space="preserve">Carmarthenshire      </v>
          </cell>
          <cell r="F222" t="str">
            <v>LA</v>
          </cell>
          <cell r="G222">
            <v>2.4448952924589902</v>
          </cell>
          <cell r="H222">
            <v>1.52857016613605</v>
          </cell>
          <cell r="I222">
            <v>1.4623362591456099</v>
          </cell>
          <cell r="J222">
            <v>1.59695994541569</v>
          </cell>
          <cell r="K222">
            <v>6.8389779279631704E-2</v>
          </cell>
          <cell r="L222">
            <v>6.6233906990445707E-2</v>
          </cell>
        </row>
        <row r="223">
          <cell r="A223" t="str">
            <v>Swansea_QOFSTRO_Males_2012_LA</v>
          </cell>
          <cell r="B223" t="str">
            <v>QOFSTRO</v>
          </cell>
          <cell r="C223">
            <v>2012</v>
          </cell>
          <cell r="D223" t="str">
            <v>Males</v>
          </cell>
          <cell r="E223" t="str">
            <v xml:space="preserve">Swansea              </v>
          </cell>
          <cell r="F223" t="str">
            <v>LA</v>
          </cell>
          <cell r="G223">
            <v>2.2349044838493901</v>
          </cell>
          <cell r="H223">
            <v>1.6064080194915</v>
          </cell>
          <cell r="I223">
            <v>1.5447963975727699</v>
          </cell>
          <cell r="J223">
            <v>1.6697965582784602</v>
          </cell>
          <cell r="K223">
            <v>6.3388538786961102E-2</v>
          </cell>
          <cell r="L223">
            <v>6.1611621918724199E-2</v>
          </cell>
        </row>
        <row r="224">
          <cell r="A224" t="str">
            <v>Neath Port Talbot_QOFSTRO_Males_2012_LA</v>
          </cell>
          <cell r="B224" t="str">
            <v>QOFSTRO</v>
          </cell>
          <cell r="C224">
            <v>2012</v>
          </cell>
          <cell r="D224" t="str">
            <v>Males</v>
          </cell>
          <cell r="E224" t="str">
            <v xml:space="preserve">Neath Port Talbot    </v>
          </cell>
          <cell r="F224" t="str">
            <v>LA</v>
          </cell>
          <cell r="G224">
            <v>2.4073777764847901</v>
          </cell>
          <cell r="H224">
            <v>1.6055923568907002</v>
          </cell>
          <cell r="I224">
            <v>1.5274013513171001</v>
          </cell>
          <cell r="J224">
            <v>1.68667967313589</v>
          </cell>
          <cell r="K224">
            <v>8.1087316245181298E-2</v>
          </cell>
          <cell r="L224">
            <v>7.8191005573605199E-2</v>
          </cell>
        </row>
        <row r="225">
          <cell r="A225" t="str">
            <v>Bridgend_QOFSTRO_Males_2012_LA</v>
          </cell>
          <cell r="B225" t="str">
            <v>QOFSTRO</v>
          </cell>
          <cell r="C225">
            <v>2012</v>
          </cell>
          <cell r="D225" t="str">
            <v>Males</v>
          </cell>
          <cell r="E225" t="str">
            <v xml:space="preserve">Bridgend             </v>
          </cell>
          <cell r="F225" t="str">
            <v>LA</v>
          </cell>
          <cell r="G225">
            <v>2.5005242189138199</v>
          </cell>
          <cell r="H225">
            <v>1.8024475868346101</v>
          </cell>
          <cell r="I225">
            <v>1.72114191893099</v>
          </cell>
          <cell r="J225">
            <v>1.8865542624119498</v>
          </cell>
          <cell r="K225">
            <v>8.410667557734261E-2</v>
          </cell>
          <cell r="L225">
            <v>8.1305667903622897E-2</v>
          </cell>
        </row>
        <row r="226">
          <cell r="A226" t="str">
            <v>The Vale of Glamorgan_QOFSTRO_Males_2012_LA</v>
          </cell>
          <cell r="B226" t="str">
            <v>QOFSTRO</v>
          </cell>
          <cell r="C226">
            <v>2012</v>
          </cell>
          <cell r="D226" t="str">
            <v>Males</v>
          </cell>
          <cell r="E226" t="str">
            <v>The Vale of Glamorgan</v>
          </cell>
          <cell r="F226" t="str">
            <v>LA</v>
          </cell>
          <cell r="G226">
            <v>2.38797265333895</v>
          </cell>
          <cell r="H226">
            <v>1.6726191389367902</v>
          </cell>
          <cell r="I226">
            <v>1.58681749108909</v>
          </cell>
          <cell r="J226">
            <v>1.76179256859059</v>
          </cell>
          <cell r="K226">
            <v>8.9173429653804009E-2</v>
          </cell>
          <cell r="L226">
            <v>8.5801647847693202E-2</v>
          </cell>
        </row>
        <row r="227">
          <cell r="A227" t="str">
            <v>Cardiff_QOFSTRO_Males_2012_LA</v>
          </cell>
          <cell r="B227" t="str">
            <v>QOFSTRO</v>
          </cell>
          <cell r="C227">
            <v>2012</v>
          </cell>
          <cell r="D227" t="str">
            <v>Males</v>
          </cell>
          <cell r="E227" t="str">
            <v xml:space="preserve">Cardiff              </v>
          </cell>
          <cell r="F227" t="str">
            <v>LA</v>
          </cell>
          <cell r="G227">
            <v>1.61975960128994</v>
          </cell>
          <cell r="H227">
            <v>1.5327686331614601</v>
          </cell>
          <cell r="I227">
            <v>1.47841242948341</v>
          </cell>
          <cell r="J227">
            <v>1.58858941097036</v>
          </cell>
          <cell r="K227">
            <v>5.5820777808905001E-2</v>
          </cell>
          <cell r="L227">
            <v>5.4356203678043301E-2</v>
          </cell>
        </row>
        <row r="228">
          <cell r="A228" t="str">
            <v>Rhondda Cynon Taf_QOFSTRO_Males_2012_LA</v>
          </cell>
          <cell r="B228" t="str">
            <v>QOFSTRO</v>
          </cell>
          <cell r="C228">
            <v>2012</v>
          </cell>
          <cell r="D228" t="str">
            <v>Males</v>
          </cell>
          <cell r="E228" t="str">
            <v>Rhondda Cynon Taf</v>
          </cell>
          <cell r="F228" t="str">
            <v>LA</v>
          </cell>
          <cell r="G228">
            <v>2.1736652718302798</v>
          </cell>
          <cell r="H228">
            <v>1.65942416175116</v>
          </cell>
          <cell r="I228">
            <v>1.5962621191708402</v>
          </cell>
          <cell r="J228">
            <v>1.7244202711156897</v>
          </cell>
          <cell r="K228">
            <v>6.49961093645363E-2</v>
          </cell>
          <cell r="L228">
            <v>6.3162042580314409E-2</v>
          </cell>
        </row>
        <row r="229">
          <cell r="A229" t="str">
            <v>Merthyr Tydfil_QOFSTRO_Males_2012_LA</v>
          </cell>
          <cell r="B229" t="str">
            <v>QOFSTRO</v>
          </cell>
          <cell r="C229">
            <v>2012</v>
          </cell>
          <cell r="D229" t="str">
            <v>Males</v>
          </cell>
          <cell r="E229" t="str">
            <v xml:space="preserve">Merthyr Tydfil       </v>
          </cell>
          <cell r="F229" t="str">
            <v>LA</v>
          </cell>
          <cell r="G229">
            <v>1.9847586790855201</v>
          </cell>
          <cell r="H229">
            <v>1.5523166831353801</v>
          </cell>
          <cell r="I229">
            <v>1.4277552744279201</v>
          </cell>
          <cell r="J229">
            <v>1.6847399430990802</v>
          </cell>
          <cell r="K229">
            <v>0.132423259963699</v>
          </cell>
          <cell r="L229">
            <v>0.12456140870746399</v>
          </cell>
        </row>
        <row r="230">
          <cell r="A230" t="str">
            <v>Caerphilly_QOFSTRO_Males_2012_LA</v>
          </cell>
          <cell r="B230" t="str">
            <v>QOFSTRO</v>
          </cell>
          <cell r="C230">
            <v>2012</v>
          </cell>
          <cell r="D230" t="str">
            <v>Males</v>
          </cell>
          <cell r="E230" t="str">
            <v xml:space="preserve">Caerphilly           </v>
          </cell>
          <cell r="F230" t="str">
            <v>LA</v>
          </cell>
          <cell r="G230">
            <v>2.0440896713790098</v>
          </cell>
          <cell r="H230">
            <v>1.5777336939152899</v>
          </cell>
          <cell r="I230">
            <v>1.5015865452841699</v>
          </cell>
          <cell r="J230">
            <v>1.6567110580403501</v>
          </cell>
          <cell r="K230">
            <v>7.8977364125060803E-2</v>
          </cell>
          <cell r="L230">
            <v>7.6147148631125094E-2</v>
          </cell>
        </row>
        <row r="231">
          <cell r="A231" t="str">
            <v>Blaenau Gwent_QOFSTRO_Males_2012_LA</v>
          </cell>
          <cell r="B231" t="str">
            <v>QOFSTRO</v>
          </cell>
          <cell r="C231">
            <v>2012</v>
          </cell>
          <cell r="D231" t="str">
            <v>Males</v>
          </cell>
          <cell r="E231" t="str">
            <v xml:space="preserve">Blaenau Gwent        </v>
          </cell>
          <cell r="F231" t="str">
            <v>LA</v>
          </cell>
          <cell r="G231">
            <v>2.0038608988825102</v>
          </cell>
          <cell r="H231">
            <v>1.42107015681023</v>
          </cell>
          <cell r="I231">
            <v>1.31866337726335</v>
          </cell>
          <cell r="J231">
            <v>1.5292191322893198</v>
          </cell>
          <cell r="K231">
            <v>0.10814897547909</v>
          </cell>
          <cell r="L231">
            <v>0.10240677954687701</v>
          </cell>
        </row>
        <row r="232">
          <cell r="A232" t="str">
            <v>Torfaen_QOFSTRO_Males_2012_LA</v>
          </cell>
          <cell r="B232" t="str">
            <v>QOFSTRO</v>
          </cell>
          <cell r="C232">
            <v>2012</v>
          </cell>
          <cell r="D232" t="str">
            <v>Males</v>
          </cell>
          <cell r="E232" t="str">
            <v xml:space="preserve">Torfaen              </v>
          </cell>
          <cell r="F232" t="str">
            <v>LA</v>
          </cell>
          <cell r="G232">
            <v>2.1571090905219199</v>
          </cell>
          <cell r="H232">
            <v>1.5580827453441</v>
          </cell>
          <cell r="I232">
            <v>1.4619034051861202</v>
          </cell>
          <cell r="J232">
            <v>1.6588415658450502</v>
          </cell>
          <cell r="K232">
            <v>0.100758820500953</v>
          </cell>
          <cell r="L232">
            <v>9.6179340157980103E-2</v>
          </cell>
        </row>
        <row r="233">
          <cell r="A233" t="str">
            <v>Monmouthshire_QOFSTRO_Males_2012_LA</v>
          </cell>
          <cell r="B233" t="str">
            <v>QOFSTRO</v>
          </cell>
          <cell r="C233">
            <v>2012</v>
          </cell>
          <cell r="D233" t="str">
            <v>Males</v>
          </cell>
          <cell r="E233" t="str">
            <v xml:space="preserve">Monmouthshire        </v>
          </cell>
          <cell r="F233" t="str">
            <v>LA</v>
          </cell>
          <cell r="G233">
            <v>2.2814298488982603</v>
          </cell>
          <cell r="H233">
            <v>1.37929103170893</v>
          </cell>
          <cell r="I233">
            <v>1.29280800322945</v>
          </cell>
          <cell r="J233">
            <v>1.4699299112633</v>
          </cell>
          <cell r="K233">
            <v>9.0638879554374593E-2</v>
          </cell>
          <cell r="L233">
            <v>8.64830284794781E-2</v>
          </cell>
        </row>
        <row r="234">
          <cell r="A234" t="str">
            <v>Newport_QOFSTRO_Males_2012_LA</v>
          </cell>
          <cell r="B234" t="str">
            <v>QOFSTRO</v>
          </cell>
          <cell r="C234">
            <v>2012</v>
          </cell>
          <cell r="D234" t="str">
            <v>Males</v>
          </cell>
          <cell r="E234" t="str">
            <v xml:space="preserve"> Newport              </v>
          </cell>
          <cell r="F234" t="str">
            <v>LA</v>
          </cell>
          <cell r="G234">
            <v>2.0030344974446299</v>
          </cell>
          <cell r="H234">
            <v>1.5605387846215</v>
          </cell>
          <cell r="I234">
            <v>1.48129228059748</v>
          </cell>
          <cell r="J234">
            <v>1.64286654469467</v>
          </cell>
          <cell r="K234">
            <v>8.2327760073168596E-2</v>
          </cell>
          <cell r="L234">
            <v>7.9246504024015091E-2</v>
          </cell>
        </row>
        <row r="235">
          <cell r="A235" t="str">
            <v>Betsi Cadwaladr UHB_QOFSTRO_Males_2012_HB</v>
          </cell>
          <cell r="B235" t="str">
            <v>QOFSTRO</v>
          </cell>
          <cell r="C235">
            <v>2012</v>
          </cell>
          <cell r="D235" t="str">
            <v>Males</v>
          </cell>
          <cell r="E235" t="str">
            <v xml:space="preserve">Betsi Cadwaladr UHB     </v>
          </cell>
          <cell r="F235" t="str">
            <v>HB</v>
          </cell>
          <cell r="G235">
            <v>2.1542350302298798</v>
          </cell>
          <cell r="H235">
            <v>1.40824534634941</v>
          </cell>
          <cell r="I235">
            <v>1.37592304678818</v>
          </cell>
          <cell r="J235">
            <v>1.44112152460335</v>
          </cell>
          <cell r="K235">
            <v>3.2876178253941103E-2</v>
          </cell>
          <cell r="L235">
            <v>3.2322299561232296E-2</v>
          </cell>
        </row>
        <row r="236">
          <cell r="A236" t="str">
            <v>Powys THB_QOFSTRO_Males_2012_HB</v>
          </cell>
          <cell r="B236" t="str">
            <v>QOFSTRO</v>
          </cell>
          <cell r="C236">
            <v>2012</v>
          </cell>
          <cell r="D236" t="str">
            <v>Males</v>
          </cell>
          <cell r="E236" t="str">
            <v xml:space="preserve">Powys THB              </v>
          </cell>
          <cell r="F236" t="str">
            <v>HB</v>
          </cell>
          <cell r="G236">
            <v>2.4095098577794101</v>
          </cell>
          <cell r="H236">
            <v>1.3769706764702199</v>
          </cell>
          <cell r="I236">
            <v>1.30732892668594</v>
          </cell>
          <cell r="J236">
            <v>1.4492546856980399</v>
          </cell>
          <cell r="K236">
            <v>7.2284009227811599E-2</v>
          </cell>
          <cell r="L236">
            <v>6.9641749784283405E-2</v>
          </cell>
        </row>
        <row r="237">
          <cell r="A237" t="str">
            <v>Hywel Dda HB_QOFSTRO_Males_2012_HB</v>
          </cell>
          <cell r="B237" t="str">
            <v>QOFSTRO</v>
          </cell>
          <cell r="C237">
            <v>2012</v>
          </cell>
          <cell r="D237" t="str">
            <v>Males</v>
          </cell>
          <cell r="E237" t="str">
            <v xml:space="preserve"> Hywel Dda HB            </v>
          </cell>
          <cell r="F237" t="str">
            <v>HB</v>
          </cell>
          <cell r="G237">
            <v>2.3488806596332603</v>
          </cell>
          <cell r="H237">
            <v>1.4453275493522999</v>
          </cell>
          <cell r="I237">
            <v>1.40050532964034</v>
          </cell>
          <cell r="J237">
            <v>1.49118427197682</v>
          </cell>
          <cell r="K237">
            <v>4.58567226245188E-2</v>
          </cell>
          <cell r="L237">
            <v>4.4822219711957503E-2</v>
          </cell>
        </row>
        <row r="238">
          <cell r="A238" t="str">
            <v>ABM UHB_QOFSTRO_Males_2012_HB</v>
          </cell>
          <cell r="B238" t="str">
            <v>QOFSTRO</v>
          </cell>
          <cell r="C238">
            <v>2012</v>
          </cell>
          <cell r="D238" t="str">
            <v>Males</v>
          </cell>
          <cell r="E238" t="str">
            <v xml:space="preserve">ABM UHB                  </v>
          </cell>
          <cell r="F238" t="str">
            <v>HB</v>
          </cell>
          <cell r="G238">
            <v>2.3556156765490597</v>
          </cell>
          <cell r="H238">
            <v>1.6632511403418699</v>
          </cell>
          <cell r="I238">
            <v>1.6214087127528298</v>
          </cell>
          <cell r="J238">
            <v>1.70588211310019</v>
          </cell>
          <cell r="K238">
            <v>4.2630972758324497E-2</v>
          </cell>
          <cell r="L238">
            <v>4.1842427589033795E-2</v>
          </cell>
        </row>
        <row r="239">
          <cell r="A239" t="str">
            <v>Cardiff &amp; Vale UHB_QOFSTRO_Males_2012_HB</v>
          </cell>
          <cell r="B239" t="str">
            <v>QOFSTRO</v>
          </cell>
          <cell r="C239">
            <v>2012</v>
          </cell>
          <cell r="D239" t="str">
            <v>Males</v>
          </cell>
          <cell r="E239" t="str">
            <v xml:space="preserve">Cardiff &amp; Vale UHB </v>
          </cell>
          <cell r="F239" t="str">
            <v>HB</v>
          </cell>
          <cell r="G239">
            <v>1.8073766924373502</v>
          </cell>
          <cell r="H239">
            <v>1.5756367344332101</v>
          </cell>
          <cell r="I239">
            <v>1.5296219673928799</v>
          </cell>
          <cell r="J239">
            <v>1.62266919676409</v>
          </cell>
          <cell r="K239">
            <v>4.70324623308759E-2</v>
          </cell>
          <cell r="L239">
            <v>4.6014767040326296E-2</v>
          </cell>
        </row>
        <row r="240">
          <cell r="A240" t="str">
            <v>Cwm Taf HB_QOFSTRO_Males_2012_HB</v>
          </cell>
          <cell r="B240" t="str">
            <v>QOFSTRO</v>
          </cell>
          <cell r="C240">
            <v>2012</v>
          </cell>
          <cell r="D240" t="str">
            <v>Males</v>
          </cell>
          <cell r="E240" t="str">
            <v xml:space="preserve"> Cwm Taf HB         </v>
          </cell>
          <cell r="F240" t="str">
            <v>HB</v>
          </cell>
          <cell r="G240">
            <v>2.1370578698993801</v>
          </cell>
          <cell r="H240">
            <v>1.6385870485064402</v>
          </cell>
          <cell r="I240">
            <v>1.5820798585258902</v>
          </cell>
          <cell r="J240">
            <v>1.6965778554056701</v>
          </cell>
          <cell r="K240">
            <v>5.7990806899237801E-2</v>
          </cell>
          <cell r="L240">
            <v>5.6507189980551001E-2</v>
          </cell>
        </row>
        <row r="241">
          <cell r="A241" t="str">
            <v>Aneurin Bevan HB_QOFSTRO_Males_2012_HB</v>
          </cell>
          <cell r="B241" t="str">
            <v>QOFSTRO</v>
          </cell>
          <cell r="C241">
            <v>2012</v>
          </cell>
          <cell r="D241" t="str">
            <v>Males</v>
          </cell>
          <cell r="E241" t="str">
            <v xml:space="preserve">Aneurin Bevan HB       </v>
          </cell>
          <cell r="F241" t="str">
            <v>HB</v>
          </cell>
          <cell r="G241">
            <v>2.0833038781829201</v>
          </cell>
          <cell r="H241">
            <v>1.5170011710178899</v>
          </cell>
          <cell r="I241">
            <v>1.4779095930038699</v>
          </cell>
          <cell r="J241">
            <v>1.55685277505234</v>
          </cell>
          <cell r="K241">
            <v>3.9851604034450698E-2</v>
          </cell>
          <cell r="L241">
            <v>3.9091578014022098E-2</v>
          </cell>
        </row>
        <row r="242">
          <cell r="A242" t="str">
            <v>Wales_QOFSTRO_Persons_2012_WALES</v>
          </cell>
          <cell r="B242" t="str">
            <v>QOFSTRO</v>
          </cell>
          <cell r="C242">
            <v>2012</v>
          </cell>
          <cell r="D242" t="str">
            <v>Persons</v>
          </cell>
          <cell r="E242" t="str">
            <v xml:space="preserve">Wales                 </v>
          </cell>
          <cell r="F242" t="str">
            <v>WALES</v>
          </cell>
          <cell r="G242">
            <v>2.0677574836580499</v>
          </cell>
          <cell r="H242">
            <v>1.30721139176131</v>
          </cell>
          <cell r="I242">
            <v>1.2966394200463001</v>
          </cell>
          <cell r="J242">
            <v>1.31784519297742</v>
          </cell>
          <cell r="K242">
            <v>1.0633801216108001E-2</v>
          </cell>
          <cell r="L242">
            <v>1.05719717150102E-2</v>
          </cell>
        </row>
        <row r="243">
          <cell r="A243" t="str">
            <v>Isle of Anglesey_QOFSTRO_Persons_2012_LA</v>
          </cell>
          <cell r="B243" t="str">
            <v>QOFSTRO</v>
          </cell>
          <cell r="C243">
            <v>2012</v>
          </cell>
          <cell r="D243" t="str">
            <v>Persons</v>
          </cell>
          <cell r="E243" t="str">
            <v xml:space="preserve">Isle of Anglesey      </v>
          </cell>
          <cell r="F243" t="str">
            <v>LA</v>
          </cell>
          <cell r="G243">
            <v>2.3569274860435301</v>
          </cell>
          <cell r="H243">
            <v>1.24088302006368</v>
          </cell>
          <cell r="I243">
            <v>1.1767244420329699</v>
          </cell>
          <cell r="J243">
            <v>1.3074758219502098</v>
          </cell>
          <cell r="K243">
            <v>6.6592801886522307E-2</v>
          </cell>
          <cell r="L243">
            <v>6.4158578030715702E-2</v>
          </cell>
        </row>
        <row r="244">
          <cell r="A244" t="str">
            <v>Gwynedd_QOFSTRO_Persons_2012_LA</v>
          </cell>
          <cell r="B244" t="str">
            <v>QOFSTRO</v>
          </cell>
          <cell r="C244">
            <v>2012</v>
          </cell>
          <cell r="D244" t="str">
            <v>Persons</v>
          </cell>
          <cell r="E244" t="str">
            <v xml:space="preserve">Gwynedd               </v>
          </cell>
          <cell r="F244" t="str">
            <v>LA</v>
          </cell>
          <cell r="G244">
            <v>1.9216292246127</v>
          </cell>
          <cell r="H244">
            <v>1.11464800755753</v>
          </cell>
          <cell r="I244">
            <v>1.06799690240415</v>
          </cell>
          <cell r="J244">
            <v>1.1627216455795899</v>
          </cell>
          <cell r="K244">
            <v>4.8073638022057004E-2</v>
          </cell>
          <cell r="L244">
            <v>4.6651105153380404E-2</v>
          </cell>
        </row>
        <row r="245">
          <cell r="A245" t="str">
            <v>Conwy_QOFSTRO_Persons_2012_LA</v>
          </cell>
          <cell r="B245" t="str">
            <v>QOFSTRO</v>
          </cell>
          <cell r="C245">
            <v>2012</v>
          </cell>
          <cell r="D245" t="str">
            <v>Persons</v>
          </cell>
          <cell r="E245" t="str">
            <v xml:space="preserve">Conwy                 </v>
          </cell>
          <cell r="F245" t="str">
            <v>LA</v>
          </cell>
          <cell r="G245">
            <v>2.5354650247511801</v>
          </cell>
          <cell r="H245">
            <v>1.21878999161972</v>
          </cell>
          <cell r="I245">
            <v>1.1706064339225299</v>
          </cell>
          <cell r="J245">
            <v>1.2683154181893701</v>
          </cell>
          <cell r="K245">
            <v>4.9525426569646105E-2</v>
          </cell>
          <cell r="L245">
            <v>4.81835576971976E-2</v>
          </cell>
        </row>
        <row r="246">
          <cell r="A246" t="str">
            <v>Denbighshire_QOFSTRO_Persons_2012_LA</v>
          </cell>
          <cell r="B246" t="str">
            <v>QOFSTRO</v>
          </cell>
          <cell r="C246">
            <v>2012</v>
          </cell>
          <cell r="D246" t="str">
            <v>Persons</v>
          </cell>
          <cell r="E246" t="str">
            <v xml:space="preserve">Denbighshire          </v>
          </cell>
          <cell r="F246" t="str">
            <v>LA</v>
          </cell>
          <cell r="G246">
            <v>2.30438212007149</v>
          </cell>
          <cell r="H246">
            <v>1.29965338653997</v>
          </cell>
          <cell r="I246">
            <v>1.2440100965368501</v>
          </cell>
          <cell r="J246">
            <v>1.3570366122047901</v>
          </cell>
          <cell r="K246">
            <v>5.7383225664820105E-2</v>
          </cell>
          <cell r="L246">
            <v>5.5643290003117796E-2</v>
          </cell>
        </row>
        <row r="247">
          <cell r="A247" t="str">
            <v>Flintshire_QOFSTRO_Persons_2012_LA</v>
          </cell>
          <cell r="B247" t="str">
            <v>QOFSTRO</v>
          </cell>
          <cell r="C247">
            <v>2012</v>
          </cell>
          <cell r="D247" t="str">
            <v>Persons</v>
          </cell>
          <cell r="E247" t="str">
            <v xml:space="preserve">Flintshire            </v>
          </cell>
          <cell r="F247" t="str">
            <v>LA</v>
          </cell>
          <cell r="G247">
            <v>1.8406459901876602</v>
          </cell>
          <cell r="H247">
            <v>1.18672800935713</v>
          </cell>
          <cell r="I247">
            <v>1.14155435315952</v>
          </cell>
          <cell r="J247">
            <v>1.2331903073461699</v>
          </cell>
          <cell r="K247">
            <v>4.6462297989040002E-2</v>
          </cell>
          <cell r="L247">
            <v>4.5173656197609401E-2</v>
          </cell>
        </row>
        <row r="248">
          <cell r="A248" t="str">
            <v>Wrexham_QOFSTRO_Persons_2012_LA</v>
          </cell>
          <cell r="B248" t="str">
            <v>QOFSTRO</v>
          </cell>
          <cell r="C248">
            <v>2012</v>
          </cell>
          <cell r="D248" t="str">
            <v>Persons</v>
          </cell>
          <cell r="E248" t="str">
            <v xml:space="preserve">Wrexham               </v>
          </cell>
          <cell r="F248" t="str">
            <v>LA</v>
          </cell>
          <cell r="G248">
            <v>1.8314102737319999</v>
          </cell>
          <cell r="H248">
            <v>1.2140551494876699</v>
          </cell>
          <cell r="I248">
            <v>1.1670364640294</v>
          </cell>
          <cell r="J248">
            <v>1.26242861170817</v>
          </cell>
          <cell r="K248">
            <v>4.83734622204995E-2</v>
          </cell>
          <cell r="L248">
            <v>4.70186854582757E-2</v>
          </cell>
        </row>
        <row r="249">
          <cell r="A249" t="str">
            <v>Powys_QOFSTRO_Persons_2012_LA</v>
          </cell>
          <cell r="B249" t="str">
            <v>QOFSTRO</v>
          </cell>
          <cell r="C249">
            <v>2012</v>
          </cell>
          <cell r="D249" t="str">
            <v>Persons</v>
          </cell>
          <cell r="E249" t="str">
            <v xml:space="preserve">Powys                 </v>
          </cell>
          <cell r="F249" t="str">
            <v>LA</v>
          </cell>
          <cell r="G249">
            <v>2.34329143257892</v>
          </cell>
          <cell r="H249">
            <v>1.2002197114333</v>
          </cell>
          <cell r="I249">
            <v>1.1553316787941099</v>
          </cell>
          <cell r="J249">
            <v>1.2463211942157899</v>
          </cell>
          <cell r="K249">
            <v>4.6101482782492396E-2</v>
          </cell>
          <cell r="L249">
            <v>4.4888032639188301E-2</v>
          </cell>
        </row>
        <row r="250">
          <cell r="A250" t="str">
            <v>Ceredigion_QOFSTRO_Persons_2012_LA</v>
          </cell>
          <cell r="B250" t="str">
            <v>QOFSTRO</v>
          </cell>
          <cell r="C250">
            <v>2012</v>
          </cell>
          <cell r="D250" t="str">
            <v>Persons</v>
          </cell>
          <cell r="E250" t="str">
            <v xml:space="preserve">Ceredigion            </v>
          </cell>
          <cell r="F250" t="str">
            <v>LA</v>
          </cell>
          <cell r="G250">
            <v>1.96639418710263</v>
          </cell>
          <cell r="H250">
            <v>1.10041229691428</v>
          </cell>
          <cell r="I250">
            <v>1.0462622903255601</v>
          </cell>
          <cell r="J250">
            <v>1.1565221131712</v>
          </cell>
          <cell r="K250">
            <v>5.6109816256928201E-2</v>
          </cell>
          <cell r="L250">
            <v>5.4150006588712295E-2</v>
          </cell>
        </row>
        <row r="251">
          <cell r="A251" t="str">
            <v>Pembrokeshire_QOFSTRO_Persons_2012_LA</v>
          </cell>
          <cell r="B251" t="str">
            <v>QOFSTRO</v>
          </cell>
          <cell r="C251">
            <v>2012</v>
          </cell>
          <cell r="D251" t="str">
            <v>Persons</v>
          </cell>
          <cell r="E251" t="str">
            <v xml:space="preserve">Pembrokeshire         </v>
          </cell>
          <cell r="F251" t="str">
            <v>LA</v>
          </cell>
          <cell r="G251">
            <v>2.3200033961623401</v>
          </cell>
          <cell r="H251">
            <v>1.2342887425306299</v>
          </cell>
          <cell r="I251">
            <v>1.1799149300545499</v>
          </cell>
          <cell r="J251">
            <v>1.2904104212727001</v>
          </cell>
          <cell r="K251">
            <v>5.61216787420767E-2</v>
          </cell>
          <cell r="L251">
            <v>5.4373812476081293E-2</v>
          </cell>
        </row>
        <row r="252">
          <cell r="A252" t="str">
            <v>Carmarthenshire_QOFSTRO_Persons_2012_LA</v>
          </cell>
          <cell r="B252" t="str">
            <v>QOFSTRO</v>
          </cell>
          <cell r="C252">
            <v>2012</v>
          </cell>
          <cell r="D252" t="str">
            <v>Persons</v>
          </cell>
          <cell r="E252" t="str">
            <v xml:space="preserve">Carmarthenshire      </v>
          </cell>
          <cell r="F252" t="str">
            <v>LA</v>
          </cell>
          <cell r="G252">
            <v>2.3258978691554901</v>
          </cell>
          <cell r="H252">
            <v>1.3217830041493301</v>
          </cell>
          <cell r="I252">
            <v>1.2791631238673902</v>
          </cell>
          <cell r="J252">
            <v>1.36539826830317</v>
          </cell>
          <cell r="K252">
            <v>4.3615264153837402E-2</v>
          </cell>
          <cell r="L252">
            <v>4.2619880281938201E-2</v>
          </cell>
        </row>
        <row r="253">
          <cell r="A253" t="str">
            <v>Swansea_QOFSTRO_Persons_2012_LA</v>
          </cell>
          <cell r="B253" t="str">
            <v>QOFSTRO</v>
          </cell>
          <cell r="C253">
            <v>2012</v>
          </cell>
          <cell r="D253" t="str">
            <v>Persons</v>
          </cell>
          <cell r="E253" t="str">
            <v xml:space="preserve"> Swansea              </v>
          </cell>
          <cell r="F253" t="str">
            <v>LA</v>
          </cell>
          <cell r="G253">
            <v>2.1444057715790401</v>
          </cell>
          <cell r="H253">
            <v>1.37397286891214</v>
          </cell>
          <cell r="I253">
            <v>1.3346613773365499</v>
          </cell>
          <cell r="J253">
            <v>1.4141015780810899</v>
          </cell>
          <cell r="K253">
            <v>4.0128709168956597E-2</v>
          </cell>
          <cell r="L253">
            <v>3.9311491575584702E-2</v>
          </cell>
        </row>
        <row r="254">
          <cell r="A254" t="str">
            <v>Neath Port Talbot_QOFSTRO_Persons_2012_LA</v>
          </cell>
          <cell r="B254" t="str">
            <v>QOFSTRO</v>
          </cell>
          <cell r="C254">
            <v>2012</v>
          </cell>
          <cell r="D254" t="str">
            <v>Persons</v>
          </cell>
          <cell r="E254" t="str">
            <v xml:space="preserve">Neath Port Talbot    </v>
          </cell>
          <cell r="F254" t="str">
            <v>LA</v>
          </cell>
          <cell r="G254">
            <v>2.37294010600962</v>
          </cell>
          <cell r="H254">
            <v>1.4179134557716899</v>
          </cell>
          <cell r="I254">
            <v>1.3674019031904299</v>
          </cell>
          <cell r="J254">
            <v>1.4697450526422799</v>
          </cell>
          <cell r="K254">
            <v>5.18315968705911E-2</v>
          </cell>
          <cell r="L254">
            <v>5.0511552581261797E-2</v>
          </cell>
        </row>
        <row r="255">
          <cell r="A255" t="str">
            <v>Bridgend_QOFSTRO_Persons_2012_LA</v>
          </cell>
          <cell r="B255" t="str">
            <v>QOFSTRO</v>
          </cell>
          <cell r="C255">
            <v>2012</v>
          </cell>
          <cell r="D255" t="str">
            <v>Persons</v>
          </cell>
          <cell r="E255" t="str">
            <v xml:space="preserve">Bridgend             </v>
          </cell>
          <cell r="F255" t="str">
            <v>LA</v>
          </cell>
          <cell r="G255">
            <v>2.4285918587568398</v>
          </cell>
          <cell r="H255">
            <v>1.5739455746117099</v>
          </cell>
          <cell r="I255">
            <v>1.52195742339054</v>
          </cell>
          <cell r="J255">
            <v>1.6272067728081301</v>
          </cell>
          <cell r="K255">
            <v>5.3261198196421597E-2</v>
          </cell>
          <cell r="L255">
            <v>5.1988151221173798E-2</v>
          </cell>
        </row>
        <row r="256">
          <cell r="A256" t="str">
            <v>The Vale of Glamorgan_QOFSTRO_Persons_2012_LA</v>
          </cell>
          <cell r="B256" t="str">
            <v>QOFSTRO</v>
          </cell>
          <cell r="C256">
            <v>2012</v>
          </cell>
          <cell r="D256" t="str">
            <v>Persons</v>
          </cell>
          <cell r="E256" t="str">
            <v>The Vale of Glamorgan</v>
          </cell>
          <cell r="F256" t="str">
            <v>LA</v>
          </cell>
          <cell r="G256">
            <v>2.1640736631197499</v>
          </cell>
          <cell r="H256">
            <v>1.35859810682295</v>
          </cell>
          <cell r="I256">
            <v>1.30566065263843</v>
          </cell>
          <cell r="J256">
            <v>1.4130608786993999</v>
          </cell>
          <cell r="K256">
            <v>5.4462771876444507E-2</v>
          </cell>
          <cell r="L256">
            <v>5.2937454184521802E-2</v>
          </cell>
        </row>
        <row r="257">
          <cell r="A257" t="str">
            <v>Cardiff_QOFSTRO_Persons_2012_LA</v>
          </cell>
          <cell r="B257" t="str">
            <v>QOFSTRO</v>
          </cell>
          <cell r="C257">
            <v>2012</v>
          </cell>
          <cell r="D257" t="str">
            <v>Persons</v>
          </cell>
          <cell r="E257" t="str">
            <v xml:space="preserve">Cardiff              </v>
          </cell>
          <cell r="F257" t="str">
            <v>LA</v>
          </cell>
          <cell r="G257">
            <v>1.5835657293875101</v>
          </cell>
          <cell r="H257">
            <v>1.31343979613851</v>
          </cell>
          <cell r="I257">
            <v>1.2788462111418</v>
          </cell>
          <cell r="J257">
            <v>1.3487017289229801</v>
          </cell>
          <cell r="K257">
            <v>3.5261932784465697E-2</v>
          </cell>
          <cell r="L257">
            <v>3.4593584996711599E-2</v>
          </cell>
        </row>
        <row r="258">
          <cell r="A258" t="str">
            <v>Rhondda Cynon Taf_QOFSTRO_Persons_2012_LA</v>
          </cell>
          <cell r="B258" t="str">
            <v>QOFSTRO</v>
          </cell>
          <cell r="C258">
            <v>2012</v>
          </cell>
          <cell r="D258" t="str">
            <v>Persons</v>
          </cell>
          <cell r="E258" t="str">
            <v>Rhondda Cynon Taf</v>
          </cell>
          <cell r="F258" t="str">
            <v>LA</v>
          </cell>
          <cell r="G258">
            <v>2.0607136748307902</v>
          </cell>
          <cell r="H258">
            <v>1.4146303179495301</v>
          </cell>
          <cell r="I258">
            <v>1.3745998547982299</v>
          </cell>
          <cell r="J258">
            <v>1.45550146943406</v>
          </cell>
          <cell r="K258">
            <v>4.08711514845322E-2</v>
          </cell>
          <cell r="L258">
            <v>4.0030463151295097E-2</v>
          </cell>
        </row>
        <row r="259">
          <cell r="A259" t="str">
            <v>Merthyr Tydfil_QOFSTRO_Persons_2012_LA</v>
          </cell>
          <cell r="B259" t="str">
            <v>QOFSTRO</v>
          </cell>
          <cell r="C259">
            <v>2012</v>
          </cell>
          <cell r="D259" t="str">
            <v>Persons</v>
          </cell>
          <cell r="E259" t="str">
            <v xml:space="preserve">Merthyr Tydfil       </v>
          </cell>
          <cell r="F259" t="str">
            <v>LA</v>
          </cell>
          <cell r="G259">
            <v>1.86726545221252</v>
          </cell>
          <cell r="H259">
            <v>1.3326092465575901</v>
          </cell>
          <cell r="I259">
            <v>1.2528861000542899</v>
          </cell>
          <cell r="J259">
            <v>1.4159611823690601</v>
          </cell>
          <cell r="K259">
            <v>8.3351935811470101E-2</v>
          </cell>
          <cell r="L259">
            <v>7.9723146503299203E-2</v>
          </cell>
        </row>
        <row r="260">
          <cell r="A260" t="str">
            <v>Caerphilly_QOFSTRO_Persons_2012_LA</v>
          </cell>
          <cell r="B260" t="str">
            <v>QOFSTRO</v>
          </cell>
          <cell r="C260">
            <v>2012</v>
          </cell>
          <cell r="D260" t="str">
            <v>Persons</v>
          </cell>
          <cell r="E260" t="str">
            <v xml:space="preserve">Caerphilly           </v>
          </cell>
          <cell r="F260" t="str">
            <v>LA</v>
          </cell>
          <cell r="G260">
            <v>1.92563532971555</v>
          </cell>
          <cell r="H260">
            <v>1.3549191696671701</v>
          </cell>
          <cell r="I260">
            <v>1.3065338219429901</v>
          </cell>
          <cell r="J260">
            <v>1.40460438113415</v>
          </cell>
          <cell r="K260">
            <v>4.9685211466981898E-2</v>
          </cell>
          <cell r="L260">
            <v>4.8385347724186199E-2</v>
          </cell>
        </row>
        <row r="261">
          <cell r="A261" t="str">
            <v>Blaenau Gwent_QOFSTRO_Persons_2012_LA</v>
          </cell>
          <cell r="B261" t="str">
            <v>QOFSTRO</v>
          </cell>
          <cell r="C261">
            <v>2012</v>
          </cell>
          <cell r="D261" t="str">
            <v>Persons</v>
          </cell>
          <cell r="E261" t="str">
            <v xml:space="preserve">Blaenau Gwent        </v>
          </cell>
          <cell r="F261" t="str">
            <v>LA</v>
          </cell>
          <cell r="G261">
            <v>1.9356590199538499</v>
          </cell>
          <cell r="H261">
            <v>1.2823055310406801</v>
          </cell>
          <cell r="I261">
            <v>1.2142433787645899</v>
          </cell>
          <cell r="J261">
            <v>1.35308796779392</v>
          </cell>
          <cell r="K261">
            <v>7.0782436753236103E-2</v>
          </cell>
          <cell r="L261">
            <v>6.806215227608961E-2</v>
          </cell>
        </row>
        <row r="262">
          <cell r="A262" t="str">
            <v>Torfaen_QOFSTRO_Persons_2012_LA</v>
          </cell>
          <cell r="B262" t="str">
            <v>QOFSTRO</v>
          </cell>
          <cell r="C262">
            <v>2012</v>
          </cell>
          <cell r="D262" t="str">
            <v>Persons</v>
          </cell>
          <cell r="E262" t="str">
            <v xml:space="preserve">Torfaen              </v>
          </cell>
          <cell r="F262" t="str">
            <v>LA</v>
          </cell>
          <cell r="G262">
            <v>2.03431656876496</v>
          </cell>
          <cell r="H262">
            <v>1.31886901289636</v>
          </cell>
          <cell r="I262">
            <v>1.25796245212435</v>
          </cell>
          <cell r="J262">
            <v>1.3818621576082399</v>
          </cell>
          <cell r="K262">
            <v>6.29931447118766E-2</v>
          </cell>
          <cell r="L262">
            <v>6.0906560772010995E-2</v>
          </cell>
        </row>
        <row r="263">
          <cell r="A263" t="str">
            <v>Monmouthshire_QOFSTRO_Persons_2012_LA</v>
          </cell>
          <cell r="B263" t="str">
            <v>QOFSTRO</v>
          </cell>
          <cell r="C263">
            <v>2012</v>
          </cell>
          <cell r="D263" t="str">
            <v>Persons</v>
          </cell>
          <cell r="E263" t="str">
            <v xml:space="preserve">Monmouthshire        </v>
          </cell>
          <cell r="F263" t="str">
            <v>LA</v>
          </cell>
          <cell r="G263">
            <v>2.20424487569877</v>
          </cell>
          <cell r="H263">
            <v>1.1895205964365501</v>
          </cell>
          <cell r="I263">
            <v>1.13417817677711</v>
          </cell>
          <cell r="J263">
            <v>1.2467534957972801</v>
          </cell>
          <cell r="K263">
            <v>5.7232899360728597E-2</v>
          </cell>
          <cell r="L263">
            <v>5.5342419659436204E-2</v>
          </cell>
        </row>
        <row r="264">
          <cell r="A264" t="str">
            <v>Newport_QOFSTRO_Persons_2012_LA</v>
          </cell>
          <cell r="B264" t="str">
            <v>QOFSTRO</v>
          </cell>
          <cell r="C264">
            <v>2012</v>
          </cell>
          <cell r="D264" t="str">
            <v>Persons</v>
          </cell>
          <cell r="E264" t="str">
            <v xml:space="preserve">Newport              </v>
          </cell>
          <cell r="F264" t="str">
            <v>LA</v>
          </cell>
          <cell r="G264">
            <v>1.9749914698030999</v>
          </cell>
          <cell r="H264">
            <v>1.3849305732318</v>
          </cell>
          <cell r="I264">
            <v>1.3331956303508001</v>
          </cell>
          <cell r="J264">
            <v>1.4380930984394</v>
          </cell>
          <cell r="K264">
            <v>5.3162525207603097E-2</v>
          </cell>
          <cell r="L264">
            <v>5.1734942881000598E-2</v>
          </cell>
        </row>
        <row r="265">
          <cell r="A265" t="str">
            <v>Betsi Cadwaladr UHB_QOFSTRO_Persons_2012_HB</v>
          </cell>
          <cell r="B265" t="str">
            <v>QOFSTRO</v>
          </cell>
          <cell r="C265">
            <v>2012</v>
          </cell>
          <cell r="D265" t="str">
            <v>Persons</v>
          </cell>
          <cell r="E265" t="str">
            <v xml:space="preserve">Betsi Cadwaladr UHB     </v>
          </cell>
          <cell r="F265" t="str">
            <v>HB</v>
          </cell>
          <cell r="G265">
            <v>2.0805149511779502</v>
          </cell>
          <cell r="H265">
            <v>1.2086427450511601</v>
          </cell>
          <cell r="I265">
            <v>1.1881024235005</v>
          </cell>
          <cell r="J265">
            <v>1.22943505708068</v>
          </cell>
          <cell r="K265">
            <v>2.0792312029520803E-2</v>
          </cell>
          <cell r="L265">
            <v>2.05403215506548E-2</v>
          </cell>
        </row>
        <row r="266">
          <cell r="A266" t="str">
            <v>Powys THB_QOFSTRO_Persons_2012_HB</v>
          </cell>
          <cell r="B266" t="str">
            <v>QOFSTRO</v>
          </cell>
          <cell r="C266">
            <v>2012</v>
          </cell>
          <cell r="D266" t="str">
            <v>Persons</v>
          </cell>
          <cell r="E266" t="str">
            <v xml:space="preserve">Powys THB              </v>
          </cell>
          <cell r="F266" t="str">
            <v>HB</v>
          </cell>
          <cell r="G266">
            <v>2.34329143257892</v>
          </cell>
          <cell r="H266">
            <v>1.2002197114333</v>
          </cell>
          <cell r="I266">
            <v>1.1553316787941099</v>
          </cell>
          <cell r="J266">
            <v>1.2463211942157899</v>
          </cell>
          <cell r="K266">
            <v>4.6101482782492396E-2</v>
          </cell>
          <cell r="L266">
            <v>4.4888032639188301E-2</v>
          </cell>
        </row>
        <row r="267">
          <cell r="A267" t="str">
            <v>Hywel Dda HB_QOFSTRO_Persons_2012_HB</v>
          </cell>
          <cell r="B267" t="str">
            <v>QOFSTRO</v>
          </cell>
          <cell r="C267">
            <v>2012</v>
          </cell>
          <cell r="D267" t="str">
            <v>Persons</v>
          </cell>
          <cell r="E267" t="str">
            <v xml:space="preserve"> Hywel Dda HB            </v>
          </cell>
          <cell r="F267" t="str">
            <v>HB</v>
          </cell>
          <cell r="G267">
            <v>2.2360636358060098</v>
          </cell>
          <cell r="H267">
            <v>1.2449416031767799</v>
          </cell>
          <cell r="I267">
            <v>1.2161934474776799</v>
          </cell>
          <cell r="J267">
            <v>1.27416817770718</v>
          </cell>
          <cell r="K267">
            <v>2.9226574530394199E-2</v>
          </cell>
          <cell r="L267">
            <v>2.8748155699100397E-2</v>
          </cell>
        </row>
        <row r="268">
          <cell r="A268" t="str">
            <v>ABM UHB_QOFSTRO_Persons_2012_HB</v>
          </cell>
          <cell r="B268" t="str">
            <v>QOFSTRO</v>
          </cell>
          <cell r="C268">
            <v>2012</v>
          </cell>
          <cell r="D268" t="str">
            <v>Persons</v>
          </cell>
          <cell r="E268" t="str">
            <v xml:space="preserve">ABM UHB                  </v>
          </cell>
          <cell r="F268" t="str">
            <v>HB</v>
          </cell>
          <cell r="G268">
            <v>2.2857818180453902</v>
          </cell>
          <cell r="H268">
            <v>1.44358221687035</v>
          </cell>
          <cell r="I268">
            <v>1.4168134890917901</v>
          </cell>
          <cell r="J268">
            <v>1.47071172848523</v>
          </cell>
          <cell r="K268">
            <v>2.7129511614885998E-2</v>
          </cell>
          <cell r="L268">
            <v>2.6768727778562301E-2</v>
          </cell>
        </row>
        <row r="269">
          <cell r="A269" t="str">
            <v>Cardiff &amp; Vale UHB_QOFSTRO_Persons_2012_HB</v>
          </cell>
          <cell r="B269" t="str">
            <v>QOFSTRO</v>
          </cell>
          <cell r="C269">
            <v>2012</v>
          </cell>
          <cell r="D269" t="str">
            <v>Persons</v>
          </cell>
          <cell r="E269" t="str">
            <v xml:space="preserve">Cardiff &amp; Vale UHB </v>
          </cell>
          <cell r="F269" t="str">
            <v>HB</v>
          </cell>
          <cell r="G269">
            <v>1.72838866938567</v>
          </cell>
          <cell r="H269">
            <v>1.32635040187293</v>
          </cell>
          <cell r="I269">
            <v>1.2973967984127799</v>
          </cell>
          <cell r="J269">
            <v>1.3557670241784501</v>
          </cell>
          <cell r="K269">
            <v>2.9416622305522798E-2</v>
          </cell>
          <cell r="L269">
            <v>2.8953603460153798E-2</v>
          </cell>
        </row>
        <row r="270">
          <cell r="A270" t="str">
            <v>Cwm Taf HB_QOFSTRO_Persons_2012_HB</v>
          </cell>
          <cell r="B270" t="str">
            <v>QOFSTRO</v>
          </cell>
          <cell r="C270">
            <v>2012</v>
          </cell>
          <cell r="D270" t="str">
            <v>Persons</v>
          </cell>
          <cell r="E270" t="str">
            <v xml:space="preserve"> Cwm Taf HB         </v>
          </cell>
          <cell r="F270" t="str">
            <v>HB</v>
          </cell>
          <cell r="G270">
            <v>2.0231185424097</v>
          </cell>
          <cell r="H270">
            <v>1.3986209229244602</v>
          </cell>
          <cell r="I270">
            <v>1.3627741540976499</v>
          </cell>
          <cell r="J270">
            <v>1.43514892316181</v>
          </cell>
          <cell r="K270">
            <v>3.6528000237357403E-2</v>
          </cell>
          <cell r="L270">
            <v>3.5846768826806E-2</v>
          </cell>
        </row>
        <row r="271">
          <cell r="A271" t="str">
            <v>Aneurin Bevan HB_QOFSTRO_Persons_2012_HB</v>
          </cell>
          <cell r="B271" t="str">
            <v>QOFSTRO</v>
          </cell>
          <cell r="C271">
            <v>2012</v>
          </cell>
          <cell r="D271" t="str">
            <v>Persons</v>
          </cell>
          <cell r="E271" t="str">
            <v xml:space="preserve">Aneurin Bevan HB       </v>
          </cell>
          <cell r="F271" t="str">
            <v>HB</v>
          </cell>
          <cell r="G271">
            <v>2.00129320293243</v>
          </cell>
          <cell r="H271">
            <v>1.3192192013486901</v>
          </cell>
          <cell r="I271">
            <v>1.29411274976118</v>
          </cell>
          <cell r="J271">
            <v>1.3446762135064401</v>
          </cell>
          <cell r="K271">
            <v>2.54570121577526E-2</v>
          </cell>
          <cell r="L271">
            <v>2.5106451587508398E-2</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QL data"/>
      <sheetName val="SQL code"/>
      <sheetName val="check total numbers"/>
      <sheetName val="Output for interactive sheet"/>
      <sheetName val="EASR_QC"/>
      <sheetName val="QC_Data"/>
      <sheetName val="SQL_QC"/>
    </sheetNames>
    <sheetDataSet>
      <sheetData sheetId="0"/>
      <sheetData sheetId="1"/>
      <sheetData sheetId="2"/>
      <sheetData sheetId="3"/>
      <sheetData sheetId="4"/>
      <sheetData sheetId="5">
        <row r="2">
          <cell r="A2" t="str">
            <v>Wales_ANGIO_Persons_2009 - 2011_WALES</v>
          </cell>
          <cell r="B2" t="str">
            <v>ANGIO</v>
          </cell>
          <cell r="C2" t="str">
            <v>2009 - 2011</v>
          </cell>
          <cell r="D2" t="str">
            <v>Persons</v>
          </cell>
          <cell r="E2" t="str">
            <v>Wales</v>
          </cell>
          <cell r="F2" t="str">
            <v>WALES</v>
          </cell>
          <cell r="G2">
            <v>8893.3333000000002</v>
          </cell>
          <cell r="H2">
            <v>226.09813</v>
          </cell>
          <cell r="I2">
            <v>223.30341000000001</v>
          </cell>
          <cell r="J2">
            <v>228.91824</v>
          </cell>
          <cell r="K2">
            <v>2.8201200000000002</v>
          </cell>
          <cell r="L2">
            <v>2.7947199999999999</v>
          </cell>
        </row>
        <row r="3">
          <cell r="A3" t="str">
            <v>Isle of Anglesey_ANGIO_Persons_2009 - 2011_LA</v>
          </cell>
          <cell r="B3" t="str">
            <v>ANGIO</v>
          </cell>
          <cell r="C3" t="str">
            <v>2009 - 2011</v>
          </cell>
          <cell r="D3" t="str">
            <v>Persons</v>
          </cell>
          <cell r="E3" t="str">
            <v>Isle of Anglesey</v>
          </cell>
          <cell r="F3" t="str">
            <v>LA</v>
          </cell>
          <cell r="G3">
            <v>202.66669999999999</v>
          </cell>
          <cell r="H3">
            <v>192.73258000000001</v>
          </cell>
          <cell r="I3">
            <v>176.91264000000001</v>
          </cell>
          <cell r="J3">
            <v>209.53217000000001</v>
          </cell>
          <cell r="K3">
            <v>16.799589999999998</v>
          </cell>
          <cell r="L3">
            <v>15.819940000000001</v>
          </cell>
        </row>
        <row r="4">
          <cell r="A4" t="str">
            <v>Gwynedd_ANGIO_Persons_2009 - 2011_LA</v>
          </cell>
          <cell r="B4" t="str">
            <v>ANGIO</v>
          </cell>
          <cell r="C4" t="str">
            <v>2009 - 2011</v>
          </cell>
          <cell r="D4" t="str">
            <v>Persons</v>
          </cell>
          <cell r="E4" t="str">
            <v>Gwynedd</v>
          </cell>
          <cell r="F4" t="str">
            <v>LA</v>
          </cell>
          <cell r="G4">
            <v>309.66669999999999</v>
          </cell>
          <cell r="H4">
            <v>183.18751</v>
          </cell>
          <cell r="I4">
            <v>170.98636999999999</v>
          </cell>
          <cell r="J4">
            <v>195.99599000000001</v>
          </cell>
          <cell r="K4">
            <v>12.808479999999999</v>
          </cell>
          <cell r="L4">
            <v>12.201140000000001</v>
          </cell>
        </row>
        <row r="5">
          <cell r="A5" t="str">
            <v>Conwy_ANGIO_Persons_2009 - 2011_LA</v>
          </cell>
          <cell r="B5" t="str">
            <v>ANGIO</v>
          </cell>
          <cell r="C5" t="str">
            <v>2009 - 2011</v>
          </cell>
          <cell r="D5" t="str">
            <v>Persons</v>
          </cell>
          <cell r="E5" t="str">
            <v>Conwy</v>
          </cell>
          <cell r="F5" t="str">
            <v>LA</v>
          </cell>
          <cell r="G5">
            <v>358</v>
          </cell>
          <cell r="H5">
            <v>197.46727999999999</v>
          </cell>
          <cell r="I5">
            <v>184.92216999999999</v>
          </cell>
          <cell r="J5">
            <v>210.59205</v>
          </cell>
          <cell r="K5">
            <v>13.124779999999999</v>
          </cell>
          <cell r="L5">
            <v>12.5451</v>
          </cell>
        </row>
        <row r="6">
          <cell r="A6" t="str">
            <v>Denbighshire_ANGIO_Persons_2009 - 2011_LA</v>
          </cell>
          <cell r="B6" t="str">
            <v>ANGIO</v>
          </cell>
          <cell r="C6" t="str">
            <v>2009 - 2011</v>
          </cell>
          <cell r="D6" t="str">
            <v>Persons</v>
          </cell>
          <cell r="E6" t="str">
            <v>Denbighshire</v>
          </cell>
          <cell r="F6" t="str">
            <v>LA</v>
          </cell>
          <cell r="G6">
            <v>271</v>
          </cell>
          <cell r="H6">
            <v>196.58024</v>
          </cell>
          <cell r="I6">
            <v>182.63917000000001</v>
          </cell>
          <cell r="J6">
            <v>211.26451</v>
          </cell>
          <cell r="K6">
            <v>14.68427</v>
          </cell>
          <cell r="L6">
            <v>13.94107</v>
          </cell>
        </row>
        <row r="7">
          <cell r="A7" t="str">
            <v>Flintshire_ANGIO_Persons_2009 - 2011_LA</v>
          </cell>
          <cell r="B7" t="str">
            <v>ANGIO</v>
          </cell>
          <cell r="C7" t="str">
            <v>2009 - 2011</v>
          </cell>
          <cell r="D7" t="str">
            <v>Persons</v>
          </cell>
          <cell r="E7" t="str">
            <v>Flintshire</v>
          </cell>
          <cell r="F7" t="str">
            <v>LA</v>
          </cell>
          <cell r="G7">
            <v>423</v>
          </cell>
          <cell r="H7">
            <v>214.62423000000001</v>
          </cell>
          <cell r="I7">
            <v>202.66400999999999</v>
          </cell>
          <cell r="J7">
            <v>227.09182999999999</v>
          </cell>
          <cell r="K7">
            <v>12.467610000000001</v>
          </cell>
          <cell r="L7">
            <v>11.96021</v>
          </cell>
        </row>
        <row r="8">
          <cell r="A8" t="str">
            <v>Wrexham_ANGIO_Persons_2009 - 2011_LA</v>
          </cell>
          <cell r="B8" t="str">
            <v>ANGIO</v>
          </cell>
          <cell r="C8" t="str">
            <v>2009 - 2011</v>
          </cell>
          <cell r="D8" t="str">
            <v>Persons</v>
          </cell>
          <cell r="E8" t="str">
            <v>Wrexham</v>
          </cell>
          <cell r="F8" t="str">
            <v>LA</v>
          </cell>
          <cell r="G8">
            <v>308</v>
          </cell>
          <cell r="H8">
            <v>186.31891999999999</v>
          </cell>
          <cell r="I8">
            <v>174.22132999999999</v>
          </cell>
          <cell r="J8">
            <v>199.02036000000001</v>
          </cell>
          <cell r="K8">
            <v>12.70144</v>
          </cell>
          <cell r="L8">
            <v>12.09759</v>
          </cell>
        </row>
        <row r="9">
          <cell r="A9" t="str">
            <v>Powys_ANGIO_Persons_2009 - 2011_LA</v>
          </cell>
          <cell r="B9" t="str">
            <v>ANGIO</v>
          </cell>
          <cell r="C9" t="str">
            <v>2009 - 2011</v>
          </cell>
          <cell r="D9" t="str">
            <v>Persons</v>
          </cell>
          <cell r="E9" t="str">
            <v>Powys</v>
          </cell>
          <cell r="F9" t="str">
            <v>LA</v>
          </cell>
          <cell r="G9">
            <v>369</v>
          </cell>
          <cell r="H9">
            <v>178.4383</v>
          </cell>
          <cell r="I9">
            <v>167.46280999999999</v>
          </cell>
          <cell r="J9">
            <v>189.91314</v>
          </cell>
          <cell r="K9">
            <v>11.47484</v>
          </cell>
          <cell r="L9">
            <v>10.975490000000001</v>
          </cell>
        </row>
        <row r="10">
          <cell r="A10" t="str">
            <v>Ceredigion_ANGIO_Persons_2009 - 2011_LA</v>
          </cell>
          <cell r="B10" t="str">
            <v>ANGIO</v>
          </cell>
          <cell r="C10" t="str">
            <v>2009 - 2011</v>
          </cell>
          <cell r="D10" t="str">
            <v>Persons</v>
          </cell>
          <cell r="E10" t="str">
            <v>Ceredigion</v>
          </cell>
          <cell r="F10" t="str">
            <v>LA</v>
          </cell>
          <cell r="G10">
            <v>246.33330000000001</v>
          </cell>
          <cell r="H10">
            <v>225.21654000000001</v>
          </cell>
          <cell r="I10">
            <v>208.27524</v>
          </cell>
          <cell r="J10">
            <v>243.10646</v>
          </cell>
          <cell r="K10">
            <v>17.88992</v>
          </cell>
          <cell r="L10">
            <v>16.941299999999998</v>
          </cell>
        </row>
        <row r="11">
          <cell r="A11" t="str">
            <v>Pembrokeshire_ANGIO_Persons_2009 - 2011_LA</v>
          </cell>
          <cell r="B11" t="str">
            <v>ANGIO</v>
          </cell>
          <cell r="C11" t="str">
            <v>2009 - 2011</v>
          </cell>
          <cell r="D11" t="str">
            <v>Persons</v>
          </cell>
          <cell r="E11" t="str">
            <v>Pembrokeshire</v>
          </cell>
          <cell r="F11" t="str">
            <v>LA</v>
          </cell>
          <cell r="G11">
            <v>373.33330000000001</v>
          </cell>
          <cell r="H11">
            <v>203.61454000000001</v>
          </cell>
          <cell r="I11">
            <v>191.21731</v>
          </cell>
          <cell r="J11">
            <v>216.57244</v>
          </cell>
          <cell r="K11">
            <v>12.9579</v>
          </cell>
          <cell r="L11">
            <v>12.39724</v>
          </cell>
        </row>
        <row r="12">
          <cell r="A12" t="str">
            <v>Carmarthenshire_ANGIO_Persons_2009 - 2011_LA</v>
          </cell>
          <cell r="B12" t="str">
            <v>ANGIO</v>
          </cell>
          <cell r="C12" t="str">
            <v>2009 - 2011</v>
          </cell>
          <cell r="D12" t="str">
            <v>Persons</v>
          </cell>
          <cell r="E12" t="str">
            <v>Carmarthenshire</v>
          </cell>
          <cell r="F12" t="str">
            <v>LA</v>
          </cell>
          <cell r="G12">
            <v>672</v>
          </cell>
          <cell r="H12">
            <v>262.52118999999999</v>
          </cell>
          <cell r="I12">
            <v>250.70170999999999</v>
          </cell>
          <cell r="J12">
            <v>274.73658999999998</v>
          </cell>
          <cell r="K12">
            <v>12.215400000000001</v>
          </cell>
          <cell r="L12">
            <v>11.81948</v>
          </cell>
        </row>
        <row r="13">
          <cell r="A13" t="str">
            <v>Swansea_ANGIO_Persons_2009 - 2011_LA</v>
          </cell>
          <cell r="B13" t="str">
            <v>ANGIO</v>
          </cell>
          <cell r="C13" t="str">
            <v>2009 - 2011</v>
          </cell>
          <cell r="D13" t="str">
            <v>Persons</v>
          </cell>
          <cell r="E13" t="str">
            <v>Swansea</v>
          </cell>
          <cell r="F13" t="str">
            <v>LA</v>
          </cell>
          <cell r="G13">
            <v>743</v>
          </cell>
          <cell r="H13">
            <v>241.40277</v>
          </cell>
          <cell r="I13">
            <v>231.04272</v>
          </cell>
          <cell r="J13">
            <v>252.09255999999999</v>
          </cell>
          <cell r="K13">
            <v>10.68979</v>
          </cell>
          <cell r="L13">
            <v>10.360049999999999</v>
          </cell>
        </row>
        <row r="14">
          <cell r="A14" t="str">
            <v>Neath Port Talbot_ANGIO_Persons_2009 - 2011_LA</v>
          </cell>
          <cell r="B14" t="str">
            <v>ANGIO</v>
          </cell>
          <cell r="C14" t="str">
            <v>2009 - 2011</v>
          </cell>
          <cell r="D14" t="str">
            <v>Persons</v>
          </cell>
          <cell r="E14" t="str">
            <v>Neath Port Talbot</v>
          </cell>
          <cell r="F14" t="str">
            <v>LA</v>
          </cell>
          <cell r="G14">
            <v>536.33330000000001</v>
          </cell>
          <cell r="H14">
            <v>291.32968</v>
          </cell>
          <cell r="I14">
            <v>276.82551999999998</v>
          </cell>
          <cell r="J14">
            <v>306.37887999999998</v>
          </cell>
          <cell r="K14">
            <v>15.049200000000001</v>
          </cell>
          <cell r="L14">
            <v>14.504160000000001</v>
          </cell>
        </row>
        <row r="15">
          <cell r="A15" t="str">
            <v>Bridgend_ANGIO_Persons_2009 - 2011_LA</v>
          </cell>
          <cell r="B15" t="str">
            <v>ANGIO</v>
          </cell>
          <cell r="C15" t="str">
            <v>2009 - 2011</v>
          </cell>
          <cell r="D15" t="str">
            <v>Persons</v>
          </cell>
          <cell r="E15" t="str">
            <v>Bridgend</v>
          </cell>
          <cell r="F15" t="str">
            <v>LA</v>
          </cell>
          <cell r="G15">
            <v>513</v>
          </cell>
          <cell r="H15">
            <v>295.19810999999999</v>
          </cell>
          <cell r="I15">
            <v>280.26094999999998</v>
          </cell>
          <cell r="J15">
            <v>310.70947000000001</v>
          </cell>
          <cell r="K15">
            <v>15.51136</v>
          </cell>
          <cell r="L15">
            <v>14.93716</v>
          </cell>
        </row>
        <row r="16">
          <cell r="A16" t="str">
            <v>The Vale of Glamorgan_ANGIO_Persons_2009 - 2011_LA</v>
          </cell>
          <cell r="B16" t="str">
            <v>ANGIO</v>
          </cell>
          <cell r="C16" t="str">
            <v>2009 - 2011</v>
          </cell>
          <cell r="D16" t="str">
            <v>Persons</v>
          </cell>
          <cell r="E16" t="str">
            <v>The Vale of Glamorgan</v>
          </cell>
          <cell r="F16" t="str">
            <v>LA</v>
          </cell>
          <cell r="G16">
            <v>383.33330000000001</v>
          </cell>
          <cell r="H16">
            <v>230.49365</v>
          </cell>
          <cell r="I16">
            <v>216.98277999999999</v>
          </cell>
          <cell r="J16">
            <v>244.60732999999999</v>
          </cell>
          <cell r="K16">
            <v>14.11368</v>
          </cell>
          <cell r="L16">
            <v>13.510870000000001</v>
          </cell>
        </row>
        <row r="17">
          <cell r="A17" t="str">
            <v>Cardiff_ANGIO_Persons_2009 - 2011_LA</v>
          </cell>
          <cell r="B17" t="str">
            <v>ANGIO</v>
          </cell>
          <cell r="C17" t="str">
            <v>2009 - 2011</v>
          </cell>
          <cell r="D17" t="str">
            <v>Persons</v>
          </cell>
          <cell r="E17" t="str">
            <v>Cardiff</v>
          </cell>
          <cell r="F17" t="str">
            <v>LA</v>
          </cell>
          <cell r="G17">
            <v>740.66669999999999</v>
          </cell>
          <cell r="H17">
            <v>217.42439999999999</v>
          </cell>
          <cell r="I17">
            <v>208.28769</v>
          </cell>
          <cell r="J17">
            <v>226.85239000000001</v>
          </cell>
          <cell r="K17">
            <v>9.4279899999999994</v>
          </cell>
          <cell r="L17">
            <v>9.1367100000000008</v>
          </cell>
        </row>
        <row r="18">
          <cell r="A18" t="str">
            <v>Rhondda Cynon Taf_ANGIO_Persons_2009 - 2011_LA</v>
          </cell>
          <cell r="B18" t="str">
            <v>ANGIO</v>
          </cell>
          <cell r="C18" t="str">
            <v>2009 - 2011</v>
          </cell>
          <cell r="D18" t="str">
            <v>Persons</v>
          </cell>
          <cell r="E18" t="str">
            <v>Rhondda Cynon Taf</v>
          </cell>
          <cell r="F18" t="str">
            <v>LA</v>
          </cell>
          <cell r="G18">
            <v>779.66669999999999</v>
          </cell>
          <cell r="H18">
            <v>277.15530999999999</v>
          </cell>
          <cell r="I18">
            <v>265.79487</v>
          </cell>
          <cell r="J18">
            <v>288.86856999999998</v>
          </cell>
          <cell r="K18">
            <v>11.71327</v>
          </cell>
          <cell r="L18">
            <v>11.360440000000001</v>
          </cell>
        </row>
        <row r="19">
          <cell r="A19" t="str">
            <v>Merthyr Tydfil_ANGIO_Persons_2009 - 2011_LA</v>
          </cell>
          <cell r="B19" t="str">
            <v>ANGIO</v>
          </cell>
          <cell r="C19" t="str">
            <v>2009 - 2011</v>
          </cell>
          <cell r="D19" t="str">
            <v>Persons</v>
          </cell>
          <cell r="E19" t="str">
            <v>Merthyr Tydfil</v>
          </cell>
          <cell r="F19" t="str">
            <v>LA</v>
          </cell>
          <cell r="G19">
            <v>139.66669999999999</v>
          </cell>
          <cell r="H19">
            <v>200.01709</v>
          </cell>
          <cell r="I19">
            <v>180.98462000000001</v>
          </cell>
          <cell r="J19">
            <v>220.47907000000001</v>
          </cell>
          <cell r="K19">
            <v>20.46199</v>
          </cell>
          <cell r="L19">
            <v>19.03247</v>
          </cell>
        </row>
        <row r="20">
          <cell r="A20" t="str">
            <v>Caerphilly_ANGIO_Persons_2009 - 2011_LA</v>
          </cell>
          <cell r="B20" t="str">
            <v>ANGIO</v>
          </cell>
          <cell r="C20" t="str">
            <v>2009 - 2011</v>
          </cell>
          <cell r="D20" t="str">
            <v>Persons</v>
          </cell>
          <cell r="E20" t="str">
            <v>Caerphilly</v>
          </cell>
          <cell r="F20" t="str">
            <v>LA</v>
          </cell>
          <cell r="G20">
            <v>500.66669999999999</v>
          </cell>
          <cell r="H20">
            <v>229.45645999999999</v>
          </cell>
          <cell r="I20">
            <v>217.77931000000001</v>
          </cell>
          <cell r="J20">
            <v>241.58808999999999</v>
          </cell>
          <cell r="K20">
            <v>12.131640000000001</v>
          </cell>
          <cell r="L20">
            <v>11.677149999999999</v>
          </cell>
        </row>
        <row r="21">
          <cell r="A21" t="str">
            <v>Blaenau Gwent_ANGIO_Persons_2009 - 2011_LA</v>
          </cell>
          <cell r="B21" t="str">
            <v>ANGIO</v>
          </cell>
          <cell r="C21" t="str">
            <v>2009 - 2011</v>
          </cell>
          <cell r="D21" t="str">
            <v>Persons</v>
          </cell>
          <cell r="E21" t="str">
            <v>Blaenau Gwent</v>
          </cell>
          <cell r="F21" t="str">
            <v>LA</v>
          </cell>
          <cell r="G21">
            <v>172</v>
          </cell>
          <cell r="H21">
            <v>199.86010999999999</v>
          </cell>
          <cell r="I21">
            <v>182.55823000000001</v>
          </cell>
          <cell r="J21">
            <v>218.32836</v>
          </cell>
          <cell r="K21">
            <v>18.468250000000001</v>
          </cell>
          <cell r="L21">
            <v>17.30189</v>
          </cell>
        </row>
        <row r="22">
          <cell r="A22" t="str">
            <v>Torfaen_ANGIO_Persons_2009 - 2011_LA</v>
          </cell>
          <cell r="B22" t="str">
            <v>ANGIO</v>
          </cell>
          <cell r="C22" t="str">
            <v>2009 - 2011</v>
          </cell>
          <cell r="D22" t="str">
            <v>Persons</v>
          </cell>
          <cell r="E22" t="str">
            <v>Torfaen</v>
          </cell>
          <cell r="F22" t="str">
            <v>LA</v>
          </cell>
          <cell r="G22">
            <v>243</v>
          </cell>
          <cell r="H22">
            <v>213.48421999999999</v>
          </cell>
          <cell r="I22">
            <v>197.83671000000001</v>
          </cell>
          <cell r="J22">
            <v>230.01407</v>
          </cell>
          <cell r="K22">
            <v>16.52985</v>
          </cell>
          <cell r="L22">
            <v>15.64751</v>
          </cell>
        </row>
        <row r="23">
          <cell r="A23" t="str">
            <v>Monmouthshire_ANGIO_Persons_2009 - 2011_LA</v>
          </cell>
          <cell r="B23" t="str">
            <v>ANGIO</v>
          </cell>
          <cell r="C23" t="str">
            <v>2009 - 2011</v>
          </cell>
          <cell r="D23" t="str">
            <v>Persons</v>
          </cell>
          <cell r="E23" t="str">
            <v>Monmouthshire</v>
          </cell>
          <cell r="F23" t="str">
            <v>LA</v>
          </cell>
          <cell r="G23">
            <v>228.33330000000001</v>
          </cell>
          <cell r="H23">
            <v>174.89250999999999</v>
          </cell>
          <cell r="I23">
            <v>161.38316</v>
          </cell>
          <cell r="J23">
            <v>189.18847</v>
          </cell>
          <cell r="K23">
            <v>14.295959999999999</v>
          </cell>
          <cell r="L23">
            <v>13.50934</v>
          </cell>
        </row>
        <row r="24">
          <cell r="A24" t="str">
            <v>Newport_ANGIO_Persons_2009 - 2011_LA</v>
          </cell>
          <cell r="B24" t="str">
            <v>ANGIO</v>
          </cell>
          <cell r="C24" t="str">
            <v>2009 - 2011</v>
          </cell>
          <cell r="D24" t="str">
            <v>Persons</v>
          </cell>
          <cell r="E24" t="str">
            <v>Newport</v>
          </cell>
          <cell r="F24" t="str">
            <v>LA</v>
          </cell>
          <cell r="G24">
            <v>380.66669999999999</v>
          </cell>
          <cell r="H24">
            <v>230.73698999999999</v>
          </cell>
          <cell r="I24">
            <v>217.23607000000001</v>
          </cell>
          <cell r="J24">
            <v>244.84244000000001</v>
          </cell>
          <cell r="K24">
            <v>14.105449999999999</v>
          </cell>
          <cell r="L24">
            <v>13.500920000000001</v>
          </cell>
        </row>
        <row r="25">
          <cell r="A25" t="str">
            <v>Betsi Cadwaladr UHB_ANGIO_Persons_2009 - 2011_HB</v>
          </cell>
          <cell r="B25" t="str">
            <v>ANGIO</v>
          </cell>
          <cell r="C25" t="str">
            <v>2009 - 2011</v>
          </cell>
          <cell r="D25" t="str">
            <v>Persons</v>
          </cell>
          <cell r="E25" t="str">
            <v>Betsi Cadwaladr UHB</v>
          </cell>
          <cell r="F25" t="str">
            <v>HB</v>
          </cell>
          <cell r="G25">
            <v>1872.3333</v>
          </cell>
          <cell r="H25">
            <v>196.5043</v>
          </cell>
          <cell r="I25">
            <v>191.17597000000001</v>
          </cell>
          <cell r="J25">
            <v>201.93877000000001</v>
          </cell>
          <cell r="K25">
            <v>5.4344700000000001</v>
          </cell>
          <cell r="L25">
            <v>5.3283300000000002</v>
          </cell>
        </row>
        <row r="26">
          <cell r="A26" t="str">
            <v>Powys THB_ANGIO_Persons_2009 - 2011_HB</v>
          </cell>
          <cell r="B26" t="str">
            <v>ANGIO</v>
          </cell>
          <cell r="C26" t="str">
            <v>2009 - 2011</v>
          </cell>
          <cell r="D26" t="str">
            <v>Persons</v>
          </cell>
          <cell r="E26" t="str">
            <v>Powys THB</v>
          </cell>
          <cell r="F26" t="str">
            <v>HB</v>
          </cell>
          <cell r="G26">
            <v>369</v>
          </cell>
          <cell r="H26">
            <v>178.4383</v>
          </cell>
          <cell r="I26">
            <v>167.46280999999999</v>
          </cell>
          <cell r="J26">
            <v>189.91314</v>
          </cell>
          <cell r="K26">
            <v>11.47484</v>
          </cell>
          <cell r="L26">
            <v>10.975490000000001</v>
          </cell>
        </row>
        <row r="27">
          <cell r="A27" t="str">
            <v>Hywel Dda HB_ANGIO_Persons_2009 - 2011_HB</v>
          </cell>
          <cell r="B27" t="str">
            <v>ANGIO</v>
          </cell>
          <cell r="C27" t="str">
            <v>2009 - 2011</v>
          </cell>
          <cell r="D27" t="str">
            <v>Persons</v>
          </cell>
          <cell r="E27" t="str">
            <v>Hywel Dda HB</v>
          </cell>
          <cell r="F27" t="str">
            <v>HB</v>
          </cell>
          <cell r="G27">
            <v>1291.6667</v>
          </cell>
          <cell r="H27">
            <v>236.25662</v>
          </cell>
          <cell r="I27">
            <v>228.50461000000001</v>
          </cell>
          <cell r="J27">
            <v>244.19497999999999</v>
          </cell>
          <cell r="K27">
            <v>7.9383499999999998</v>
          </cell>
          <cell r="L27">
            <v>7.7520100000000003</v>
          </cell>
        </row>
        <row r="28">
          <cell r="A28" t="str">
            <v>ABM UHB_ANGIO_Persons_2009 - 2011_HB</v>
          </cell>
          <cell r="B28" t="str">
            <v>ANGIO</v>
          </cell>
          <cell r="C28" t="str">
            <v>2009 - 2011</v>
          </cell>
          <cell r="D28" t="str">
            <v>Persons</v>
          </cell>
          <cell r="E28" t="str">
            <v>ABM UHB</v>
          </cell>
          <cell r="F28" t="str">
            <v>HB</v>
          </cell>
          <cell r="G28">
            <v>1792.3333</v>
          </cell>
          <cell r="H28">
            <v>270.37711999999999</v>
          </cell>
          <cell r="I28">
            <v>262.95109000000002</v>
          </cell>
          <cell r="J28">
            <v>277.95438999999999</v>
          </cell>
          <cell r="K28">
            <v>7.5772700000000004</v>
          </cell>
          <cell r="L28">
            <v>7.4260299999999999</v>
          </cell>
        </row>
        <row r="29">
          <cell r="A29" t="str">
            <v>Cardiff &amp; Vale UHB_ANGIO_Persons_2009 - 2011_HB</v>
          </cell>
          <cell r="B29" t="str">
            <v>ANGIO</v>
          </cell>
          <cell r="C29" t="str">
            <v>2009 - 2011</v>
          </cell>
          <cell r="D29" t="str">
            <v>Persons</v>
          </cell>
          <cell r="E29" t="str">
            <v>Cardiff &amp; Vale UHB</v>
          </cell>
          <cell r="F29" t="str">
            <v>HB</v>
          </cell>
          <cell r="G29">
            <v>1124</v>
          </cell>
          <cell r="H29">
            <v>221.73616000000001</v>
          </cell>
          <cell r="I29">
            <v>214.15405999999999</v>
          </cell>
          <cell r="J29">
            <v>229.51383000000001</v>
          </cell>
          <cell r="K29">
            <v>7.7776699999999996</v>
          </cell>
          <cell r="L29">
            <v>7.5820999999999996</v>
          </cell>
        </row>
        <row r="30">
          <cell r="A30" t="str">
            <v>Cwm Taf HB_ANGIO_Persons_2009 - 2011_HB</v>
          </cell>
          <cell r="B30" t="str">
            <v>ANGIO</v>
          </cell>
          <cell r="C30" t="str">
            <v>2009 - 2011</v>
          </cell>
          <cell r="D30" t="str">
            <v>Persons</v>
          </cell>
          <cell r="E30" t="str">
            <v>Cwm Taf HB</v>
          </cell>
          <cell r="F30" t="str">
            <v>HB</v>
          </cell>
          <cell r="G30">
            <v>919.33330000000001</v>
          </cell>
          <cell r="H30">
            <v>261.82846000000001</v>
          </cell>
          <cell r="I30">
            <v>251.94529</v>
          </cell>
          <cell r="J30">
            <v>271.99392</v>
          </cell>
          <cell r="K30">
            <v>10.165459999999999</v>
          </cell>
          <cell r="L30">
            <v>9.8831699999999998</v>
          </cell>
        </row>
        <row r="31">
          <cell r="A31" t="str">
            <v>Aneurin Bevan HB_ANGIO_Persons_2009 - 2011_HB</v>
          </cell>
          <cell r="B31" t="str">
            <v>ANGIO</v>
          </cell>
          <cell r="C31" t="str">
            <v>2009 - 2011</v>
          </cell>
          <cell r="D31" t="str">
            <v>Persons</v>
          </cell>
          <cell r="E31" t="str">
            <v>Aneurin Bevan HB</v>
          </cell>
          <cell r="F31" t="str">
            <v>HB</v>
          </cell>
          <cell r="G31">
            <v>1524.6667</v>
          </cell>
          <cell r="H31">
            <v>213.57489000000001</v>
          </cell>
          <cell r="I31">
            <v>207.27538999999999</v>
          </cell>
          <cell r="J31">
            <v>220.01363000000001</v>
          </cell>
          <cell r="K31">
            <v>6.4387400000000001</v>
          </cell>
          <cell r="L31">
            <v>6.2995099999999997</v>
          </cell>
        </row>
        <row r="32">
          <cell r="A32" t="str">
            <v>Wales_ANGIO_Males_2009 - 2011_WALES</v>
          </cell>
          <cell r="B32" t="str">
            <v>ANGIO</v>
          </cell>
          <cell r="C32" t="str">
            <v>2009 - 2011</v>
          </cell>
          <cell r="D32" t="str">
            <v>Males</v>
          </cell>
          <cell r="E32" t="str">
            <v>Wales</v>
          </cell>
          <cell r="F32" t="str">
            <v>WALES</v>
          </cell>
          <cell r="G32">
            <v>5642</v>
          </cell>
          <cell r="H32">
            <v>300.71523000000002</v>
          </cell>
          <cell r="I32">
            <v>296.09532999999999</v>
          </cell>
          <cell r="J32">
            <v>305.38789000000003</v>
          </cell>
          <cell r="K32">
            <v>4.6726599999999996</v>
          </cell>
          <cell r="L32">
            <v>4.6198899999999998</v>
          </cell>
        </row>
        <row r="33">
          <cell r="A33" t="str">
            <v>Isle of Anglesey_ANGIO_Males_2009 - 2011_LA</v>
          </cell>
          <cell r="B33" t="str">
            <v>ANGIO</v>
          </cell>
          <cell r="C33" t="str">
            <v>2009 - 2011</v>
          </cell>
          <cell r="D33" t="str">
            <v>Males</v>
          </cell>
          <cell r="E33" t="str">
            <v>Isle of Anglesey</v>
          </cell>
          <cell r="F33" t="str">
            <v>LA</v>
          </cell>
          <cell r="G33">
            <v>132.66669999999999</v>
          </cell>
          <cell r="H33">
            <v>265.10208</v>
          </cell>
          <cell r="I33">
            <v>238.61689000000001</v>
          </cell>
          <cell r="J33">
            <v>293.63051000000002</v>
          </cell>
          <cell r="K33">
            <v>28.52844</v>
          </cell>
          <cell r="L33">
            <v>26.48518</v>
          </cell>
        </row>
        <row r="34">
          <cell r="A34" t="str">
            <v>Gwynedd_ANGIO_Males_2009 - 2011_LA</v>
          </cell>
          <cell r="B34" t="str">
            <v>ANGIO</v>
          </cell>
          <cell r="C34" t="str">
            <v>2009 - 2011</v>
          </cell>
          <cell r="D34" t="str">
            <v>Males</v>
          </cell>
          <cell r="E34" t="str">
            <v>Gwynedd</v>
          </cell>
          <cell r="F34" t="str">
            <v>LA</v>
          </cell>
          <cell r="G34">
            <v>195</v>
          </cell>
          <cell r="H34">
            <v>243.46135000000001</v>
          </cell>
          <cell r="I34">
            <v>223.37079</v>
          </cell>
          <cell r="J34">
            <v>264.82105999999999</v>
          </cell>
          <cell r="K34">
            <v>21.359719999999999</v>
          </cell>
          <cell r="L34">
            <v>20.09056</v>
          </cell>
        </row>
        <row r="35">
          <cell r="A35" t="str">
            <v>Conwy_ANGIO_Males_2009 - 2011_LA</v>
          </cell>
          <cell r="B35" t="str">
            <v>ANGIO</v>
          </cell>
          <cell r="C35" t="str">
            <v>2009 - 2011</v>
          </cell>
          <cell r="D35" t="str">
            <v>Males</v>
          </cell>
          <cell r="E35" t="str">
            <v>Conwy</v>
          </cell>
          <cell r="F35" t="str">
            <v>LA</v>
          </cell>
          <cell r="G35">
            <v>223.66669999999999</v>
          </cell>
          <cell r="H35">
            <v>265.04577</v>
          </cell>
          <cell r="I35">
            <v>244.25183000000001</v>
          </cell>
          <cell r="J35">
            <v>287.06344999999999</v>
          </cell>
          <cell r="K35">
            <v>22.017690000000002</v>
          </cell>
          <cell r="L35">
            <v>20.79393</v>
          </cell>
        </row>
        <row r="36">
          <cell r="A36" t="str">
            <v>Denbighshire_ANGIO_Males_2009 - 2011_LA</v>
          </cell>
          <cell r="B36" t="str">
            <v>ANGIO</v>
          </cell>
          <cell r="C36" t="str">
            <v>2009 - 2011</v>
          </cell>
          <cell r="D36" t="str">
            <v>Males</v>
          </cell>
          <cell r="E36" t="str">
            <v>Denbighshire</v>
          </cell>
          <cell r="F36" t="str">
            <v>LA</v>
          </cell>
          <cell r="G36">
            <v>173</v>
          </cell>
          <cell r="H36">
            <v>261.05730999999997</v>
          </cell>
          <cell r="I36">
            <v>238.19505000000001</v>
          </cell>
          <cell r="J36">
            <v>285.45614999999998</v>
          </cell>
          <cell r="K36">
            <v>24.39884</v>
          </cell>
          <cell r="L36">
            <v>22.862259999999999</v>
          </cell>
        </row>
        <row r="37">
          <cell r="A37" t="str">
            <v>Flintshire_ANGIO_Males_2009 - 2011_LA</v>
          </cell>
          <cell r="B37" t="str">
            <v>ANGIO</v>
          </cell>
          <cell r="C37" t="str">
            <v>2009 - 2011</v>
          </cell>
          <cell r="D37" t="str">
            <v>Males</v>
          </cell>
          <cell r="E37" t="str">
            <v>Flintshire</v>
          </cell>
          <cell r="F37" t="str">
            <v>LA</v>
          </cell>
          <cell r="G37">
            <v>272.33330000000001</v>
          </cell>
          <cell r="H37">
            <v>288.06581</v>
          </cell>
          <cell r="I37">
            <v>268.25659000000002</v>
          </cell>
          <cell r="J37">
            <v>308.92838</v>
          </cell>
          <cell r="K37">
            <v>20.862580000000001</v>
          </cell>
          <cell r="L37">
            <v>19.80922</v>
          </cell>
        </row>
        <row r="38">
          <cell r="A38" t="str">
            <v>Wrexham_ANGIO_Males_2009 - 2011_LA</v>
          </cell>
          <cell r="B38" t="str">
            <v>ANGIO</v>
          </cell>
          <cell r="C38" t="str">
            <v>2009 - 2011</v>
          </cell>
          <cell r="D38" t="str">
            <v>Males</v>
          </cell>
          <cell r="E38" t="str">
            <v>Wrexham</v>
          </cell>
          <cell r="F38" t="str">
            <v>LA</v>
          </cell>
          <cell r="G38">
            <v>202.66669999999999</v>
          </cell>
          <cell r="H38">
            <v>251.64784</v>
          </cell>
          <cell r="I38">
            <v>231.70180999999999</v>
          </cell>
          <cell r="J38">
            <v>272.82902000000001</v>
          </cell>
          <cell r="K38">
            <v>21.181180000000001</v>
          </cell>
          <cell r="L38">
            <v>19.946020000000001</v>
          </cell>
        </row>
        <row r="39">
          <cell r="A39" t="str">
            <v>Powys_ANGIO_Males_2009 - 2011_LA</v>
          </cell>
          <cell r="B39" t="str">
            <v>ANGIO</v>
          </cell>
          <cell r="C39" t="str">
            <v>2009 - 2011</v>
          </cell>
          <cell r="D39" t="str">
            <v>Males</v>
          </cell>
          <cell r="E39" t="str">
            <v>Powys</v>
          </cell>
          <cell r="F39" t="str">
            <v>LA</v>
          </cell>
          <cell r="G39">
            <v>243.66669999999999</v>
          </cell>
          <cell r="H39">
            <v>243.24655999999999</v>
          </cell>
          <cell r="I39">
            <v>225.04384999999999</v>
          </cell>
          <cell r="J39">
            <v>262.47424000000001</v>
          </cell>
          <cell r="K39">
            <v>19.227679999999999</v>
          </cell>
          <cell r="L39">
            <v>18.2027</v>
          </cell>
        </row>
        <row r="40">
          <cell r="A40" t="str">
            <v>Ceredigion_ANGIO_Males_2009 - 2011_LA</v>
          </cell>
          <cell r="B40" t="str">
            <v>ANGIO</v>
          </cell>
          <cell r="C40" t="str">
            <v>2009 - 2011</v>
          </cell>
          <cell r="D40" t="str">
            <v>Males</v>
          </cell>
          <cell r="E40" t="str">
            <v>Ceredigion</v>
          </cell>
          <cell r="F40" t="str">
            <v>LA</v>
          </cell>
          <cell r="G40">
            <v>159.66669999999999</v>
          </cell>
          <cell r="H40">
            <v>305.49495999999999</v>
          </cell>
          <cell r="I40">
            <v>277.49766</v>
          </cell>
          <cell r="J40">
            <v>335.45388000000003</v>
          </cell>
          <cell r="K40">
            <v>29.958919999999999</v>
          </cell>
          <cell r="L40">
            <v>27.997299999999999</v>
          </cell>
        </row>
        <row r="41">
          <cell r="A41" t="str">
            <v>Pembrokeshire_ANGIO_Males_2009 - 2011_LA</v>
          </cell>
          <cell r="B41" t="str">
            <v>ANGIO</v>
          </cell>
          <cell r="C41" t="str">
            <v>2009 - 2011</v>
          </cell>
          <cell r="D41" t="str">
            <v>Males</v>
          </cell>
          <cell r="E41" t="str">
            <v>Pembrokeshire</v>
          </cell>
          <cell r="F41" t="str">
            <v>LA</v>
          </cell>
          <cell r="G41">
            <v>246</v>
          </cell>
          <cell r="H41">
            <v>281.42977999999999</v>
          </cell>
          <cell r="I41">
            <v>260.68950000000001</v>
          </cell>
          <cell r="J41">
            <v>303.3322</v>
          </cell>
          <cell r="K41">
            <v>21.902419999999999</v>
          </cell>
          <cell r="L41">
            <v>20.740279999999998</v>
          </cell>
        </row>
        <row r="42">
          <cell r="A42" t="str">
            <v>Carmarthenshire_ANGIO_Males_2009 - 2011_LA</v>
          </cell>
          <cell r="B42" t="str">
            <v>ANGIO</v>
          </cell>
          <cell r="C42" t="str">
            <v>2009 - 2011</v>
          </cell>
          <cell r="D42" t="str">
            <v>Males</v>
          </cell>
          <cell r="E42" t="str">
            <v>Carmarthenshire</v>
          </cell>
          <cell r="F42" t="str">
            <v>LA</v>
          </cell>
          <cell r="G42">
            <v>428.66669999999999</v>
          </cell>
          <cell r="H42">
            <v>350.97667000000001</v>
          </cell>
          <cell r="I42">
            <v>331.32614000000001</v>
          </cell>
          <cell r="J42">
            <v>371.45517999999998</v>
          </cell>
          <cell r="K42">
            <v>20.47852</v>
          </cell>
          <cell r="L42">
            <v>19.65053</v>
          </cell>
        </row>
        <row r="43">
          <cell r="A43" t="str">
            <v>Swansea_ANGIO_Males_2009 - 2011_LA</v>
          </cell>
          <cell r="B43" t="str">
            <v>ANGIO</v>
          </cell>
          <cell r="C43" t="str">
            <v>2009 - 2011</v>
          </cell>
          <cell r="D43" t="str">
            <v>Males</v>
          </cell>
          <cell r="E43" t="str">
            <v>Swansea</v>
          </cell>
          <cell r="F43" t="str">
            <v>LA</v>
          </cell>
          <cell r="G43">
            <v>487</v>
          </cell>
          <cell r="H43">
            <v>343.93844000000001</v>
          </cell>
          <cell r="I43">
            <v>326.02107999999998</v>
          </cell>
          <cell r="J43">
            <v>362.56310000000002</v>
          </cell>
          <cell r="K43">
            <v>18.624659999999999</v>
          </cell>
          <cell r="L43">
            <v>17.917359999999999</v>
          </cell>
        </row>
        <row r="44">
          <cell r="A44" t="str">
            <v>Neath Port Talbot_ANGIO_Males_2009 - 2011_LA</v>
          </cell>
          <cell r="B44" t="str">
            <v>ANGIO</v>
          </cell>
          <cell r="C44" t="str">
            <v>2009 - 2011</v>
          </cell>
          <cell r="D44" t="str">
            <v>Males</v>
          </cell>
          <cell r="E44" t="str">
            <v>Neath Port Talbot</v>
          </cell>
          <cell r="F44" t="str">
            <v>LA</v>
          </cell>
          <cell r="G44">
            <v>321.33330000000001</v>
          </cell>
          <cell r="H44">
            <v>366.82175999999998</v>
          </cell>
          <cell r="I44">
            <v>343.57915000000003</v>
          </cell>
          <cell r="J44">
            <v>391.19956000000002</v>
          </cell>
          <cell r="K44">
            <v>24.377800000000001</v>
          </cell>
          <cell r="L44">
            <v>23.242609999999999</v>
          </cell>
        </row>
        <row r="45">
          <cell r="A45" t="str">
            <v>Bridgend_ANGIO_Males_2009 - 2011_LA</v>
          </cell>
          <cell r="B45" t="str">
            <v>ANGIO</v>
          </cell>
          <cell r="C45" t="str">
            <v>2009 - 2011</v>
          </cell>
          <cell r="D45" t="str">
            <v>Males</v>
          </cell>
          <cell r="E45" t="str">
            <v>Bridgend</v>
          </cell>
          <cell r="F45" t="str">
            <v>LA</v>
          </cell>
          <cell r="G45">
            <v>327.33330000000001</v>
          </cell>
          <cell r="H45">
            <v>395.51476000000002</v>
          </cell>
          <cell r="I45">
            <v>370.75520999999998</v>
          </cell>
          <cell r="J45">
            <v>421.47215999999997</v>
          </cell>
          <cell r="K45">
            <v>25.9574</v>
          </cell>
          <cell r="L45">
            <v>24.759550000000001</v>
          </cell>
        </row>
        <row r="46">
          <cell r="A46" t="str">
            <v>The Vale of Glamorgan_ANGIO_Males_2009 - 2011_LA</v>
          </cell>
          <cell r="B46" t="str">
            <v>ANGIO</v>
          </cell>
          <cell r="C46" t="str">
            <v>2009 - 2011</v>
          </cell>
          <cell r="D46" t="str">
            <v>Males</v>
          </cell>
          <cell r="E46" t="str">
            <v>The Vale of Glamorgan</v>
          </cell>
          <cell r="F46" t="str">
            <v>LA</v>
          </cell>
          <cell r="G46">
            <v>246.66669999999999</v>
          </cell>
          <cell r="H46">
            <v>317.46758999999997</v>
          </cell>
          <cell r="I46">
            <v>294.55846000000003</v>
          </cell>
          <cell r="J46">
            <v>341.65861000000001</v>
          </cell>
          <cell r="K46">
            <v>24.191020000000002</v>
          </cell>
          <cell r="L46">
            <v>22.909130000000001</v>
          </cell>
        </row>
        <row r="47">
          <cell r="A47" t="str">
            <v>Cardiff_ANGIO_Males_2009 - 2011_LA</v>
          </cell>
          <cell r="B47" t="str">
            <v>ANGIO</v>
          </cell>
          <cell r="C47" t="str">
            <v>2009 - 2011</v>
          </cell>
          <cell r="D47" t="str">
            <v>Males</v>
          </cell>
          <cell r="E47" t="str">
            <v>Cardiff</v>
          </cell>
          <cell r="F47" t="str">
            <v>LA</v>
          </cell>
          <cell r="G47">
            <v>462.33330000000001</v>
          </cell>
          <cell r="H47">
            <v>288.40575000000001</v>
          </cell>
          <cell r="I47">
            <v>273.26618999999999</v>
          </cell>
          <cell r="J47">
            <v>304.15902999999997</v>
          </cell>
          <cell r="K47">
            <v>15.75328</v>
          </cell>
          <cell r="L47">
            <v>15.139559999999999</v>
          </cell>
        </row>
        <row r="48">
          <cell r="A48" t="str">
            <v>Rhondda Cynon Taf_ANGIO_Males_2009 - 2011_LA</v>
          </cell>
          <cell r="B48" t="str">
            <v>ANGIO</v>
          </cell>
          <cell r="C48" t="str">
            <v>2009 - 2011</v>
          </cell>
          <cell r="D48" t="str">
            <v>Males</v>
          </cell>
          <cell r="E48" t="str">
            <v>Rhondda Cynon Taf</v>
          </cell>
          <cell r="F48" t="str">
            <v>LA</v>
          </cell>
          <cell r="G48">
            <v>463.66669999999999</v>
          </cell>
          <cell r="H48">
            <v>341.06628999999998</v>
          </cell>
          <cell r="I48">
            <v>323.08222999999998</v>
          </cell>
          <cell r="J48">
            <v>359.77832000000001</v>
          </cell>
          <cell r="K48">
            <v>18.712029999999999</v>
          </cell>
          <cell r="L48">
            <v>17.984059999999999</v>
          </cell>
        </row>
        <row r="49">
          <cell r="A49" t="str">
            <v>Merthyr Tydfil_ANGIO_Males_2009 - 2011_LA</v>
          </cell>
          <cell r="B49" t="str">
            <v>ANGIO</v>
          </cell>
          <cell r="C49" t="str">
            <v>2009 - 2011</v>
          </cell>
          <cell r="D49" t="str">
            <v>Males</v>
          </cell>
          <cell r="E49" t="str">
            <v>Merthyr Tydfil</v>
          </cell>
          <cell r="F49" t="str">
            <v>LA</v>
          </cell>
          <cell r="G49">
            <v>92</v>
          </cell>
          <cell r="H49">
            <v>269.37259</v>
          </cell>
          <cell r="I49">
            <v>238.14362</v>
          </cell>
          <cell r="J49">
            <v>303.51891999999998</v>
          </cell>
          <cell r="K49">
            <v>34.146320000000003</v>
          </cell>
          <cell r="L49">
            <v>31.22897</v>
          </cell>
        </row>
        <row r="50">
          <cell r="A50" t="str">
            <v>Caerphilly_ANGIO_Males_2009 - 2011_LA</v>
          </cell>
          <cell r="B50" t="str">
            <v>ANGIO</v>
          </cell>
          <cell r="C50" t="str">
            <v>2009 - 2011</v>
          </cell>
          <cell r="D50" t="str">
            <v>Males</v>
          </cell>
          <cell r="E50" t="str">
            <v>Caerphilly</v>
          </cell>
          <cell r="F50" t="str">
            <v>LA</v>
          </cell>
          <cell r="G50">
            <v>313.33330000000001</v>
          </cell>
          <cell r="H50">
            <v>296.92669999999998</v>
          </cell>
          <cell r="I50">
            <v>277.99963000000002</v>
          </cell>
          <cell r="J50">
            <v>316.79021999999998</v>
          </cell>
          <cell r="K50">
            <v>19.863520000000001</v>
          </cell>
          <cell r="L50">
            <v>18.927060000000001</v>
          </cell>
        </row>
        <row r="51">
          <cell r="A51" t="str">
            <v>Blaenau Gwent_ANGIO_Males_2009 - 2011_LA</v>
          </cell>
          <cell r="B51" t="str">
            <v>ANGIO</v>
          </cell>
          <cell r="C51" t="str">
            <v>2009 - 2011</v>
          </cell>
          <cell r="D51" t="str">
            <v>Males</v>
          </cell>
          <cell r="E51" t="str">
            <v>Blaenau Gwent</v>
          </cell>
          <cell r="F51" t="str">
            <v>LA</v>
          </cell>
          <cell r="G51">
            <v>107.66670000000001</v>
          </cell>
          <cell r="H51">
            <v>257.75083999999998</v>
          </cell>
          <cell r="I51">
            <v>229.83860000000001</v>
          </cell>
          <cell r="J51">
            <v>288.06434999999999</v>
          </cell>
          <cell r="K51">
            <v>30.313500000000001</v>
          </cell>
          <cell r="L51">
            <v>27.912240000000001</v>
          </cell>
        </row>
        <row r="52">
          <cell r="A52" t="str">
            <v>Torfaen_ANGIO_Males_2009 - 2011_LA</v>
          </cell>
          <cell r="B52" t="str">
            <v>ANGIO</v>
          </cell>
          <cell r="C52" t="str">
            <v>2009 - 2011</v>
          </cell>
          <cell r="D52" t="str">
            <v>Males</v>
          </cell>
          <cell r="E52" t="str">
            <v>Torfaen</v>
          </cell>
          <cell r="F52" t="str">
            <v>LA</v>
          </cell>
          <cell r="G52">
            <v>153.66669999999999</v>
          </cell>
          <cell r="H52">
            <v>283.41338000000002</v>
          </cell>
          <cell r="I52">
            <v>257.64240999999998</v>
          </cell>
          <cell r="J52">
            <v>311.02623999999997</v>
          </cell>
          <cell r="K52">
            <v>27.612860000000001</v>
          </cell>
          <cell r="L52">
            <v>25.770969999999998</v>
          </cell>
        </row>
        <row r="53">
          <cell r="A53" t="str">
            <v>Monmouthshire_ANGIO_Males_2009 - 2011_LA</v>
          </cell>
          <cell r="B53" t="str">
            <v>ANGIO</v>
          </cell>
          <cell r="C53" t="str">
            <v>2009 - 2011</v>
          </cell>
          <cell r="D53" t="str">
            <v>Males</v>
          </cell>
          <cell r="E53" t="str">
            <v>Monmouthshire</v>
          </cell>
          <cell r="F53" t="str">
            <v>LA</v>
          </cell>
          <cell r="G53">
            <v>152.33330000000001</v>
          </cell>
          <cell r="H53">
            <v>241.74743000000001</v>
          </cell>
          <cell r="I53">
            <v>219.20133000000001</v>
          </cell>
          <cell r="J53">
            <v>265.91223000000002</v>
          </cell>
          <cell r="K53">
            <v>24.1648</v>
          </cell>
          <cell r="L53">
            <v>22.54609</v>
          </cell>
        </row>
        <row r="54">
          <cell r="A54" t="str">
            <v>Newport_ANGIO_Males_2009 - 2011_LA</v>
          </cell>
          <cell r="B54" t="str">
            <v>ANGIO</v>
          </cell>
          <cell r="C54" t="str">
            <v>2009 - 2011</v>
          </cell>
          <cell r="D54" t="str">
            <v>Males</v>
          </cell>
          <cell r="E54" t="str">
            <v>Newport</v>
          </cell>
          <cell r="F54" t="str">
            <v>LA</v>
          </cell>
          <cell r="G54">
            <v>237.33330000000001</v>
          </cell>
          <cell r="H54">
            <v>299.04926999999998</v>
          </cell>
          <cell r="I54">
            <v>277.13810000000001</v>
          </cell>
          <cell r="J54">
            <v>322.21109999999999</v>
          </cell>
          <cell r="K54">
            <v>23.161829999999998</v>
          </cell>
          <cell r="L54">
            <v>21.911169999999998</v>
          </cell>
        </row>
        <row r="55">
          <cell r="A55" t="str">
            <v>Betsi Cadwaladr UHB_ANGIO_Males_2009 - 2011_HB</v>
          </cell>
          <cell r="B55" t="str">
            <v>ANGIO</v>
          </cell>
          <cell r="C55" t="str">
            <v>2009 - 2011</v>
          </cell>
          <cell r="D55" t="str">
            <v>Males</v>
          </cell>
          <cell r="E55" t="str">
            <v>Betsi Cadwaladr UHB</v>
          </cell>
          <cell r="F55" t="str">
            <v>HB</v>
          </cell>
          <cell r="G55">
            <v>1199.3333</v>
          </cell>
          <cell r="H55">
            <v>263.84951000000001</v>
          </cell>
          <cell r="I55">
            <v>255.01787999999999</v>
          </cell>
          <cell r="J55">
            <v>272.90156999999999</v>
          </cell>
          <cell r="K55">
            <v>9.0520600000000009</v>
          </cell>
          <cell r="L55">
            <v>8.8316300000000005</v>
          </cell>
        </row>
        <row r="56">
          <cell r="A56" t="str">
            <v>Powys THB_ANGIO_Males_2009 - 2011_HB</v>
          </cell>
          <cell r="B56" t="str">
            <v>ANGIO</v>
          </cell>
          <cell r="C56" t="str">
            <v>2009 - 2011</v>
          </cell>
          <cell r="D56" t="str">
            <v>Males</v>
          </cell>
          <cell r="E56" t="str">
            <v>Powys THB</v>
          </cell>
          <cell r="F56" t="str">
            <v>HB</v>
          </cell>
          <cell r="G56">
            <v>243.66669999999999</v>
          </cell>
          <cell r="H56">
            <v>243.24655999999999</v>
          </cell>
          <cell r="I56">
            <v>225.04384999999999</v>
          </cell>
          <cell r="J56">
            <v>262.47424000000001</v>
          </cell>
          <cell r="K56">
            <v>19.227679999999999</v>
          </cell>
          <cell r="L56">
            <v>18.2027</v>
          </cell>
        </row>
        <row r="57">
          <cell r="A57" t="str">
            <v>Hywel Dda HB_ANGIO_Males_2009 - 2011_HB</v>
          </cell>
          <cell r="B57" t="str">
            <v>ANGIO</v>
          </cell>
          <cell r="C57" t="str">
            <v>2009 - 2011</v>
          </cell>
          <cell r="D57" t="str">
            <v>Males</v>
          </cell>
          <cell r="E57" t="str">
            <v>Hywel Dda HB</v>
          </cell>
          <cell r="F57" t="str">
            <v>HB</v>
          </cell>
          <cell r="G57">
            <v>834.33330000000001</v>
          </cell>
          <cell r="H57">
            <v>319.94189</v>
          </cell>
          <cell r="I57">
            <v>307.01355000000001</v>
          </cell>
          <cell r="J57">
            <v>333.25815</v>
          </cell>
          <cell r="K57">
            <v>13.316269999999999</v>
          </cell>
          <cell r="L57">
            <v>12.92834</v>
          </cell>
        </row>
        <row r="58">
          <cell r="A58" t="str">
            <v>ABM UHB_ANGIO_Males_2009 - 2011_HB</v>
          </cell>
          <cell r="B58" t="str">
            <v>ANGIO</v>
          </cell>
          <cell r="C58" t="str">
            <v>2009 - 2011</v>
          </cell>
          <cell r="D58" t="str">
            <v>Males</v>
          </cell>
          <cell r="E58" t="str">
            <v>ABM UHB</v>
          </cell>
          <cell r="F58" t="str">
            <v>HB</v>
          </cell>
          <cell r="G58">
            <v>1135.6667</v>
          </cell>
          <cell r="H58">
            <v>364.91897999999998</v>
          </cell>
          <cell r="I58">
            <v>352.50042999999999</v>
          </cell>
          <cell r="J58">
            <v>377.65616999999997</v>
          </cell>
          <cell r="K58">
            <v>12.73719</v>
          </cell>
          <cell r="L58">
            <v>12.41855</v>
          </cell>
        </row>
        <row r="59">
          <cell r="A59" t="str">
            <v>Cardiff &amp; Vale UHB_ANGIO_Males_2009 - 2011_HB</v>
          </cell>
          <cell r="B59" t="str">
            <v>ANGIO</v>
          </cell>
          <cell r="C59" t="str">
            <v>2009 - 2011</v>
          </cell>
          <cell r="D59" t="str">
            <v>Males</v>
          </cell>
          <cell r="E59" t="str">
            <v>Cardiff &amp; Vale UHB</v>
          </cell>
          <cell r="F59" t="str">
            <v>HB</v>
          </cell>
          <cell r="G59">
            <v>709</v>
          </cell>
          <cell r="H59">
            <v>297.97219999999999</v>
          </cell>
          <cell r="I59">
            <v>285.29829000000001</v>
          </cell>
          <cell r="J59">
            <v>311.05923999999999</v>
          </cell>
          <cell r="K59">
            <v>13.08703</v>
          </cell>
          <cell r="L59">
            <v>12.673909999999999</v>
          </cell>
        </row>
        <row r="60">
          <cell r="A60" t="str">
            <v>Cwm Taf HB_ANGIO_Males_2009 - 2011_HB</v>
          </cell>
          <cell r="B60" t="str">
            <v>ANGIO</v>
          </cell>
          <cell r="C60" t="str">
            <v>2009 - 2011</v>
          </cell>
          <cell r="D60" t="str">
            <v>Males</v>
          </cell>
          <cell r="E60" t="str">
            <v>Cwm Taf HB</v>
          </cell>
          <cell r="F60" t="str">
            <v>HB</v>
          </cell>
          <cell r="G60">
            <v>555.66669999999999</v>
          </cell>
          <cell r="H60">
            <v>326.70940000000002</v>
          </cell>
          <cell r="I60">
            <v>310.97161999999997</v>
          </cell>
          <cell r="J60">
            <v>343.02798999999999</v>
          </cell>
          <cell r="K60">
            <v>16.31859</v>
          </cell>
          <cell r="L60">
            <v>15.737780000000001</v>
          </cell>
        </row>
        <row r="61">
          <cell r="A61" t="str">
            <v>Aneurin Bevan HB_ANGIO_Males_2009 - 2011_HB</v>
          </cell>
          <cell r="B61" t="str">
            <v>ANGIO</v>
          </cell>
          <cell r="C61" t="str">
            <v>2009 - 2011</v>
          </cell>
          <cell r="D61" t="str">
            <v>Males</v>
          </cell>
          <cell r="E61" t="str">
            <v>Aneurin Bevan HB</v>
          </cell>
          <cell r="F61" t="str">
            <v>HB</v>
          </cell>
          <cell r="G61">
            <v>964.33330000000001</v>
          </cell>
          <cell r="H61">
            <v>280.00067000000001</v>
          </cell>
          <cell r="I61">
            <v>269.70762000000002</v>
          </cell>
          <cell r="J61">
            <v>290.58067999999997</v>
          </cell>
          <cell r="K61">
            <v>10.58001</v>
          </cell>
          <cell r="L61">
            <v>10.293049999999999</v>
          </cell>
        </row>
        <row r="62">
          <cell r="A62" t="str">
            <v>Wales_ANGIO_Females_2009 - 2011_WALES</v>
          </cell>
          <cell r="B62" t="str">
            <v>ANGIO</v>
          </cell>
          <cell r="C62" t="str">
            <v>2009 - 2011</v>
          </cell>
          <cell r="D62" t="str">
            <v>Females</v>
          </cell>
          <cell r="E62" t="str">
            <v>Wales</v>
          </cell>
          <cell r="F62" t="str">
            <v>WALES</v>
          </cell>
          <cell r="G62">
            <v>3251.3332999999998</v>
          </cell>
          <cell r="H62">
            <v>157.03231</v>
          </cell>
          <cell r="I62">
            <v>153.79069000000001</v>
          </cell>
          <cell r="J62">
            <v>160.32281</v>
          </cell>
          <cell r="K62">
            <v>3.2905000000000002</v>
          </cell>
          <cell r="L62">
            <v>3.2416200000000002</v>
          </cell>
        </row>
        <row r="63">
          <cell r="A63" t="str">
            <v>Isle of Anglesey_ANGIO_Females_2009 - 2011_LA</v>
          </cell>
          <cell r="B63" t="str">
            <v>ANGIO</v>
          </cell>
          <cell r="C63" t="str">
            <v>2009 - 2011</v>
          </cell>
          <cell r="D63" t="str">
            <v>Females</v>
          </cell>
          <cell r="E63" t="str">
            <v>Isle of Anglesey</v>
          </cell>
          <cell r="F63" t="str">
            <v>LA</v>
          </cell>
          <cell r="G63">
            <v>70</v>
          </cell>
          <cell r="H63">
            <v>125.71245</v>
          </cell>
          <cell r="I63">
            <v>108.21925</v>
          </cell>
          <cell r="J63">
            <v>145.09288000000001</v>
          </cell>
          <cell r="K63">
            <v>19.38043</v>
          </cell>
          <cell r="L63">
            <v>17.493200000000002</v>
          </cell>
        </row>
        <row r="64">
          <cell r="A64" t="str">
            <v>Gwynedd_ANGIO_Females_2009 - 2011_LA</v>
          </cell>
          <cell r="B64" t="str">
            <v>ANGIO</v>
          </cell>
          <cell r="C64" t="str">
            <v>2009 - 2011</v>
          </cell>
          <cell r="D64" t="str">
            <v>Females</v>
          </cell>
          <cell r="E64" t="str">
            <v>Gwynedd</v>
          </cell>
          <cell r="F64" t="str">
            <v>LA</v>
          </cell>
          <cell r="G64">
            <v>114.66670000000001</v>
          </cell>
          <cell r="H64">
            <v>125.81659000000001</v>
          </cell>
          <cell r="I64">
            <v>111.95213</v>
          </cell>
          <cell r="J64">
            <v>140.83516</v>
          </cell>
          <cell r="K64">
            <v>15.01857</v>
          </cell>
          <cell r="L64">
            <v>13.864459999999999</v>
          </cell>
        </row>
        <row r="65">
          <cell r="A65" t="str">
            <v>Conwy_ANGIO_Females_2009 - 2011_LA</v>
          </cell>
          <cell r="B65" t="str">
            <v>ANGIO</v>
          </cell>
          <cell r="C65" t="str">
            <v>2009 - 2011</v>
          </cell>
          <cell r="D65" t="str">
            <v>Females</v>
          </cell>
          <cell r="E65" t="str">
            <v>Conwy</v>
          </cell>
          <cell r="F65" t="str">
            <v>LA</v>
          </cell>
          <cell r="G65">
            <v>134.33330000000001</v>
          </cell>
          <cell r="H65">
            <v>136.77949000000001</v>
          </cell>
          <cell r="I65">
            <v>122.24732</v>
          </cell>
          <cell r="J65">
            <v>152.4255</v>
          </cell>
          <cell r="K65">
            <v>15.64601</v>
          </cell>
          <cell r="L65">
            <v>14.532170000000001</v>
          </cell>
        </row>
        <row r="66">
          <cell r="A66" t="str">
            <v>Denbighshire_ANGIO_Females_2009 - 2011_LA</v>
          </cell>
          <cell r="B66" t="str">
            <v>ANGIO</v>
          </cell>
          <cell r="C66" t="str">
            <v>2009 - 2011</v>
          </cell>
          <cell r="D66" t="str">
            <v>Females</v>
          </cell>
          <cell r="E66" t="str">
            <v>Denbighshire</v>
          </cell>
          <cell r="F66" t="str">
            <v>LA</v>
          </cell>
          <cell r="G66">
            <v>98</v>
          </cell>
          <cell r="H66">
            <v>136.89660000000001</v>
          </cell>
          <cell r="I66">
            <v>120.73801</v>
          </cell>
          <cell r="J66">
            <v>154.51549</v>
          </cell>
          <cell r="K66">
            <v>17.61889</v>
          </cell>
          <cell r="L66">
            <v>16.15859</v>
          </cell>
        </row>
        <row r="67">
          <cell r="A67" t="str">
            <v>Flintshire_ANGIO_Females_2009 - 2011_LA</v>
          </cell>
          <cell r="B67" t="str">
            <v>ANGIO</v>
          </cell>
          <cell r="C67" t="str">
            <v>2009 - 2011</v>
          </cell>
          <cell r="D67" t="str">
            <v>Females</v>
          </cell>
          <cell r="E67" t="str">
            <v>Flintshire</v>
          </cell>
          <cell r="F67" t="str">
            <v>LA</v>
          </cell>
          <cell r="G67">
            <v>150.66669999999999</v>
          </cell>
          <cell r="H67">
            <v>145.41919999999999</v>
          </cell>
          <cell r="I67">
            <v>131.83774</v>
          </cell>
          <cell r="J67">
            <v>159.98133999999999</v>
          </cell>
          <cell r="K67">
            <v>14.562139999999999</v>
          </cell>
          <cell r="L67">
            <v>13.58146</v>
          </cell>
        </row>
        <row r="68">
          <cell r="A68" t="str">
            <v>Wrexham_ANGIO_Females_2009 - 2011_LA</v>
          </cell>
          <cell r="B68" t="str">
            <v>ANGIO</v>
          </cell>
          <cell r="C68" t="str">
            <v>2009 - 2011</v>
          </cell>
          <cell r="D68" t="str">
            <v>Females</v>
          </cell>
          <cell r="E68" t="str">
            <v>Wrexham</v>
          </cell>
          <cell r="F68" t="str">
            <v>LA</v>
          </cell>
          <cell r="G68">
            <v>105.33329999999999</v>
          </cell>
          <cell r="H68">
            <v>124.72816</v>
          </cell>
          <cell r="I68">
            <v>110.93823999999999</v>
          </cell>
          <cell r="J68">
            <v>139.71808999999999</v>
          </cell>
          <cell r="K68">
            <v>14.989929999999999</v>
          </cell>
          <cell r="L68">
            <v>13.78992</v>
          </cell>
        </row>
        <row r="69">
          <cell r="A69" t="str">
            <v>Powys_ANGIO_Females_2009 - 2011_LA</v>
          </cell>
          <cell r="B69" t="str">
            <v>ANGIO</v>
          </cell>
          <cell r="C69" t="str">
            <v>2009 - 2011</v>
          </cell>
          <cell r="D69" t="str">
            <v>Females</v>
          </cell>
          <cell r="E69" t="str">
            <v>Powys</v>
          </cell>
          <cell r="F69" t="str">
            <v>LA</v>
          </cell>
          <cell r="G69">
            <v>125.33329999999999</v>
          </cell>
          <cell r="H69">
            <v>117.12726000000001</v>
          </cell>
          <cell r="I69">
            <v>104.74513</v>
          </cell>
          <cell r="J69">
            <v>130.49334999999999</v>
          </cell>
          <cell r="K69">
            <v>13.366099999999999</v>
          </cell>
          <cell r="L69">
            <v>12.38213</v>
          </cell>
        </row>
        <row r="70">
          <cell r="A70" t="str">
            <v>Ceredigion_ANGIO_Females_2009 - 2011_LA</v>
          </cell>
          <cell r="B70" t="str">
            <v>ANGIO</v>
          </cell>
          <cell r="C70" t="str">
            <v>2009 - 2011</v>
          </cell>
          <cell r="D70" t="str">
            <v>Females</v>
          </cell>
          <cell r="E70" t="str">
            <v>Ceredigion</v>
          </cell>
          <cell r="F70" t="str">
            <v>LA</v>
          </cell>
          <cell r="G70">
            <v>86.666700000000006</v>
          </cell>
          <cell r="H70">
            <v>149.53214</v>
          </cell>
          <cell r="I70">
            <v>130.32304999999999</v>
          </cell>
          <cell r="J70">
            <v>170.59290999999999</v>
          </cell>
          <cell r="K70">
            <v>21.060759999999998</v>
          </cell>
          <cell r="L70">
            <v>19.20909</v>
          </cell>
        </row>
        <row r="71">
          <cell r="A71" t="str">
            <v>Pembrokeshire_ANGIO_Females_2009 - 2011_LA</v>
          </cell>
          <cell r="B71" t="str">
            <v>ANGIO</v>
          </cell>
          <cell r="C71" t="str">
            <v>2009 - 2011</v>
          </cell>
          <cell r="D71" t="str">
            <v>Females</v>
          </cell>
          <cell r="E71" t="str">
            <v>Pembrokeshire</v>
          </cell>
          <cell r="F71" t="str">
            <v>LA</v>
          </cell>
          <cell r="G71">
            <v>127.33329999999999</v>
          </cell>
          <cell r="H71">
            <v>132.14283</v>
          </cell>
          <cell r="I71">
            <v>118.18214999999999</v>
          </cell>
          <cell r="J71">
            <v>147.20382000000001</v>
          </cell>
          <cell r="K71">
            <v>15.060980000000001</v>
          </cell>
          <cell r="L71">
            <v>13.96069</v>
          </cell>
        </row>
        <row r="72">
          <cell r="A72" t="str">
            <v>Carmarthenshire_ANGIO_Females_2009 - 2011_LA</v>
          </cell>
          <cell r="B72" t="str">
            <v>ANGIO</v>
          </cell>
          <cell r="C72" t="str">
            <v>2009 - 2011</v>
          </cell>
          <cell r="D72" t="str">
            <v>Females</v>
          </cell>
          <cell r="E72" t="str">
            <v>Carmarthenshire</v>
          </cell>
          <cell r="F72" t="str">
            <v>LA</v>
          </cell>
          <cell r="G72">
            <v>243.33330000000001</v>
          </cell>
          <cell r="H72">
            <v>179.24617000000001</v>
          </cell>
          <cell r="I72">
            <v>165.85874000000001</v>
          </cell>
          <cell r="J72">
            <v>193.38795999999999</v>
          </cell>
          <cell r="K72">
            <v>14.1418</v>
          </cell>
          <cell r="L72">
            <v>13.38743</v>
          </cell>
        </row>
        <row r="73">
          <cell r="A73" t="str">
            <v>Swansea_ANGIO_Females_2009 - 2011_LA</v>
          </cell>
          <cell r="B73" t="str">
            <v>ANGIO</v>
          </cell>
          <cell r="C73" t="str">
            <v>2009 - 2011</v>
          </cell>
          <cell r="D73" t="str">
            <v>Females</v>
          </cell>
          <cell r="E73" t="str">
            <v>Swansea</v>
          </cell>
          <cell r="F73" t="str">
            <v>LA</v>
          </cell>
          <cell r="G73">
            <v>256</v>
          </cell>
          <cell r="H73">
            <v>149.84475</v>
          </cell>
          <cell r="I73">
            <v>138.739</v>
          </cell>
          <cell r="J73">
            <v>161.56013999999999</v>
          </cell>
          <cell r="K73">
            <v>11.715389999999999</v>
          </cell>
          <cell r="L73">
            <v>11.105740000000001</v>
          </cell>
        </row>
        <row r="74">
          <cell r="A74" t="str">
            <v>Neath Port Talbot_ANGIO_Females_2009 - 2011_LA</v>
          </cell>
          <cell r="B74" t="str">
            <v>ANGIO</v>
          </cell>
          <cell r="C74" t="str">
            <v>2009 - 2011</v>
          </cell>
          <cell r="D74" t="str">
            <v>Females</v>
          </cell>
          <cell r="E74" t="str">
            <v>Neath Port Talbot</v>
          </cell>
          <cell r="F74" t="str">
            <v>LA</v>
          </cell>
          <cell r="G74">
            <v>215</v>
          </cell>
          <cell r="H74">
            <v>221.57428999999999</v>
          </cell>
          <cell r="I74">
            <v>203.99096</v>
          </cell>
          <cell r="J74">
            <v>240.21374</v>
          </cell>
          <cell r="K74">
            <v>18.63946</v>
          </cell>
          <cell r="L74">
            <v>17.58333</v>
          </cell>
        </row>
        <row r="75">
          <cell r="A75" t="str">
            <v>Bridgend_ANGIO_Females_2009 - 2011_LA</v>
          </cell>
          <cell r="B75" t="str">
            <v>ANGIO</v>
          </cell>
          <cell r="C75" t="str">
            <v>2009 - 2011</v>
          </cell>
          <cell r="D75" t="str">
            <v>Females</v>
          </cell>
          <cell r="E75" t="str">
            <v>Bridgend</v>
          </cell>
          <cell r="F75" t="str">
            <v>LA</v>
          </cell>
          <cell r="G75">
            <v>185.66669999999999</v>
          </cell>
          <cell r="H75">
            <v>203.26638</v>
          </cell>
          <cell r="I75">
            <v>186.15253000000001</v>
          </cell>
          <cell r="J75">
            <v>221.48912000000001</v>
          </cell>
          <cell r="K75">
            <v>18.222740000000002</v>
          </cell>
          <cell r="L75">
            <v>17.11384</v>
          </cell>
        </row>
        <row r="76">
          <cell r="A76" t="str">
            <v>The Vale of Glamorgan_ANGIO_Females_2009 - 2011_LA</v>
          </cell>
          <cell r="B76" t="str">
            <v>ANGIO</v>
          </cell>
          <cell r="C76" t="str">
            <v>2009 - 2011</v>
          </cell>
          <cell r="D76" t="str">
            <v>Females</v>
          </cell>
          <cell r="E76" t="str">
            <v>The Vale of Glamorgan</v>
          </cell>
          <cell r="F76" t="str">
            <v>LA</v>
          </cell>
          <cell r="G76">
            <v>136.66669999999999</v>
          </cell>
          <cell r="H76">
            <v>153.46798000000001</v>
          </cell>
          <cell r="I76">
            <v>138.41703000000001</v>
          </cell>
          <cell r="J76">
            <v>169.66225</v>
          </cell>
          <cell r="K76">
            <v>16.194269999999999</v>
          </cell>
          <cell r="L76">
            <v>15.05095</v>
          </cell>
        </row>
        <row r="77">
          <cell r="A77" t="str">
            <v>Cardiff_ANGIO_Females_2009 - 2011_LA</v>
          </cell>
          <cell r="B77" t="str">
            <v>ANGIO</v>
          </cell>
          <cell r="C77" t="str">
            <v>2009 - 2011</v>
          </cell>
          <cell r="D77" t="str">
            <v>Females</v>
          </cell>
          <cell r="E77" t="str">
            <v>Cardiff</v>
          </cell>
          <cell r="F77" t="str">
            <v>LA</v>
          </cell>
          <cell r="G77">
            <v>278.33330000000001</v>
          </cell>
          <cell r="H77">
            <v>153.52312000000001</v>
          </cell>
          <cell r="I77">
            <v>142.93253999999999</v>
          </cell>
          <cell r="J77">
            <v>164.67057</v>
          </cell>
          <cell r="K77">
            <v>11.147460000000001</v>
          </cell>
          <cell r="L77">
            <v>10.590579999999999</v>
          </cell>
        </row>
        <row r="78">
          <cell r="A78" t="str">
            <v>Rhondda Cynon Taf_ANGIO_Females_2009 - 2011_LA</v>
          </cell>
          <cell r="B78" t="str">
            <v>ANGIO</v>
          </cell>
          <cell r="C78" t="str">
            <v>2009 - 2011</v>
          </cell>
          <cell r="D78" t="str">
            <v>Females</v>
          </cell>
          <cell r="E78" t="str">
            <v>Rhondda Cynon Taf</v>
          </cell>
          <cell r="F78" t="str">
            <v>LA</v>
          </cell>
          <cell r="G78">
            <v>316</v>
          </cell>
          <cell r="H78">
            <v>217.67977999999999</v>
          </cell>
          <cell r="I78">
            <v>203.68145000000001</v>
          </cell>
          <cell r="J78">
            <v>232.36770999999999</v>
          </cell>
          <cell r="K78">
            <v>14.68793</v>
          </cell>
          <cell r="L78">
            <v>13.998340000000001</v>
          </cell>
        </row>
        <row r="79">
          <cell r="A79" t="str">
            <v>Merthyr Tydfil_ANGIO_Females_2009 - 2011_LA</v>
          </cell>
          <cell r="B79" t="str">
            <v>ANGIO</v>
          </cell>
          <cell r="C79" t="str">
            <v>2009 - 2011</v>
          </cell>
          <cell r="D79" t="str">
            <v>Females</v>
          </cell>
          <cell r="E79" t="str">
            <v>Merthyr Tydfil</v>
          </cell>
          <cell r="F79" t="str">
            <v>LA</v>
          </cell>
          <cell r="G79">
            <v>47.666699999999999</v>
          </cell>
          <cell r="H79">
            <v>135.40273999999999</v>
          </cell>
          <cell r="I79">
            <v>113.61360000000001</v>
          </cell>
          <cell r="J79">
            <v>160.07536999999999</v>
          </cell>
          <cell r="K79">
            <v>24.672630000000002</v>
          </cell>
          <cell r="L79">
            <v>21.78913</v>
          </cell>
        </row>
        <row r="80">
          <cell r="A80" t="str">
            <v>Caerphilly_ANGIO_Females_2009 - 2011_LA</v>
          </cell>
          <cell r="B80" t="str">
            <v>ANGIO</v>
          </cell>
          <cell r="C80" t="str">
            <v>2009 - 2011</v>
          </cell>
          <cell r="D80" t="str">
            <v>Females</v>
          </cell>
          <cell r="E80" t="str">
            <v>Caerphilly</v>
          </cell>
          <cell r="F80" t="str">
            <v>LA</v>
          </cell>
          <cell r="G80">
            <v>187.33330000000001</v>
          </cell>
          <cell r="H80">
            <v>167.51488000000001</v>
          </cell>
          <cell r="I80">
            <v>153.60127</v>
          </cell>
          <cell r="J80">
            <v>182.32587000000001</v>
          </cell>
          <cell r="K80">
            <v>14.810980000000001</v>
          </cell>
          <cell r="L80">
            <v>13.91361</v>
          </cell>
        </row>
        <row r="81">
          <cell r="A81" t="str">
            <v>Blaenau Gwent_ANGIO_Females_2009 - 2011_LA</v>
          </cell>
          <cell r="B81" t="str">
            <v>ANGIO</v>
          </cell>
          <cell r="C81" t="str">
            <v>2009 - 2011</v>
          </cell>
          <cell r="D81" t="str">
            <v>Females</v>
          </cell>
          <cell r="E81" t="str">
            <v>Blaenau Gwent</v>
          </cell>
          <cell r="F81" t="str">
            <v>LA</v>
          </cell>
          <cell r="G81">
            <v>64.333299999999994</v>
          </cell>
          <cell r="H81">
            <v>143.67952</v>
          </cell>
          <cell r="I81">
            <v>123.53748</v>
          </cell>
          <cell r="J81">
            <v>166.09386000000001</v>
          </cell>
          <cell r="K81">
            <v>22.414339999999999</v>
          </cell>
          <cell r="L81">
            <v>20.142050000000001</v>
          </cell>
        </row>
        <row r="82">
          <cell r="A82" t="str">
            <v>Torfaen_ANGIO_Females_2009 - 2011_LA</v>
          </cell>
          <cell r="B82" t="str">
            <v>ANGIO</v>
          </cell>
          <cell r="C82" t="str">
            <v>2009 - 2011</v>
          </cell>
          <cell r="D82" t="str">
            <v>Females</v>
          </cell>
          <cell r="E82" t="str">
            <v>Torfaen</v>
          </cell>
          <cell r="F82" t="str">
            <v>LA</v>
          </cell>
          <cell r="G82">
            <v>89.333299999999994</v>
          </cell>
          <cell r="H82">
            <v>148.58775</v>
          </cell>
          <cell r="I82">
            <v>130.68111999999999</v>
          </cell>
          <cell r="J82">
            <v>168.19322</v>
          </cell>
          <cell r="K82">
            <v>19.60547</v>
          </cell>
          <cell r="L82">
            <v>17.90662</v>
          </cell>
        </row>
        <row r="83">
          <cell r="A83" t="str">
            <v>Monmouthshire_ANGIO_Females_2009 - 2011_LA</v>
          </cell>
          <cell r="B83" t="str">
            <v>ANGIO</v>
          </cell>
          <cell r="C83" t="str">
            <v>2009 - 2011</v>
          </cell>
          <cell r="D83" t="str">
            <v>Females</v>
          </cell>
          <cell r="E83" t="str">
            <v>Monmouthshire</v>
          </cell>
          <cell r="F83" t="str">
            <v>LA</v>
          </cell>
          <cell r="G83">
            <v>76</v>
          </cell>
          <cell r="H83">
            <v>112.55012000000001</v>
          </cell>
          <cell r="I83">
            <v>97.457989999999995</v>
          </cell>
          <cell r="J83">
            <v>129.20125999999999</v>
          </cell>
          <cell r="K83">
            <v>16.651129999999998</v>
          </cell>
          <cell r="L83">
            <v>15.092140000000001</v>
          </cell>
        </row>
        <row r="84">
          <cell r="A84" t="str">
            <v>Newport_ANGIO_Females_2009 - 2011_LA</v>
          </cell>
          <cell r="B84" t="str">
            <v>ANGIO</v>
          </cell>
          <cell r="C84" t="str">
            <v>2009 - 2011</v>
          </cell>
          <cell r="D84" t="str">
            <v>Females</v>
          </cell>
          <cell r="E84" t="str">
            <v>Newport</v>
          </cell>
          <cell r="F84" t="str">
            <v>LA</v>
          </cell>
          <cell r="G84">
            <v>143.33330000000001</v>
          </cell>
          <cell r="H84">
            <v>165.95971</v>
          </cell>
          <cell r="I84">
            <v>150.14653000000001</v>
          </cell>
          <cell r="J84">
            <v>182.94470999999999</v>
          </cell>
          <cell r="K84">
            <v>16.984999999999999</v>
          </cell>
          <cell r="L84">
            <v>15.813179999999999</v>
          </cell>
        </row>
        <row r="85">
          <cell r="A85" t="str">
            <v>Betsi Cadwaladr UHB_ANGIO_Females_2009 - 2011_HB</v>
          </cell>
          <cell r="B85" t="str">
            <v>ANGIO</v>
          </cell>
          <cell r="C85" t="str">
            <v>2009 - 2011</v>
          </cell>
          <cell r="D85" t="str">
            <v>Females</v>
          </cell>
          <cell r="E85" t="str">
            <v>Betsi Cadwaladr UHB</v>
          </cell>
          <cell r="F85" t="str">
            <v>HB</v>
          </cell>
          <cell r="G85">
            <v>673</v>
          </cell>
          <cell r="H85">
            <v>133.70589000000001</v>
          </cell>
          <cell r="I85">
            <v>127.59533999999999</v>
          </cell>
          <cell r="J85">
            <v>140.02098000000001</v>
          </cell>
          <cell r="K85">
            <v>6.3150899999999996</v>
          </cell>
          <cell r="L85">
            <v>6.1105499999999999</v>
          </cell>
        </row>
        <row r="86">
          <cell r="A86" t="str">
            <v>Powys THB_ANGIO_Females_2009 - 2011_HB</v>
          </cell>
          <cell r="B86" t="str">
            <v>ANGIO</v>
          </cell>
          <cell r="C86" t="str">
            <v>2009 - 2011</v>
          </cell>
          <cell r="D86" t="str">
            <v>Females</v>
          </cell>
          <cell r="E86" t="str">
            <v>Powys THB</v>
          </cell>
          <cell r="F86" t="str">
            <v>HB</v>
          </cell>
          <cell r="G86">
            <v>125.33329999999999</v>
          </cell>
          <cell r="H86">
            <v>117.12726000000001</v>
          </cell>
          <cell r="I86">
            <v>104.74513</v>
          </cell>
          <cell r="J86">
            <v>130.49334999999999</v>
          </cell>
          <cell r="K86">
            <v>13.366099999999999</v>
          </cell>
          <cell r="L86">
            <v>12.38213</v>
          </cell>
        </row>
        <row r="87">
          <cell r="A87" t="str">
            <v>Hywel Dda HB_ANGIO_Females_2009 - 2011_HB</v>
          </cell>
          <cell r="B87" t="str">
            <v>ANGIO</v>
          </cell>
          <cell r="C87" t="str">
            <v>2009 - 2011</v>
          </cell>
          <cell r="D87" t="str">
            <v>Females</v>
          </cell>
          <cell r="E87" t="str">
            <v>Hywel Dda HB</v>
          </cell>
          <cell r="F87" t="str">
            <v>HB</v>
          </cell>
          <cell r="G87">
            <v>457.33330000000001</v>
          </cell>
          <cell r="H87">
            <v>157.98159000000001</v>
          </cell>
          <cell r="I87">
            <v>149.20067</v>
          </cell>
          <cell r="J87">
            <v>167.12047000000001</v>
          </cell>
          <cell r="K87">
            <v>9.1388700000000007</v>
          </cell>
          <cell r="L87">
            <v>8.7809299999999997</v>
          </cell>
        </row>
        <row r="88">
          <cell r="A88" t="str">
            <v>ABM UHB_ANGIO_Females_2009 - 2011_HB</v>
          </cell>
          <cell r="B88" t="str">
            <v>ANGIO</v>
          </cell>
          <cell r="C88" t="str">
            <v>2009 - 2011</v>
          </cell>
          <cell r="D88" t="str">
            <v>Females</v>
          </cell>
          <cell r="E88" t="str">
            <v>ABM UHB</v>
          </cell>
          <cell r="F88" t="str">
            <v>HB</v>
          </cell>
          <cell r="G88">
            <v>656.66669999999999</v>
          </cell>
          <cell r="H88">
            <v>184.74108000000001</v>
          </cell>
          <cell r="I88">
            <v>176.25815</v>
          </cell>
          <cell r="J88">
            <v>193.51154</v>
          </cell>
          <cell r="K88">
            <v>8.7704500000000003</v>
          </cell>
          <cell r="L88">
            <v>8.4829299999999996</v>
          </cell>
        </row>
        <row r="89">
          <cell r="A89" t="str">
            <v>Cardiff &amp; Vale UHB_ANGIO_Females_2009 - 2011_HB</v>
          </cell>
          <cell r="B89" t="str">
            <v>ANGIO</v>
          </cell>
          <cell r="C89" t="str">
            <v>2009 - 2011</v>
          </cell>
          <cell r="D89" t="str">
            <v>Females</v>
          </cell>
          <cell r="E89" t="str">
            <v>Cardiff &amp; Vale UHB</v>
          </cell>
          <cell r="F89" t="str">
            <v>HB</v>
          </cell>
          <cell r="G89">
            <v>415</v>
          </cell>
          <cell r="H89">
            <v>153.56138999999999</v>
          </cell>
          <cell r="I89">
            <v>144.87004999999999</v>
          </cell>
          <cell r="J89">
            <v>162.62506999999999</v>
          </cell>
          <cell r="K89">
            <v>9.0636799999999997</v>
          </cell>
          <cell r="L89">
            <v>8.6913400000000003</v>
          </cell>
        </row>
        <row r="90">
          <cell r="A90" t="str">
            <v>Cwm Taf HB_ANGIO_Females_2009 - 2011_HB</v>
          </cell>
          <cell r="B90" t="str">
            <v>ANGIO</v>
          </cell>
          <cell r="C90" t="str">
            <v>2009 - 2011</v>
          </cell>
          <cell r="D90" t="str">
            <v>Females</v>
          </cell>
          <cell r="E90" t="str">
            <v>Cwm Taf HB</v>
          </cell>
          <cell r="F90" t="str">
            <v>HB</v>
          </cell>
          <cell r="G90">
            <v>363.66669999999999</v>
          </cell>
          <cell r="H90">
            <v>201.47056000000001</v>
          </cell>
          <cell r="I90">
            <v>189.38673</v>
          </cell>
          <cell r="J90">
            <v>214.10828000000001</v>
          </cell>
          <cell r="K90">
            <v>12.63772</v>
          </cell>
          <cell r="L90">
            <v>12.083830000000001</v>
          </cell>
        </row>
        <row r="91">
          <cell r="A91" t="str">
            <v>Aneurin Bevan HB_ANGIO_Females_2009 - 2011_HB</v>
          </cell>
          <cell r="B91" t="str">
            <v>ANGIO</v>
          </cell>
          <cell r="C91" t="str">
            <v>2009 - 2011</v>
          </cell>
          <cell r="D91" t="str">
            <v>Females</v>
          </cell>
          <cell r="E91" t="str">
            <v>Aneurin Bevan HB</v>
          </cell>
          <cell r="F91" t="str">
            <v>HB</v>
          </cell>
          <cell r="G91">
            <v>560.33330000000001</v>
          </cell>
          <cell r="H91">
            <v>151.41964999999999</v>
          </cell>
          <cell r="I91">
            <v>144.02925999999999</v>
          </cell>
          <cell r="J91">
            <v>159.08161999999999</v>
          </cell>
          <cell r="K91">
            <v>7.6619700000000002</v>
          </cell>
          <cell r="L91">
            <v>7.39039</v>
          </cell>
        </row>
      </sheetData>
      <sheetData sheetId="6"/>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Calcs"/>
      <sheetName val="LookUps"/>
      <sheetName val="Age_Sex_Commitment"/>
      <sheetName val="Current Year by LHB"/>
      <sheetName val="Charts"/>
      <sheetName val="1998-2006_Registrars"/>
      <sheetName val="1999_2006_Retainers"/>
      <sheetName val="Single Handed GPs"/>
      <sheetName val="J&amp;L charts"/>
    </sheetNames>
    <sheetDataSet>
      <sheetData sheetId="0"/>
      <sheetData sheetId="1"/>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for interactive sheet"/>
      <sheetName val="SQL data"/>
      <sheetName val="SQL code"/>
      <sheetName val="check total numbers"/>
      <sheetName val="EASR_QC"/>
      <sheetName val="QC data"/>
      <sheetName val="SQL_QC"/>
    </sheetNames>
    <sheetDataSet>
      <sheetData sheetId="0"/>
      <sheetData sheetId="1"/>
      <sheetData sheetId="2">
        <row r="2">
          <cell r="A2" t="str">
            <v>Wales_REVAS_Persons_2009 - 2011_WALES</v>
          </cell>
          <cell r="B2" t="str">
            <v>REVAS</v>
          </cell>
          <cell r="C2" t="str">
            <v>2009 - 2011</v>
          </cell>
          <cell r="D2" t="str">
            <v>Persons</v>
          </cell>
          <cell r="E2" t="str">
            <v>Wales</v>
          </cell>
          <cell r="F2" t="str">
            <v>WALES</v>
          </cell>
          <cell r="G2">
            <v>4644</v>
          </cell>
          <cell r="H2">
            <v>116.41013</v>
          </cell>
          <cell r="I2">
            <v>114.42238</v>
          </cell>
          <cell r="J2">
            <v>118.42292</v>
          </cell>
          <cell r="K2">
            <v>2.0127899999999999</v>
          </cell>
          <cell r="L2">
            <v>1.9877499999999999</v>
          </cell>
        </row>
        <row r="3">
          <cell r="A3" t="str">
            <v>Isle of Anglesey_REVAS_Persons_2009 - 2011_LA</v>
          </cell>
          <cell r="B3" t="str">
            <v>REVAS</v>
          </cell>
          <cell r="C3" t="str">
            <v>2009 - 2011</v>
          </cell>
          <cell r="D3" t="str">
            <v>Persons</v>
          </cell>
          <cell r="E3" t="str">
            <v>Isle of Anglesey</v>
          </cell>
          <cell r="F3" t="str">
            <v>LA</v>
          </cell>
          <cell r="G3">
            <v>115.33329999999999</v>
          </cell>
          <cell r="H3">
            <v>108.87555</v>
          </cell>
          <cell r="I3">
            <v>97.104900000000001</v>
          </cell>
          <cell r="J3">
            <v>121.62306</v>
          </cell>
          <cell r="K3">
            <v>12.74751</v>
          </cell>
          <cell r="L3">
            <v>11.77065</v>
          </cell>
        </row>
        <row r="4">
          <cell r="A4" t="str">
            <v>Gwynedd_REVAS_Persons_2009 - 2011_LA</v>
          </cell>
          <cell r="B4" t="str">
            <v>REVAS</v>
          </cell>
          <cell r="C4" t="str">
            <v>2009 - 2011</v>
          </cell>
          <cell r="D4" t="str">
            <v>Persons</v>
          </cell>
          <cell r="E4" t="str">
            <v>Gwynedd</v>
          </cell>
          <cell r="F4" t="str">
            <v>LA</v>
          </cell>
          <cell r="G4">
            <v>149</v>
          </cell>
          <cell r="H4">
            <v>89.100430000000003</v>
          </cell>
          <cell r="I4">
            <v>80.591679999999997</v>
          </cell>
          <cell r="J4">
            <v>98.227119999999999</v>
          </cell>
          <cell r="K4">
            <v>9.1266999999999996</v>
          </cell>
          <cell r="L4">
            <v>8.5087499999999991</v>
          </cell>
        </row>
        <row r="5">
          <cell r="A5" t="str">
            <v>Conwy_REVAS_Persons_2009 - 2011_LA</v>
          </cell>
          <cell r="B5" t="str">
            <v>REVAS</v>
          </cell>
          <cell r="C5" t="str">
            <v>2009 - 2011</v>
          </cell>
          <cell r="D5" t="str">
            <v>Persons</v>
          </cell>
          <cell r="E5" t="str">
            <v>Conwy</v>
          </cell>
          <cell r="F5" t="str">
            <v>LA</v>
          </cell>
          <cell r="G5">
            <v>191.33330000000001</v>
          </cell>
          <cell r="H5">
            <v>105.79761000000001</v>
          </cell>
          <cell r="I5">
            <v>96.80368</v>
          </cell>
          <cell r="J5">
            <v>115.3653</v>
          </cell>
          <cell r="K5">
            <v>9.5677000000000003</v>
          </cell>
          <cell r="L5">
            <v>8.9939300000000006</v>
          </cell>
        </row>
        <row r="6">
          <cell r="A6" t="str">
            <v>Denbighshire_REVAS_Persons_2009 - 2011_LA</v>
          </cell>
          <cell r="B6" t="str">
            <v>REVAS</v>
          </cell>
          <cell r="C6" t="str">
            <v>2009 - 2011</v>
          </cell>
          <cell r="D6" t="str">
            <v>Persons</v>
          </cell>
          <cell r="E6" t="str">
            <v>Denbighshire</v>
          </cell>
          <cell r="F6" t="str">
            <v>LA</v>
          </cell>
          <cell r="G6">
            <v>152.66669999999999</v>
          </cell>
          <cell r="H6">
            <v>113.65215999999999</v>
          </cell>
          <cell r="I6">
            <v>103.03751</v>
          </cell>
          <cell r="J6">
            <v>125.02803</v>
          </cell>
          <cell r="K6">
            <v>11.375870000000001</v>
          </cell>
          <cell r="L6">
            <v>10.614649999999999</v>
          </cell>
        </row>
        <row r="7">
          <cell r="A7" t="str">
            <v>Flintshire_REVAS_Persons_2009 - 2011_LA</v>
          </cell>
          <cell r="B7" t="str">
            <v>REVAS</v>
          </cell>
          <cell r="C7" t="str">
            <v>2009 - 2011</v>
          </cell>
          <cell r="D7" t="str">
            <v>Persons</v>
          </cell>
          <cell r="E7" t="str">
            <v>Flintshire</v>
          </cell>
          <cell r="F7" t="str">
            <v>LA</v>
          </cell>
          <cell r="G7">
            <v>217</v>
          </cell>
          <cell r="H7">
            <v>107.47933999999999</v>
          </cell>
          <cell r="I7">
            <v>99.189499999999995</v>
          </cell>
          <cell r="J7">
            <v>116.26470999999999</v>
          </cell>
          <cell r="K7">
            <v>8.78538</v>
          </cell>
          <cell r="L7">
            <v>8.2898300000000003</v>
          </cell>
        </row>
        <row r="8">
          <cell r="A8" t="str">
            <v>Wrexham_REVAS_Persons_2009 - 2011_LA</v>
          </cell>
          <cell r="B8" t="str">
            <v>REVAS</v>
          </cell>
          <cell r="C8" t="str">
            <v>2009 - 2011</v>
          </cell>
          <cell r="D8" t="str">
            <v>Persons</v>
          </cell>
          <cell r="E8" t="str">
            <v>Wrexham</v>
          </cell>
          <cell r="F8" t="str">
            <v>LA</v>
          </cell>
          <cell r="G8">
            <v>172</v>
          </cell>
          <cell r="H8">
            <v>104.86736999999999</v>
          </cell>
          <cell r="I8">
            <v>95.809160000000006</v>
          </cell>
          <cell r="J8">
            <v>114.53619999999999</v>
          </cell>
          <cell r="K8">
            <v>9.6688399999999994</v>
          </cell>
          <cell r="L8">
            <v>9.0581999999999994</v>
          </cell>
        </row>
        <row r="9">
          <cell r="A9" t="str">
            <v>Powys_REVAS_Persons_2009 - 2011_LA</v>
          </cell>
          <cell r="B9" t="str">
            <v>REVAS</v>
          </cell>
          <cell r="C9" t="str">
            <v>2009 - 2011</v>
          </cell>
          <cell r="D9" t="str">
            <v>Persons</v>
          </cell>
          <cell r="E9" t="str">
            <v>Powys</v>
          </cell>
          <cell r="F9" t="str">
            <v>LA</v>
          </cell>
          <cell r="G9">
            <v>187.66669999999999</v>
          </cell>
          <cell r="H9">
            <v>87.060950000000005</v>
          </cell>
          <cell r="I9">
            <v>79.677660000000003</v>
          </cell>
          <cell r="J9">
            <v>94.92</v>
          </cell>
          <cell r="K9">
            <v>7.8590499999999999</v>
          </cell>
          <cell r="L9">
            <v>7.3832899999999997</v>
          </cell>
        </row>
        <row r="10">
          <cell r="A10" t="str">
            <v>Ceredigion_REVAS_Persons_2009 - 2011_LA</v>
          </cell>
          <cell r="B10" t="str">
            <v>REVAS</v>
          </cell>
          <cell r="C10" t="str">
            <v>2009 - 2011</v>
          </cell>
          <cell r="D10" t="str">
            <v>Persons</v>
          </cell>
          <cell r="E10" t="str">
            <v>Ceredigion</v>
          </cell>
          <cell r="F10" t="str">
            <v>LA</v>
          </cell>
          <cell r="G10">
            <v>137</v>
          </cell>
          <cell r="H10">
            <v>121.99306</v>
          </cell>
          <cell r="I10">
            <v>109.82223</v>
          </cell>
          <cell r="J10">
            <v>135.08725999999999</v>
          </cell>
          <cell r="K10">
            <v>13.094189999999999</v>
          </cell>
          <cell r="L10">
            <v>12.17083</v>
          </cell>
        </row>
        <row r="11">
          <cell r="A11" t="str">
            <v>Pembrokeshire_REVAS_Persons_2009 - 2011_LA</v>
          </cell>
          <cell r="B11" t="str">
            <v>REVAS</v>
          </cell>
          <cell r="C11" t="str">
            <v>2009 - 2011</v>
          </cell>
          <cell r="D11" t="str">
            <v>Persons</v>
          </cell>
          <cell r="E11" t="str">
            <v>Pembrokeshire</v>
          </cell>
          <cell r="F11" t="str">
            <v>LA</v>
          </cell>
          <cell r="G11">
            <v>208</v>
          </cell>
          <cell r="H11">
            <v>113.48541</v>
          </cell>
          <cell r="I11">
            <v>104.31923</v>
          </cell>
          <cell r="J11">
            <v>123.21165000000001</v>
          </cell>
          <cell r="K11">
            <v>9.7262299999999993</v>
          </cell>
          <cell r="L11">
            <v>9.1661800000000007</v>
          </cell>
        </row>
        <row r="12">
          <cell r="A12" t="str">
            <v>Carmarthenshire_REVAS_Persons_2009 - 2011_LA</v>
          </cell>
          <cell r="B12" t="str">
            <v>REVAS</v>
          </cell>
          <cell r="C12" t="str">
            <v>2009 - 2011</v>
          </cell>
          <cell r="D12" t="str">
            <v>Persons</v>
          </cell>
          <cell r="E12" t="str">
            <v>Carmarthenshire</v>
          </cell>
          <cell r="F12" t="str">
            <v>LA</v>
          </cell>
          <cell r="G12">
            <v>303.33330000000001</v>
          </cell>
          <cell r="H12">
            <v>115.67957</v>
          </cell>
          <cell r="I12">
            <v>107.94504999999999</v>
          </cell>
          <cell r="J12">
            <v>123.8032</v>
          </cell>
          <cell r="K12">
            <v>8.1236300000000004</v>
          </cell>
          <cell r="L12">
            <v>7.7345199999999998</v>
          </cell>
        </row>
        <row r="13">
          <cell r="A13" t="str">
            <v>Swansea_REVAS_Persons_2009 - 2011_LA</v>
          </cell>
          <cell r="B13" t="str">
            <v>REVAS</v>
          </cell>
          <cell r="C13" t="str">
            <v>2009 - 2011</v>
          </cell>
          <cell r="D13" t="str">
            <v>Persons</v>
          </cell>
          <cell r="E13" t="str">
            <v>Swansea</v>
          </cell>
          <cell r="F13" t="str">
            <v>LA</v>
          </cell>
          <cell r="G13">
            <v>449.33330000000001</v>
          </cell>
          <cell r="H13">
            <v>143.65609000000001</v>
          </cell>
          <cell r="I13">
            <v>135.75274999999999</v>
          </cell>
          <cell r="J13">
            <v>151.88452000000001</v>
          </cell>
          <cell r="K13">
            <v>8.2284299999999995</v>
          </cell>
          <cell r="L13">
            <v>7.90334</v>
          </cell>
        </row>
        <row r="14">
          <cell r="A14" t="str">
            <v>Neath Port Talbot_REVAS_Persons_2009 - 2011_LA</v>
          </cell>
          <cell r="B14" t="str">
            <v>REVAS</v>
          </cell>
          <cell r="C14" t="str">
            <v>2009 - 2011</v>
          </cell>
          <cell r="D14" t="str">
            <v>Persons</v>
          </cell>
          <cell r="E14" t="str">
            <v>Neath Port Talbot</v>
          </cell>
          <cell r="F14" t="str">
            <v>LA</v>
          </cell>
          <cell r="G14">
            <v>258.66669999999999</v>
          </cell>
          <cell r="H14">
            <v>135.50978000000001</v>
          </cell>
          <cell r="I14">
            <v>125.8203</v>
          </cell>
          <cell r="J14">
            <v>145.72834</v>
          </cell>
          <cell r="K14">
            <v>10.21856</v>
          </cell>
          <cell r="L14">
            <v>9.6894799999999996</v>
          </cell>
        </row>
        <row r="15">
          <cell r="A15" t="str">
            <v>Bridgend_REVAS_Persons_2009 - 2011_LA</v>
          </cell>
          <cell r="B15" t="str">
            <v>REVAS</v>
          </cell>
          <cell r="C15" t="str">
            <v>2009 - 2011</v>
          </cell>
          <cell r="D15" t="str">
            <v>Persons</v>
          </cell>
          <cell r="E15" t="str">
            <v>Bridgend</v>
          </cell>
          <cell r="F15" t="str">
            <v>LA</v>
          </cell>
          <cell r="G15">
            <v>195.33330000000001</v>
          </cell>
          <cell r="H15">
            <v>107.01764</v>
          </cell>
          <cell r="I15">
            <v>98.311520000000002</v>
          </cell>
          <cell r="J15">
            <v>116.27325</v>
          </cell>
          <cell r="K15">
            <v>9.2556200000000004</v>
          </cell>
          <cell r="L15">
            <v>8.7061200000000003</v>
          </cell>
        </row>
        <row r="16">
          <cell r="A16" t="str">
            <v>The Vale of Glamorgan_REVAS_Persons_2009 - 2011_LA</v>
          </cell>
          <cell r="B16" t="str">
            <v>REVAS</v>
          </cell>
          <cell r="C16" t="str">
            <v>2009 - 2011</v>
          </cell>
          <cell r="D16" t="str">
            <v>Persons</v>
          </cell>
          <cell r="E16" t="str">
            <v>The Vale of Glamorgan</v>
          </cell>
          <cell r="F16" t="str">
            <v>LA</v>
          </cell>
          <cell r="G16">
            <v>195</v>
          </cell>
          <cell r="H16">
            <v>115.77459</v>
          </cell>
          <cell r="I16">
            <v>106.33320999999999</v>
          </cell>
          <cell r="J16">
            <v>125.8124</v>
          </cell>
          <cell r="K16">
            <v>10.03781</v>
          </cell>
          <cell r="L16">
            <v>9.4413800000000005</v>
          </cell>
        </row>
        <row r="17">
          <cell r="A17" t="str">
            <v>Cardiff_REVAS_Persons_2009 - 2011_LA</v>
          </cell>
          <cell r="B17" t="str">
            <v>REVAS</v>
          </cell>
          <cell r="C17" t="str">
            <v>2009 - 2011</v>
          </cell>
          <cell r="D17" t="str">
            <v>Persons</v>
          </cell>
          <cell r="E17" t="str">
            <v>Cardiff</v>
          </cell>
          <cell r="F17" t="str">
            <v>LA</v>
          </cell>
          <cell r="G17">
            <v>415.66669999999999</v>
          </cell>
          <cell r="H17">
            <v>122.41419</v>
          </cell>
          <cell r="I17">
            <v>115.57037</v>
          </cell>
          <cell r="J17">
            <v>129.55096</v>
          </cell>
          <cell r="K17">
            <v>7.1367700000000003</v>
          </cell>
          <cell r="L17">
            <v>6.84382</v>
          </cell>
        </row>
        <row r="18">
          <cell r="A18" t="str">
            <v>Rhondda Cynon Taf_REVAS_Persons_2009 - 2011_LA</v>
          </cell>
          <cell r="B18" t="str">
            <v>REVAS</v>
          </cell>
          <cell r="C18" t="str">
            <v>2009 - 2011</v>
          </cell>
          <cell r="D18" t="str">
            <v>Persons</v>
          </cell>
          <cell r="E18" t="str">
            <v>Rhondda Cynon Taf</v>
          </cell>
          <cell r="F18" t="str">
            <v>LA</v>
          </cell>
          <cell r="G18">
            <v>349.66669999999999</v>
          </cell>
          <cell r="H18">
            <v>123.47239</v>
          </cell>
          <cell r="I18">
            <v>115.96576</v>
          </cell>
          <cell r="J18">
            <v>131.33009000000001</v>
          </cell>
          <cell r="K18">
            <v>7.8577000000000004</v>
          </cell>
          <cell r="L18">
            <v>7.5066199999999998</v>
          </cell>
        </row>
        <row r="19">
          <cell r="A19" t="str">
            <v>Merthyr Tydfil_REVAS_Persons_2009 - 2011_LA</v>
          </cell>
          <cell r="B19" t="str">
            <v>REVAS</v>
          </cell>
          <cell r="C19" t="str">
            <v>2009 - 2011</v>
          </cell>
          <cell r="D19" t="str">
            <v>Persons</v>
          </cell>
          <cell r="E19" t="str">
            <v>Merthyr Tydfil</v>
          </cell>
          <cell r="F19" t="str">
            <v>LA</v>
          </cell>
          <cell r="G19">
            <v>72.333299999999994</v>
          </cell>
          <cell r="H19">
            <v>107.02578</v>
          </cell>
          <cell r="I19">
            <v>93.082030000000003</v>
          </cell>
          <cell r="J19">
            <v>122.44799</v>
          </cell>
          <cell r="K19">
            <v>15.42221</v>
          </cell>
          <cell r="L19">
            <v>13.94375</v>
          </cell>
        </row>
        <row r="20">
          <cell r="A20" t="str">
            <v>Caerphilly_REVAS_Persons_2009 - 2011_LA</v>
          </cell>
          <cell r="B20" t="str">
            <v>REVAS</v>
          </cell>
          <cell r="C20" t="str">
            <v>2009 - 2011</v>
          </cell>
          <cell r="D20" t="str">
            <v>Persons</v>
          </cell>
          <cell r="E20" t="str">
            <v>Caerphilly</v>
          </cell>
          <cell r="F20" t="str">
            <v>LA</v>
          </cell>
          <cell r="G20">
            <v>275.33330000000001</v>
          </cell>
          <cell r="H20">
            <v>124.64066</v>
          </cell>
          <cell r="I20">
            <v>116.12512</v>
          </cell>
          <cell r="J20">
            <v>133.60647</v>
          </cell>
          <cell r="K20">
            <v>8.9658099999999994</v>
          </cell>
          <cell r="L20">
            <v>8.5155399999999997</v>
          </cell>
        </row>
        <row r="21">
          <cell r="A21" t="str">
            <v>Blaenau Gwent_REVAS_Persons_2009 - 2011_LA</v>
          </cell>
          <cell r="B21" t="str">
            <v>REVAS</v>
          </cell>
          <cell r="C21" t="str">
            <v>2009 - 2011</v>
          </cell>
          <cell r="D21" t="str">
            <v>Persons</v>
          </cell>
          <cell r="E21" t="str">
            <v>Blaenau Gwent</v>
          </cell>
          <cell r="F21" t="str">
            <v>LA</v>
          </cell>
          <cell r="G21">
            <v>102.33329999999999</v>
          </cell>
          <cell r="H21">
            <v>119.12635</v>
          </cell>
          <cell r="I21">
            <v>105.84681</v>
          </cell>
          <cell r="J21">
            <v>133.57909000000001</v>
          </cell>
          <cell r="K21">
            <v>14.45275</v>
          </cell>
          <cell r="L21">
            <v>13.279540000000001</v>
          </cell>
        </row>
        <row r="22">
          <cell r="A22" t="str">
            <v>Torfaen_REVAS_Persons_2009 - 2011_LA</v>
          </cell>
          <cell r="B22" t="str">
            <v>REVAS</v>
          </cell>
          <cell r="C22" t="str">
            <v>2009 - 2011</v>
          </cell>
          <cell r="D22" t="str">
            <v>Persons</v>
          </cell>
          <cell r="E22" t="str">
            <v>Torfaen</v>
          </cell>
          <cell r="F22" t="str">
            <v>LA</v>
          </cell>
          <cell r="G22">
            <v>142</v>
          </cell>
          <cell r="H22">
            <v>125.06833</v>
          </cell>
          <cell r="I22">
            <v>113.17256999999999</v>
          </cell>
          <cell r="J22">
            <v>137.84992</v>
          </cell>
          <cell r="K22">
            <v>12.78158</v>
          </cell>
          <cell r="L22">
            <v>11.895759999999999</v>
          </cell>
        </row>
        <row r="23">
          <cell r="A23" t="str">
            <v>Monmouthshire_REVAS_Persons_2009 - 2011_LA</v>
          </cell>
          <cell r="B23" t="str">
            <v>REVAS</v>
          </cell>
          <cell r="C23" t="str">
            <v>2009 - 2011</v>
          </cell>
          <cell r="D23" t="str">
            <v>Persons</v>
          </cell>
          <cell r="E23" t="str">
            <v>Monmouthshire</v>
          </cell>
          <cell r="F23" t="str">
            <v>LA</v>
          </cell>
          <cell r="G23">
            <v>128.33330000000001</v>
          </cell>
          <cell r="H23">
            <v>94.888419999999996</v>
          </cell>
          <cell r="I23">
            <v>85.297719999999998</v>
          </cell>
          <cell r="J23">
            <v>105.23192</v>
          </cell>
          <cell r="K23">
            <v>10.343500000000001</v>
          </cell>
          <cell r="L23">
            <v>9.5907</v>
          </cell>
        </row>
        <row r="24">
          <cell r="A24" t="str">
            <v>Newport_REVAS_Persons_2009 - 2011_LA</v>
          </cell>
          <cell r="B24" t="str">
            <v>REVAS</v>
          </cell>
          <cell r="C24" t="str">
            <v>2009 - 2011</v>
          </cell>
          <cell r="D24" t="str">
            <v>Persons</v>
          </cell>
          <cell r="E24" t="str">
            <v>Newport</v>
          </cell>
          <cell r="F24" t="str">
            <v>LA</v>
          </cell>
          <cell r="G24">
            <v>226.66669999999999</v>
          </cell>
          <cell r="H24">
            <v>134.05627000000001</v>
          </cell>
          <cell r="I24">
            <v>123.93201000000001</v>
          </cell>
          <cell r="J24">
            <v>144.77226999999999</v>
          </cell>
          <cell r="K24">
            <v>10.715999999999999</v>
          </cell>
          <cell r="L24">
            <v>10.12426</v>
          </cell>
        </row>
        <row r="25">
          <cell r="A25" t="str">
            <v>Betsi Cadwaladr UHB_REVAS_Persons_2009 - 2011_HB</v>
          </cell>
          <cell r="B25" t="str">
            <v>REVAS</v>
          </cell>
          <cell r="C25" t="str">
            <v>2009 - 2011</v>
          </cell>
          <cell r="D25" t="str">
            <v>Persons</v>
          </cell>
          <cell r="E25" t="str">
            <v>Betsi Cadwaladr UHB</v>
          </cell>
          <cell r="F25" t="str">
            <v>HB</v>
          </cell>
          <cell r="G25">
            <v>997.33330000000001</v>
          </cell>
          <cell r="H25">
            <v>104.70332999999999</v>
          </cell>
          <cell r="I25">
            <v>100.83447</v>
          </cell>
          <cell r="J25">
            <v>108.67823</v>
          </cell>
          <cell r="K25">
            <v>3.9748999999999999</v>
          </cell>
          <cell r="L25">
            <v>3.8688699999999998</v>
          </cell>
        </row>
        <row r="26">
          <cell r="A26" t="str">
            <v>Powys THB_REVAS_Persons_2009 - 2011_HB</v>
          </cell>
          <cell r="B26" t="str">
            <v>REVAS</v>
          </cell>
          <cell r="C26" t="str">
            <v>2009 - 2011</v>
          </cell>
          <cell r="D26" t="str">
            <v>Persons</v>
          </cell>
          <cell r="E26" t="str">
            <v>Powys THB</v>
          </cell>
          <cell r="F26" t="str">
            <v>HB</v>
          </cell>
          <cell r="G26">
            <v>187.66669999999999</v>
          </cell>
          <cell r="H26">
            <v>87.060950000000005</v>
          </cell>
          <cell r="I26">
            <v>79.677660000000003</v>
          </cell>
          <cell r="J26">
            <v>94.92</v>
          </cell>
          <cell r="K26">
            <v>7.8590499999999999</v>
          </cell>
          <cell r="L26">
            <v>7.3832899999999997</v>
          </cell>
        </row>
        <row r="27">
          <cell r="A27" t="str">
            <v>Hywel Dda HB_REVAS_Persons_2009 - 2011_HB</v>
          </cell>
          <cell r="B27" t="str">
            <v>REVAS</v>
          </cell>
          <cell r="C27" t="str">
            <v>2009 - 2011</v>
          </cell>
          <cell r="D27" t="str">
            <v>Persons</v>
          </cell>
          <cell r="E27" t="str">
            <v>Hywel Dda HB</v>
          </cell>
          <cell r="F27" t="str">
            <v>HB</v>
          </cell>
          <cell r="G27">
            <v>648.33330000000001</v>
          </cell>
          <cell r="H27">
            <v>116.29203</v>
          </cell>
          <cell r="I27">
            <v>110.92725</v>
          </cell>
          <cell r="J27">
            <v>121.83984</v>
          </cell>
          <cell r="K27">
            <v>5.5478100000000001</v>
          </cell>
          <cell r="L27">
            <v>5.3647900000000002</v>
          </cell>
        </row>
        <row r="28">
          <cell r="A28" t="str">
            <v>ABM UHB_REVAS_Persons_2009 - 2011_HB</v>
          </cell>
          <cell r="B28" t="str">
            <v>REVAS</v>
          </cell>
          <cell r="C28" t="str">
            <v>2009 - 2011</v>
          </cell>
          <cell r="D28" t="str">
            <v>Persons</v>
          </cell>
          <cell r="E28" t="str">
            <v>ABM UHB</v>
          </cell>
          <cell r="F28" t="str">
            <v>HB</v>
          </cell>
          <cell r="G28">
            <v>903.33330000000001</v>
          </cell>
          <cell r="H28">
            <v>131.53299000000001</v>
          </cell>
          <cell r="I28">
            <v>126.44898999999999</v>
          </cell>
          <cell r="J28">
            <v>136.76351</v>
          </cell>
          <cell r="K28">
            <v>5.2305200000000003</v>
          </cell>
          <cell r="L28">
            <v>5.0839999999999996</v>
          </cell>
        </row>
        <row r="29">
          <cell r="A29" t="str">
            <v>Cardiff &amp; Vale UHB_REVAS_Persons_2009 - 2011_HB</v>
          </cell>
          <cell r="B29" t="str">
            <v>REVAS</v>
          </cell>
          <cell r="C29" t="str">
            <v>2009 - 2011</v>
          </cell>
          <cell r="D29" t="str">
            <v>Persons</v>
          </cell>
          <cell r="E29" t="str">
            <v>Cardiff &amp; Vale UHB</v>
          </cell>
          <cell r="F29" t="str">
            <v>HB</v>
          </cell>
          <cell r="G29">
            <v>610.66669999999999</v>
          </cell>
          <cell r="H29">
            <v>120.24911</v>
          </cell>
          <cell r="I29">
            <v>114.68487</v>
          </cell>
          <cell r="J29">
            <v>126.00906000000001</v>
          </cell>
          <cell r="K29">
            <v>5.7599499999999999</v>
          </cell>
          <cell r="L29">
            <v>5.5642399999999999</v>
          </cell>
        </row>
        <row r="30">
          <cell r="A30" t="str">
            <v>Cwm Taf HB_REVAS_Persons_2009 - 2011_HB</v>
          </cell>
          <cell r="B30" t="str">
            <v>REVAS</v>
          </cell>
          <cell r="C30" t="str">
            <v>2009 - 2011</v>
          </cell>
          <cell r="D30" t="str">
            <v>Persons</v>
          </cell>
          <cell r="E30" t="str">
            <v>Cwm Taf HB</v>
          </cell>
          <cell r="F30" t="str">
            <v>HB</v>
          </cell>
          <cell r="G30">
            <v>422</v>
          </cell>
          <cell r="H30">
            <v>120.21879</v>
          </cell>
          <cell r="I30">
            <v>113.56559</v>
          </cell>
          <cell r="J30">
            <v>127.15458</v>
          </cell>
          <cell r="K30">
            <v>6.9357899999999999</v>
          </cell>
          <cell r="L30">
            <v>6.6532</v>
          </cell>
        </row>
        <row r="31">
          <cell r="A31" t="str">
            <v>Aneurin Bevan HB_REVAS_Persons_2009 - 2011_HB</v>
          </cell>
          <cell r="B31" t="str">
            <v>REVAS</v>
          </cell>
          <cell r="C31" t="str">
            <v>2009 - 2011</v>
          </cell>
          <cell r="D31" t="str">
            <v>Persons</v>
          </cell>
          <cell r="E31" t="str">
            <v>Aneurin Bevan HB</v>
          </cell>
          <cell r="F31" t="str">
            <v>HB</v>
          </cell>
          <cell r="G31">
            <v>874.66669999999999</v>
          </cell>
          <cell r="H31">
            <v>120.92887</v>
          </cell>
          <cell r="I31">
            <v>116.23302</v>
          </cell>
          <cell r="J31">
            <v>125.76228</v>
          </cell>
          <cell r="K31">
            <v>4.8334099999999998</v>
          </cell>
          <cell r="L31">
            <v>4.6958500000000001</v>
          </cell>
        </row>
        <row r="32">
          <cell r="A32" t="str">
            <v>Wales_REVAS_Males_2009 - 2011_WALES</v>
          </cell>
          <cell r="B32" t="str">
            <v>REVAS</v>
          </cell>
          <cell r="C32" t="str">
            <v>2009 - 2011</v>
          </cell>
          <cell r="D32" t="str">
            <v>Males</v>
          </cell>
          <cell r="E32" t="str">
            <v>Wales</v>
          </cell>
          <cell r="F32" t="str">
            <v>WALES</v>
          </cell>
          <cell r="G32">
            <v>3487.3332999999998</v>
          </cell>
          <cell r="H32">
            <v>185.67751000000001</v>
          </cell>
          <cell r="I32">
            <v>182.05631</v>
          </cell>
          <cell r="J32">
            <v>189.35140999999999</v>
          </cell>
          <cell r="K32">
            <v>3.6739000000000002</v>
          </cell>
          <cell r="L32">
            <v>3.6212</v>
          </cell>
        </row>
        <row r="33">
          <cell r="A33" t="str">
            <v>Isle of Anglesey_REVAS_Males_2009 - 2011_LA</v>
          </cell>
          <cell r="B33" t="str">
            <v>REVAS</v>
          </cell>
          <cell r="C33" t="str">
            <v>2009 - 2011</v>
          </cell>
          <cell r="D33" t="str">
            <v>Males</v>
          </cell>
          <cell r="E33" t="str">
            <v>Isle of Anglesey</v>
          </cell>
          <cell r="F33" t="str">
            <v>LA</v>
          </cell>
          <cell r="G33">
            <v>88</v>
          </cell>
          <cell r="H33">
            <v>173.75857999999999</v>
          </cell>
          <cell r="I33">
            <v>152.59976</v>
          </cell>
          <cell r="J33">
            <v>196.94071</v>
          </cell>
          <cell r="K33">
            <v>23.182130000000001</v>
          </cell>
          <cell r="L33">
            <v>21.158819999999999</v>
          </cell>
        </row>
        <row r="34">
          <cell r="A34" t="str">
            <v>Gwynedd_REVAS_Males_2009 - 2011_LA</v>
          </cell>
          <cell r="B34" t="str">
            <v>REVAS</v>
          </cell>
          <cell r="C34" t="str">
            <v>2009 - 2011</v>
          </cell>
          <cell r="D34" t="str">
            <v>Males</v>
          </cell>
          <cell r="E34" t="str">
            <v>Gwynedd</v>
          </cell>
          <cell r="F34" t="str">
            <v>LA</v>
          </cell>
          <cell r="G34">
            <v>111</v>
          </cell>
          <cell r="H34">
            <v>141.12308999999999</v>
          </cell>
          <cell r="I34">
            <v>125.77676</v>
          </cell>
          <cell r="J34">
            <v>157.76877999999999</v>
          </cell>
          <cell r="K34">
            <v>16.645679999999999</v>
          </cell>
          <cell r="L34">
            <v>15.34634</v>
          </cell>
        </row>
        <row r="35">
          <cell r="A35" t="str">
            <v>Conwy_REVAS_Males_2009 - 2011_LA</v>
          </cell>
          <cell r="B35" t="str">
            <v>REVAS</v>
          </cell>
          <cell r="C35" t="str">
            <v>2009 - 2011</v>
          </cell>
          <cell r="D35" t="str">
            <v>Males</v>
          </cell>
          <cell r="E35" t="str">
            <v>Conwy</v>
          </cell>
          <cell r="F35" t="str">
            <v>LA</v>
          </cell>
          <cell r="G35">
            <v>145.66669999999999</v>
          </cell>
          <cell r="H35">
            <v>171.74090000000001</v>
          </cell>
          <cell r="I35">
            <v>155.24253999999999</v>
          </cell>
          <cell r="J35">
            <v>189.45164</v>
          </cell>
          <cell r="K35">
            <v>17.710730000000002</v>
          </cell>
          <cell r="L35">
            <v>16.498360000000002</v>
          </cell>
        </row>
        <row r="36">
          <cell r="A36" t="str">
            <v>Denbighshire_REVAS_Males_2009 - 2011_LA</v>
          </cell>
          <cell r="B36" t="str">
            <v>REVAS</v>
          </cell>
          <cell r="C36" t="str">
            <v>2009 - 2011</v>
          </cell>
          <cell r="D36" t="str">
            <v>Males</v>
          </cell>
          <cell r="E36" t="str">
            <v>Denbighshire</v>
          </cell>
          <cell r="F36" t="str">
            <v>LA</v>
          </cell>
          <cell r="G36">
            <v>118</v>
          </cell>
          <cell r="H36">
            <v>186.46741</v>
          </cell>
          <cell r="I36">
            <v>166.84545</v>
          </cell>
          <cell r="J36">
            <v>207.69847999999999</v>
          </cell>
          <cell r="K36">
            <v>21.231079999999999</v>
          </cell>
          <cell r="L36">
            <v>19.621949999999998</v>
          </cell>
        </row>
        <row r="37">
          <cell r="A37" t="str">
            <v>Flintshire_REVAS_Males_2009 - 2011_LA</v>
          </cell>
          <cell r="B37" t="str">
            <v>REVAS</v>
          </cell>
          <cell r="C37" t="str">
            <v>2009 - 2011</v>
          </cell>
          <cell r="D37" t="str">
            <v>Males</v>
          </cell>
          <cell r="E37" t="str">
            <v>Flintshire</v>
          </cell>
          <cell r="F37" t="str">
            <v>LA</v>
          </cell>
          <cell r="G37">
            <v>167.66669999999999</v>
          </cell>
          <cell r="H37">
            <v>175.36177000000001</v>
          </cell>
          <cell r="I37">
            <v>160.11492000000001</v>
          </cell>
          <cell r="J37">
            <v>191.65013999999999</v>
          </cell>
          <cell r="K37">
            <v>16.28837</v>
          </cell>
          <cell r="L37">
            <v>15.24686</v>
          </cell>
        </row>
        <row r="38">
          <cell r="A38" t="str">
            <v>Wrexham_REVAS_Males_2009 - 2011_LA</v>
          </cell>
          <cell r="B38" t="str">
            <v>REVAS</v>
          </cell>
          <cell r="C38" t="str">
            <v>2009 - 2011</v>
          </cell>
          <cell r="D38" t="str">
            <v>Males</v>
          </cell>
          <cell r="E38" t="str">
            <v>Wrexham</v>
          </cell>
          <cell r="F38" t="str">
            <v>LA</v>
          </cell>
          <cell r="G38">
            <v>137.33330000000001</v>
          </cell>
          <cell r="H38">
            <v>174.02466000000001</v>
          </cell>
          <cell r="I38">
            <v>157.32803999999999</v>
          </cell>
          <cell r="J38">
            <v>191.9864</v>
          </cell>
          <cell r="K38">
            <v>17.961739999999999</v>
          </cell>
          <cell r="L38">
            <v>16.696619999999999</v>
          </cell>
        </row>
        <row r="39">
          <cell r="A39" t="str">
            <v>Powys_REVAS_Males_2009 - 2011_LA</v>
          </cell>
          <cell r="B39" t="str">
            <v>REVAS</v>
          </cell>
          <cell r="C39" t="str">
            <v>2009 - 2011</v>
          </cell>
          <cell r="D39" t="str">
            <v>Males</v>
          </cell>
          <cell r="E39" t="str">
            <v>Powys</v>
          </cell>
          <cell r="F39" t="str">
            <v>LA</v>
          </cell>
          <cell r="G39">
            <v>141</v>
          </cell>
          <cell r="H39">
            <v>138.45051000000001</v>
          </cell>
          <cell r="I39">
            <v>125.04107999999999</v>
          </cell>
          <cell r="J39">
            <v>152.86215000000001</v>
          </cell>
          <cell r="K39">
            <v>14.41164</v>
          </cell>
          <cell r="L39">
            <v>13.40943</v>
          </cell>
        </row>
        <row r="40">
          <cell r="A40" t="str">
            <v>Ceredigion_REVAS_Males_2009 - 2011_LA</v>
          </cell>
          <cell r="B40" t="str">
            <v>REVAS</v>
          </cell>
          <cell r="C40" t="str">
            <v>2009 - 2011</v>
          </cell>
          <cell r="D40" t="str">
            <v>Males</v>
          </cell>
          <cell r="E40" t="str">
            <v>Ceredigion</v>
          </cell>
          <cell r="F40" t="str">
            <v>LA</v>
          </cell>
          <cell r="G40">
            <v>106.33329999999999</v>
          </cell>
          <cell r="H40">
            <v>199.65544</v>
          </cell>
          <cell r="I40">
            <v>177.40679</v>
          </cell>
          <cell r="J40">
            <v>223.83063000000001</v>
          </cell>
          <cell r="K40">
            <v>24.175190000000001</v>
          </cell>
          <cell r="L40">
            <v>22.248650000000001</v>
          </cell>
        </row>
        <row r="41">
          <cell r="A41" t="str">
            <v>Pembrokeshire_REVAS_Males_2009 - 2011_LA</v>
          </cell>
          <cell r="B41" t="str">
            <v>REVAS</v>
          </cell>
          <cell r="C41" t="str">
            <v>2009 - 2011</v>
          </cell>
          <cell r="D41" t="str">
            <v>Males</v>
          </cell>
          <cell r="E41" t="str">
            <v>Pembrokeshire</v>
          </cell>
          <cell r="F41" t="str">
            <v>LA</v>
          </cell>
          <cell r="G41">
            <v>154.66669999999999</v>
          </cell>
          <cell r="H41">
            <v>178.47472999999999</v>
          </cell>
          <cell r="I41">
            <v>161.98654999999999</v>
          </cell>
          <cell r="J41">
            <v>196.13739000000001</v>
          </cell>
          <cell r="K41">
            <v>17.662659999999999</v>
          </cell>
          <cell r="L41">
            <v>16.48818</v>
          </cell>
        </row>
        <row r="42">
          <cell r="A42" t="str">
            <v>Carmarthenshire_REVAS_Males_2009 - 2011_LA</v>
          </cell>
          <cell r="B42" t="str">
            <v>REVAS</v>
          </cell>
          <cell r="C42" t="str">
            <v>2009 - 2011</v>
          </cell>
          <cell r="D42" t="str">
            <v>Males</v>
          </cell>
          <cell r="E42" t="str">
            <v>Carmarthenshire</v>
          </cell>
          <cell r="F42" t="str">
            <v>LA</v>
          </cell>
          <cell r="G42">
            <v>230</v>
          </cell>
          <cell r="H42">
            <v>186.11398</v>
          </cell>
          <cell r="I42">
            <v>171.99508</v>
          </cell>
          <cell r="J42">
            <v>201.05189999999999</v>
          </cell>
          <cell r="K42">
            <v>14.93793</v>
          </cell>
          <cell r="L42">
            <v>14.11889</v>
          </cell>
        </row>
        <row r="43">
          <cell r="A43" t="str">
            <v>Swansea_REVAS_Males_2009 - 2011_LA</v>
          </cell>
          <cell r="B43" t="str">
            <v>REVAS</v>
          </cell>
          <cell r="C43" t="str">
            <v>2009 - 2011</v>
          </cell>
          <cell r="D43" t="str">
            <v>Males</v>
          </cell>
          <cell r="E43" t="str">
            <v>Swansea</v>
          </cell>
          <cell r="F43" t="str">
            <v>LA</v>
          </cell>
          <cell r="G43">
            <v>327.33330000000001</v>
          </cell>
          <cell r="H43">
            <v>230.77912000000001</v>
          </cell>
          <cell r="I43">
            <v>216.16897</v>
          </cell>
          <cell r="J43">
            <v>246.09611000000001</v>
          </cell>
          <cell r="K43">
            <v>15.316990000000001</v>
          </cell>
          <cell r="L43">
            <v>14.61016</v>
          </cell>
        </row>
        <row r="44">
          <cell r="A44" t="str">
            <v>Neath Port Talbot_REVAS_Males_2009 - 2011_LA</v>
          </cell>
          <cell r="B44" t="str">
            <v>REVAS</v>
          </cell>
          <cell r="C44" t="str">
            <v>2009 - 2011</v>
          </cell>
          <cell r="D44" t="str">
            <v>Males</v>
          </cell>
          <cell r="E44" t="str">
            <v>Neath Port Talbot</v>
          </cell>
          <cell r="F44" t="str">
            <v>LA</v>
          </cell>
          <cell r="G44">
            <v>179</v>
          </cell>
          <cell r="H44">
            <v>201.41852</v>
          </cell>
          <cell r="I44">
            <v>184.38312999999999</v>
          </cell>
          <cell r="J44">
            <v>219.57883000000001</v>
          </cell>
          <cell r="K44">
            <v>18.160299999999999</v>
          </cell>
          <cell r="L44">
            <v>17.03539</v>
          </cell>
        </row>
        <row r="45">
          <cell r="A45" t="str">
            <v>Bridgend_REVAS_Males_2009 - 2011_LA</v>
          </cell>
          <cell r="B45" t="str">
            <v>REVAS</v>
          </cell>
          <cell r="C45" t="str">
            <v>2009 - 2011</v>
          </cell>
          <cell r="D45" t="str">
            <v>Males</v>
          </cell>
          <cell r="E45" t="str">
            <v>Bridgend</v>
          </cell>
          <cell r="F45" t="str">
            <v>LA</v>
          </cell>
          <cell r="G45">
            <v>146.66669999999999</v>
          </cell>
          <cell r="H45">
            <v>171.57827</v>
          </cell>
          <cell r="I45">
            <v>155.66478000000001</v>
          </cell>
          <cell r="J45">
            <v>188.65699000000001</v>
          </cell>
          <cell r="K45">
            <v>17.07873</v>
          </cell>
          <cell r="L45">
            <v>15.91348</v>
          </cell>
        </row>
        <row r="46">
          <cell r="A46" t="str">
            <v>The Vale of Glamorgan_REVAS_Males_2009 - 2011_LA</v>
          </cell>
          <cell r="B46" t="str">
            <v>REVAS</v>
          </cell>
          <cell r="C46" t="str">
            <v>2009 - 2011</v>
          </cell>
          <cell r="D46" t="str">
            <v>Males</v>
          </cell>
          <cell r="E46" t="str">
            <v>The Vale of Glamorgan</v>
          </cell>
          <cell r="F46" t="str">
            <v>LA</v>
          </cell>
          <cell r="G46">
            <v>149.33330000000001</v>
          </cell>
          <cell r="H46">
            <v>191.53550999999999</v>
          </cell>
          <cell r="I46">
            <v>173.8775</v>
          </cell>
          <cell r="J46">
            <v>210.47444999999999</v>
          </cell>
          <cell r="K46">
            <v>18.938939999999999</v>
          </cell>
          <cell r="L46">
            <v>17.658000000000001</v>
          </cell>
        </row>
        <row r="47">
          <cell r="A47" t="str">
            <v>Cardiff_REVAS_Males_2009 - 2011_LA</v>
          </cell>
          <cell r="B47" t="str">
            <v>REVAS</v>
          </cell>
          <cell r="C47" t="str">
            <v>2009 - 2011</v>
          </cell>
          <cell r="D47" t="str">
            <v>Males</v>
          </cell>
          <cell r="E47" t="str">
            <v>Cardiff</v>
          </cell>
          <cell r="F47" t="str">
            <v>LA</v>
          </cell>
          <cell r="G47">
            <v>303</v>
          </cell>
          <cell r="H47">
            <v>191.62146999999999</v>
          </cell>
          <cell r="I47">
            <v>179.24494000000001</v>
          </cell>
          <cell r="J47">
            <v>204.62099000000001</v>
          </cell>
          <cell r="K47">
            <v>12.99952</v>
          </cell>
          <cell r="L47">
            <v>12.376530000000001</v>
          </cell>
        </row>
        <row r="48">
          <cell r="A48" t="str">
            <v>Rhondda Cynon Taf_REVAS_Males_2009 - 2011_LA</v>
          </cell>
          <cell r="B48" t="str">
            <v>REVAS</v>
          </cell>
          <cell r="C48" t="str">
            <v>2009 - 2011</v>
          </cell>
          <cell r="D48" t="str">
            <v>Males</v>
          </cell>
          <cell r="E48" t="str">
            <v>Rhondda Cynon Taf</v>
          </cell>
          <cell r="F48" t="str">
            <v>LA</v>
          </cell>
          <cell r="G48">
            <v>256.66669999999999</v>
          </cell>
          <cell r="H48">
            <v>188.61911000000001</v>
          </cell>
          <cell r="I48">
            <v>175.32626999999999</v>
          </cell>
          <cell r="J48">
            <v>202.64068</v>
          </cell>
          <cell r="K48">
            <v>14.021570000000001</v>
          </cell>
          <cell r="L48">
            <v>13.29284</v>
          </cell>
        </row>
        <row r="49">
          <cell r="A49" t="str">
            <v>Merthyr Tydfil_REVAS_Males_2009 - 2011_LA</v>
          </cell>
          <cell r="B49" t="str">
            <v>REVAS</v>
          </cell>
          <cell r="C49" t="str">
            <v>2009 - 2011</v>
          </cell>
          <cell r="D49" t="str">
            <v>Males</v>
          </cell>
          <cell r="E49" t="str">
            <v>Merthyr Tydfil</v>
          </cell>
          <cell r="F49" t="str">
            <v>LA</v>
          </cell>
          <cell r="G49">
            <v>58.666699999999999</v>
          </cell>
          <cell r="H49">
            <v>177.51471000000001</v>
          </cell>
          <cell r="I49">
            <v>151.99843999999999</v>
          </cell>
          <cell r="J49">
            <v>206.05391</v>
          </cell>
          <cell r="K49">
            <v>28.539190000000001</v>
          </cell>
          <cell r="L49">
            <v>25.516269999999999</v>
          </cell>
        </row>
        <row r="50">
          <cell r="A50" t="str">
            <v>Caerphilly_REVAS_Males_2009 - 2011_LA</v>
          </cell>
          <cell r="B50" t="str">
            <v>REVAS</v>
          </cell>
          <cell r="C50" t="str">
            <v>2009 - 2011</v>
          </cell>
          <cell r="D50" t="str">
            <v>Males</v>
          </cell>
          <cell r="E50" t="str">
            <v>Caerphilly</v>
          </cell>
          <cell r="F50" t="str">
            <v>LA</v>
          </cell>
          <cell r="G50">
            <v>200.66669999999999</v>
          </cell>
          <cell r="H50">
            <v>191.38326000000001</v>
          </cell>
          <cell r="I50">
            <v>176.20371</v>
          </cell>
          <cell r="J50">
            <v>207.50763000000001</v>
          </cell>
          <cell r="K50">
            <v>16.124369999999999</v>
          </cell>
          <cell r="L50">
            <v>15.179550000000001</v>
          </cell>
        </row>
        <row r="51">
          <cell r="A51" t="str">
            <v>Blaenau Gwent_REVAS_Males_2009 - 2011_LA</v>
          </cell>
          <cell r="B51" t="str">
            <v>REVAS</v>
          </cell>
          <cell r="C51" t="str">
            <v>2009 - 2011</v>
          </cell>
          <cell r="D51" t="str">
            <v>Males</v>
          </cell>
          <cell r="E51" t="str">
            <v>Blaenau Gwent</v>
          </cell>
          <cell r="F51" t="str">
            <v>LA</v>
          </cell>
          <cell r="G51">
            <v>81.666700000000006</v>
          </cell>
          <cell r="H51">
            <v>197.47902999999999</v>
          </cell>
          <cell r="I51">
            <v>173.04312999999999</v>
          </cell>
          <cell r="J51">
            <v>224.34523999999999</v>
          </cell>
          <cell r="K51">
            <v>26.866209999999999</v>
          </cell>
          <cell r="L51">
            <v>24.4359</v>
          </cell>
        </row>
        <row r="52">
          <cell r="A52" t="str">
            <v>Torfaen_REVAS_Males_2009 - 2011_LA</v>
          </cell>
          <cell r="B52" t="str">
            <v>REVAS</v>
          </cell>
          <cell r="C52" t="str">
            <v>2009 - 2011</v>
          </cell>
          <cell r="D52" t="str">
            <v>Males</v>
          </cell>
          <cell r="E52" t="str">
            <v>Torfaen</v>
          </cell>
          <cell r="F52" t="str">
            <v>LA</v>
          </cell>
          <cell r="G52">
            <v>105.33329999999999</v>
          </cell>
          <cell r="H52">
            <v>194.87721999999999</v>
          </cell>
          <cell r="I52">
            <v>173.63095000000001</v>
          </cell>
          <cell r="J52">
            <v>217.97237000000001</v>
          </cell>
          <cell r="K52">
            <v>23.09515</v>
          </cell>
          <cell r="L52">
            <v>21.246279999999999</v>
          </cell>
        </row>
        <row r="53">
          <cell r="A53" t="str">
            <v>Monmouthshire_REVAS_Males_2009 - 2011_LA</v>
          </cell>
          <cell r="B53" t="str">
            <v>REVAS</v>
          </cell>
          <cell r="C53" t="str">
            <v>2009 - 2011</v>
          </cell>
          <cell r="D53" t="str">
            <v>Males</v>
          </cell>
          <cell r="E53" t="str">
            <v>Monmouthshire</v>
          </cell>
          <cell r="F53" t="str">
            <v>LA</v>
          </cell>
          <cell r="G53">
            <v>103</v>
          </cell>
          <cell r="H53">
            <v>160.24087</v>
          </cell>
          <cell r="I53">
            <v>142.37210999999999</v>
          </cell>
          <cell r="J53">
            <v>179.68292</v>
          </cell>
          <cell r="K53">
            <v>19.442049999999998</v>
          </cell>
          <cell r="L53">
            <v>17.868760000000002</v>
          </cell>
        </row>
        <row r="54">
          <cell r="A54" t="str">
            <v>Newport_REVAS_Males_2009 - 2011_LA</v>
          </cell>
          <cell r="B54" t="str">
            <v>REVAS</v>
          </cell>
          <cell r="C54" t="str">
            <v>2009 - 2011</v>
          </cell>
          <cell r="D54" t="str">
            <v>Males</v>
          </cell>
          <cell r="E54" t="str">
            <v>Newport</v>
          </cell>
          <cell r="F54" t="str">
            <v>LA</v>
          </cell>
          <cell r="G54">
            <v>176.33330000000001</v>
          </cell>
          <cell r="H54">
            <v>219.94533999999999</v>
          </cell>
          <cell r="I54">
            <v>201.32154</v>
          </cell>
          <cell r="J54">
            <v>239.80853999999999</v>
          </cell>
          <cell r="K54">
            <v>19.863199999999999</v>
          </cell>
          <cell r="L54">
            <v>18.623799999999999</v>
          </cell>
        </row>
        <row r="55">
          <cell r="A55" t="str">
            <v>Betsi Cadwaladr UHB_REVAS_Males_2009 - 2011_HB</v>
          </cell>
          <cell r="B55" t="str">
            <v>REVAS</v>
          </cell>
          <cell r="C55" t="str">
            <v>2009 - 2011</v>
          </cell>
          <cell r="D55" t="str">
            <v>Males</v>
          </cell>
          <cell r="E55" t="str">
            <v>Betsi Cadwaladr UHB</v>
          </cell>
          <cell r="F55" t="str">
            <v>HB</v>
          </cell>
          <cell r="G55">
            <v>767.66669999999999</v>
          </cell>
          <cell r="H55">
            <v>170.32265000000001</v>
          </cell>
          <cell r="I55">
            <v>163.22327999999999</v>
          </cell>
          <cell r="J55">
            <v>177.64426</v>
          </cell>
          <cell r="K55">
            <v>7.3216099999999997</v>
          </cell>
          <cell r="L55">
            <v>7.0993700000000004</v>
          </cell>
        </row>
        <row r="56">
          <cell r="A56" t="str">
            <v>Powys THB_REVAS_Males_2009 - 2011_HB</v>
          </cell>
          <cell r="B56" t="str">
            <v>REVAS</v>
          </cell>
          <cell r="C56" t="str">
            <v>2009 - 2011</v>
          </cell>
          <cell r="D56" t="str">
            <v>Males</v>
          </cell>
          <cell r="E56" t="str">
            <v>Powys THB</v>
          </cell>
          <cell r="F56" t="str">
            <v>HB</v>
          </cell>
          <cell r="G56">
            <v>141</v>
          </cell>
          <cell r="H56">
            <v>138.45051000000001</v>
          </cell>
          <cell r="I56">
            <v>125.04107999999999</v>
          </cell>
          <cell r="J56">
            <v>152.86215000000001</v>
          </cell>
          <cell r="K56">
            <v>14.41164</v>
          </cell>
          <cell r="L56">
            <v>13.40943</v>
          </cell>
        </row>
        <row r="57">
          <cell r="A57" t="str">
            <v>Hywel Dda HB_REVAS_Males_2009 - 2011_HB</v>
          </cell>
          <cell r="B57" t="str">
            <v>REVAS</v>
          </cell>
          <cell r="C57" t="str">
            <v>2009 - 2011</v>
          </cell>
          <cell r="D57" t="str">
            <v>Males</v>
          </cell>
          <cell r="E57" t="str">
            <v>Hywel Dda HB</v>
          </cell>
          <cell r="F57" t="str">
            <v>HB</v>
          </cell>
          <cell r="G57">
            <v>491</v>
          </cell>
          <cell r="H57">
            <v>186.37640999999999</v>
          </cell>
          <cell r="I57">
            <v>176.61348000000001</v>
          </cell>
          <cell r="J57">
            <v>196.52312000000001</v>
          </cell>
          <cell r="K57">
            <v>10.14672</v>
          </cell>
          <cell r="L57">
            <v>9.7629300000000008</v>
          </cell>
        </row>
        <row r="58">
          <cell r="A58" t="str">
            <v>ABM UHB_REVAS_Males_2009 - 2011_HB</v>
          </cell>
          <cell r="B58" t="str">
            <v>REVAS</v>
          </cell>
          <cell r="C58" t="str">
            <v>2009 - 2011</v>
          </cell>
          <cell r="D58" t="str">
            <v>Males</v>
          </cell>
          <cell r="E58" t="str">
            <v>ABM UHB</v>
          </cell>
          <cell r="F58" t="str">
            <v>HB</v>
          </cell>
          <cell r="G58">
            <v>653</v>
          </cell>
          <cell r="H58">
            <v>206.44736</v>
          </cell>
          <cell r="I58">
            <v>197.20193</v>
          </cell>
          <cell r="J58">
            <v>216.00703999999999</v>
          </cell>
          <cell r="K58">
            <v>9.5596800000000002</v>
          </cell>
          <cell r="L58">
            <v>9.2454199999999993</v>
          </cell>
        </row>
        <row r="59">
          <cell r="A59" t="str">
            <v>Cardiff &amp; Vale UHB_REVAS_Males_2009 - 2011_HB</v>
          </cell>
          <cell r="B59" t="str">
            <v>REVAS</v>
          </cell>
          <cell r="C59" t="str">
            <v>2009 - 2011</v>
          </cell>
          <cell r="D59" t="str">
            <v>Males</v>
          </cell>
          <cell r="E59" t="str">
            <v>Cardiff &amp; Vale UHB</v>
          </cell>
          <cell r="F59" t="str">
            <v>HB</v>
          </cell>
          <cell r="G59">
            <v>452.33330000000001</v>
          </cell>
          <cell r="H59">
            <v>191.5795</v>
          </cell>
          <cell r="I59">
            <v>181.40694999999999</v>
          </cell>
          <cell r="J59">
            <v>202.16906</v>
          </cell>
          <cell r="K59">
            <v>10.589560000000001</v>
          </cell>
          <cell r="L59">
            <v>10.172549999999999</v>
          </cell>
        </row>
        <row r="60">
          <cell r="A60" t="str">
            <v>Cwm Taf HB_REVAS_Males_2009 - 2011_HB</v>
          </cell>
          <cell r="B60" t="str">
            <v>REVAS</v>
          </cell>
          <cell r="C60" t="str">
            <v>2009 - 2011</v>
          </cell>
          <cell r="D60" t="str">
            <v>Males</v>
          </cell>
          <cell r="E60" t="str">
            <v>Cwm Taf HB</v>
          </cell>
          <cell r="F60" t="str">
            <v>HB</v>
          </cell>
          <cell r="G60">
            <v>315.33330000000001</v>
          </cell>
          <cell r="H60">
            <v>186.43128999999999</v>
          </cell>
          <cell r="I60">
            <v>174.57101</v>
          </cell>
          <cell r="J60">
            <v>198.87647000000001</v>
          </cell>
          <cell r="K60">
            <v>12.445180000000001</v>
          </cell>
          <cell r="L60">
            <v>11.860279999999999</v>
          </cell>
        </row>
        <row r="61">
          <cell r="A61" t="str">
            <v>Aneurin Bevan HB_REVAS_Males_2009 - 2011_HB</v>
          </cell>
          <cell r="B61" t="str">
            <v>REVAS</v>
          </cell>
          <cell r="C61" t="str">
            <v>2009 - 2011</v>
          </cell>
          <cell r="D61" t="str">
            <v>Males</v>
          </cell>
          <cell r="E61" t="str">
            <v>Aneurin Bevan HB</v>
          </cell>
          <cell r="F61" t="str">
            <v>HB</v>
          </cell>
          <cell r="G61">
            <v>667</v>
          </cell>
          <cell r="H61">
            <v>193.72695999999999</v>
          </cell>
          <cell r="I61">
            <v>185.18897000000001</v>
          </cell>
          <cell r="J61">
            <v>202.55203</v>
          </cell>
          <cell r="K61">
            <v>8.8250700000000002</v>
          </cell>
          <cell r="L61">
            <v>8.5379799999999992</v>
          </cell>
        </row>
        <row r="62">
          <cell r="A62" t="str">
            <v>Wales_REVAS_Females_2009 - 2011_WALES</v>
          </cell>
          <cell r="B62" t="str">
            <v>REVAS</v>
          </cell>
          <cell r="C62" t="str">
            <v>2009 - 2011</v>
          </cell>
          <cell r="D62" t="str">
            <v>Females</v>
          </cell>
          <cell r="E62" t="str">
            <v>Wales</v>
          </cell>
          <cell r="F62" t="str">
            <v>WALES</v>
          </cell>
          <cell r="G62">
            <v>1156.6667</v>
          </cell>
          <cell r="H62">
            <v>51.837420000000002</v>
          </cell>
          <cell r="I62">
            <v>50.042310000000001</v>
          </cell>
          <cell r="J62">
            <v>53.678170000000001</v>
          </cell>
          <cell r="K62">
            <v>1.8407500000000001</v>
          </cell>
          <cell r="L62">
            <v>1.79511</v>
          </cell>
        </row>
        <row r="63">
          <cell r="A63" t="str">
            <v>Isle of Anglesey_REVAS_Females_2009 - 2011_LA</v>
          </cell>
          <cell r="B63" t="str">
            <v>REVAS</v>
          </cell>
          <cell r="C63" t="str">
            <v>2009 - 2011</v>
          </cell>
          <cell r="D63" t="str">
            <v>Females</v>
          </cell>
          <cell r="E63" t="str">
            <v>Isle of Anglesey</v>
          </cell>
          <cell r="F63" t="str">
            <v>LA</v>
          </cell>
          <cell r="G63">
            <v>27.333300000000001</v>
          </cell>
          <cell r="H63">
            <v>48.038170000000001</v>
          </cell>
          <cell r="I63">
            <v>37.454689999999999</v>
          </cell>
          <cell r="J63">
            <v>60.513069999999999</v>
          </cell>
          <cell r="K63">
            <v>12.4749</v>
          </cell>
          <cell r="L63">
            <v>10.58347</v>
          </cell>
        </row>
        <row r="64">
          <cell r="A64" t="str">
            <v>Gwynedd_REVAS_Females_2009 - 2011_LA</v>
          </cell>
          <cell r="B64" t="str">
            <v>REVAS</v>
          </cell>
          <cell r="C64" t="str">
            <v>2009 - 2011</v>
          </cell>
          <cell r="D64" t="str">
            <v>Females</v>
          </cell>
          <cell r="E64" t="str">
            <v>Gwynedd</v>
          </cell>
          <cell r="F64" t="str">
            <v>LA</v>
          </cell>
          <cell r="G64">
            <v>38</v>
          </cell>
          <cell r="H64">
            <v>39.527149999999999</v>
          </cell>
          <cell r="I64">
            <v>32.061720000000001</v>
          </cell>
          <cell r="J64">
            <v>48.108370000000001</v>
          </cell>
          <cell r="K64">
            <v>8.5812200000000001</v>
          </cell>
          <cell r="L64">
            <v>7.4654299999999996</v>
          </cell>
        </row>
        <row r="65">
          <cell r="A65" t="str">
            <v>Conwy_REVAS_Females_2009 - 2011_LA</v>
          </cell>
          <cell r="B65" t="str">
            <v>REVAS</v>
          </cell>
          <cell r="C65" t="str">
            <v>2009 - 2011</v>
          </cell>
          <cell r="D65" t="str">
            <v>Females</v>
          </cell>
          <cell r="E65" t="str">
            <v>Conwy</v>
          </cell>
          <cell r="F65" t="str">
            <v>LA</v>
          </cell>
          <cell r="G65">
            <v>45.666699999999999</v>
          </cell>
          <cell r="H65">
            <v>45.614750000000001</v>
          </cell>
          <cell r="I65">
            <v>37.68336</v>
          </cell>
          <cell r="J65">
            <v>54.620109999999997</v>
          </cell>
          <cell r="K65">
            <v>9.0053599999999996</v>
          </cell>
          <cell r="L65">
            <v>7.9313900000000004</v>
          </cell>
        </row>
        <row r="66">
          <cell r="A66" t="str">
            <v>Denbighshire_REVAS_Females_2009 - 2011_LA</v>
          </cell>
          <cell r="B66" t="str">
            <v>REVAS</v>
          </cell>
          <cell r="C66" t="str">
            <v>2009 - 2011</v>
          </cell>
          <cell r="D66" t="str">
            <v>Females</v>
          </cell>
          <cell r="E66" t="str">
            <v>Denbighshire</v>
          </cell>
          <cell r="F66" t="str">
            <v>LA</v>
          </cell>
          <cell r="G66">
            <v>34.666699999999999</v>
          </cell>
          <cell r="H66">
            <v>44.804789999999997</v>
          </cell>
          <cell r="I66">
            <v>36.20017</v>
          </cell>
          <cell r="J66">
            <v>54.760829999999999</v>
          </cell>
          <cell r="K66">
            <v>9.9560399999999998</v>
          </cell>
          <cell r="L66">
            <v>8.6046200000000006</v>
          </cell>
        </row>
        <row r="67">
          <cell r="A67" t="str">
            <v>Flintshire_REVAS_Females_2009 - 2011_LA</v>
          </cell>
          <cell r="B67" t="str">
            <v>REVAS</v>
          </cell>
          <cell r="C67" t="str">
            <v>2009 - 2011</v>
          </cell>
          <cell r="D67" t="str">
            <v>Females</v>
          </cell>
          <cell r="E67" t="str">
            <v>Flintshire</v>
          </cell>
          <cell r="F67" t="str">
            <v>LA</v>
          </cell>
          <cell r="G67">
            <v>49.333300000000001</v>
          </cell>
          <cell r="H67">
            <v>43.60172</v>
          </cell>
          <cell r="I67">
            <v>36.616950000000003</v>
          </cell>
          <cell r="J67">
            <v>51.493989999999997</v>
          </cell>
          <cell r="K67">
            <v>7.8922800000000004</v>
          </cell>
          <cell r="L67">
            <v>6.9847599999999996</v>
          </cell>
        </row>
        <row r="68">
          <cell r="A68" t="str">
            <v>Wrexham_REVAS_Females_2009 - 2011_LA</v>
          </cell>
          <cell r="B68" t="str">
            <v>REVAS</v>
          </cell>
          <cell r="C68" t="str">
            <v>2009 - 2011</v>
          </cell>
          <cell r="D68" t="str">
            <v>Females</v>
          </cell>
          <cell r="E68" t="str">
            <v>Wrexham</v>
          </cell>
          <cell r="F68" t="str">
            <v>LA</v>
          </cell>
          <cell r="G68">
            <v>34.666699999999999</v>
          </cell>
          <cell r="H68">
            <v>38.629959999999997</v>
          </cell>
          <cell r="I68">
            <v>31.339410000000001</v>
          </cell>
          <cell r="J68">
            <v>47.065550000000002</v>
          </cell>
          <cell r="K68">
            <v>8.4355899999999995</v>
          </cell>
          <cell r="L68">
            <v>7.2905499999999996</v>
          </cell>
        </row>
        <row r="69">
          <cell r="A69" t="str">
            <v>Powys_REVAS_Females_2009 - 2011_LA</v>
          </cell>
          <cell r="B69" t="str">
            <v>REVAS</v>
          </cell>
          <cell r="C69" t="str">
            <v>2009 - 2011</v>
          </cell>
          <cell r="D69" t="str">
            <v>Females</v>
          </cell>
          <cell r="E69" t="str">
            <v>Powys</v>
          </cell>
          <cell r="F69" t="str">
            <v>LA</v>
          </cell>
          <cell r="G69">
            <v>46.666699999999999</v>
          </cell>
          <cell r="H69">
            <v>37.705210000000001</v>
          </cell>
          <cell r="I69">
            <v>31.346509999999999</v>
          </cell>
          <cell r="J69">
            <v>44.915010000000002</v>
          </cell>
          <cell r="K69">
            <v>7.2098000000000004</v>
          </cell>
          <cell r="L69">
            <v>6.3587100000000003</v>
          </cell>
        </row>
        <row r="70">
          <cell r="A70" t="str">
            <v>Ceredigion_REVAS_Females_2009 - 2011_LA</v>
          </cell>
          <cell r="B70" t="str">
            <v>REVAS</v>
          </cell>
          <cell r="C70" t="str">
            <v>2009 - 2011</v>
          </cell>
          <cell r="D70" t="str">
            <v>Females</v>
          </cell>
          <cell r="E70" t="str">
            <v>Ceredigion</v>
          </cell>
          <cell r="F70" t="str">
            <v>LA</v>
          </cell>
          <cell r="G70">
            <v>30.666699999999999</v>
          </cell>
          <cell r="H70">
            <v>48.093330000000002</v>
          </cell>
          <cell r="I70">
            <v>37.813650000000003</v>
          </cell>
          <cell r="J70">
            <v>60.098500000000001</v>
          </cell>
          <cell r="K70">
            <v>12.00517</v>
          </cell>
          <cell r="L70">
            <v>10.279680000000001</v>
          </cell>
        </row>
        <row r="71">
          <cell r="A71" t="str">
            <v>Pembrokeshire_REVAS_Females_2009 - 2011_LA</v>
          </cell>
          <cell r="B71" t="str">
            <v>REVAS</v>
          </cell>
          <cell r="C71" t="str">
            <v>2009 - 2011</v>
          </cell>
          <cell r="D71" t="str">
            <v>Females</v>
          </cell>
          <cell r="E71" t="str">
            <v>Pembrokeshire</v>
          </cell>
          <cell r="F71" t="str">
            <v>LA</v>
          </cell>
          <cell r="G71">
            <v>53.333300000000001</v>
          </cell>
          <cell r="H71">
            <v>52.61956</v>
          </cell>
          <cell r="I71">
            <v>44.157530000000001</v>
          </cell>
          <cell r="J71">
            <v>62.136249999999997</v>
          </cell>
          <cell r="K71">
            <v>9.5166900000000005</v>
          </cell>
          <cell r="L71">
            <v>8.4620300000000004</v>
          </cell>
        </row>
        <row r="72">
          <cell r="A72" t="str">
            <v>Carmarthenshire_REVAS_Females_2009 - 2011_LA</v>
          </cell>
          <cell r="B72" t="str">
            <v>REVAS</v>
          </cell>
          <cell r="C72" t="str">
            <v>2009 - 2011</v>
          </cell>
          <cell r="D72" t="str">
            <v>Females</v>
          </cell>
          <cell r="E72" t="str">
            <v>Carmarthenshire</v>
          </cell>
          <cell r="F72" t="str">
            <v>LA</v>
          </cell>
          <cell r="G72">
            <v>73.333299999999994</v>
          </cell>
          <cell r="H72">
            <v>49.720280000000002</v>
          </cell>
          <cell r="I72">
            <v>42.910899999999998</v>
          </cell>
          <cell r="J72">
            <v>57.246459999999999</v>
          </cell>
          <cell r="K72">
            <v>7.5261699999999996</v>
          </cell>
          <cell r="L72">
            <v>6.8093899999999996</v>
          </cell>
        </row>
        <row r="73">
          <cell r="A73" t="str">
            <v>Swansea_REVAS_Females_2009 - 2011_LA</v>
          </cell>
          <cell r="B73" t="str">
            <v>REVAS</v>
          </cell>
          <cell r="C73" t="str">
            <v>2009 - 2011</v>
          </cell>
          <cell r="D73" t="str">
            <v>Females</v>
          </cell>
          <cell r="E73" t="str">
            <v>Swansea</v>
          </cell>
          <cell r="F73" t="str">
            <v>LA</v>
          </cell>
          <cell r="G73">
            <v>122</v>
          </cell>
          <cell r="H73">
            <v>66.047510000000003</v>
          </cell>
          <cell r="I73">
            <v>59.007359999999998</v>
          </cell>
          <cell r="J73">
            <v>73.655050000000003</v>
          </cell>
          <cell r="K73">
            <v>7.6075299999999997</v>
          </cell>
          <cell r="L73">
            <v>7.0401499999999997</v>
          </cell>
        </row>
        <row r="74">
          <cell r="A74" t="str">
            <v>Neath Port Talbot_REVAS_Females_2009 - 2011_LA</v>
          </cell>
          <cell r="B74" t="str">
            <v>REVAS</v>
          </cell>
          <cell r="C74" t="str">
            <v>2009 - 2011</v>
          </cell>
          <cell r="D74" t="str">
            <v>Females</v>
          </cell>
          <cell r="E74" t="str">
            <v>Neath Port Talbot</v>
          </cell>
          <cell r="F74" t="str">
            <v>LA</v>
          </cell>
          <cell r="G74">
            <v>79.666700000000006</v>
          </cell>
          <cell r="H74">
            <v>75.3626</v>
          </cell>
          <cell r="I74">
            <v>65.610150000000004</v>
          </cell>
          <cell r="J74">
            <v>86.097740000000002</v>
          </cell>
          <cell r="K74">
            <v>10.735139999999999</v>
          </cell>
          <cell r="L74">
            <v>9.7524499999999996</v>
          </cell>
        </row>
        <row r="75">
          <cell r="A75" t="str">
            <v>Bridgend_REVAS_Females_2009 - 2011_LA</v>
          </cell>
          <cell r="B75" t="str">
            <v>REVAS</v>
          </cell>
          <cell r="C75" t="str">
            <v>2009 - 2011</v>
          </cell>
          <cell r="D75" t="str">
            <v>Females</v>
          </cell>
          <cell r="E75" t="str">
            <v>Bridgend</v>
          </cell>
          <cell r="F75" t="str">
            <v>LA</v>
          </cell>
          <cell r="G75">
            <v>48.666699999999999</v>
          </cell>
          <cell r="H75">
            <v>48.300899999999999</v>
          </cell>
          <cell r="I75">
            <v>40.51155</v>
          </cell>
          <cell r="J75">
            <v>57.109690000000001</v>
          </cell>
          <cell r="K75">
            <v>8.8087900000000001</v>
          </cell>
          <cell r="L75">
            <v>7.7893499999999998</v>
          </cell>
        </row>
        <row r="76">
          <cell r="A76" t="str">
            <v>The Vale of Glamorgan_REVAS_Females_2009 - 2011_LA</v>
          </cell>
          <cell r="B76" t="str">
            <v>REVAS</v>
          </cell>
          <cell r="C76" t="str">
            <v>2009 - 2011</v>
          </cell>
          <cell r="D76" t="str">
            <v>Females</v>
          </cell>
          <cell r="E76" t="str">
            <v>The Vale of Glamorgan</v>
          </cell>
          <cell r="F76" t="str">
            <v>LA</v>
          </cell>
          <cell r="G76">
            <v>45.666699999999999</v>
          </cell>
          <cell r="H76">
            <v>48.004309999999997</v>
          </cell>
          <cell r="I76">
            <v>40.026870000000002</v>
          </cell>
          <cell r="J76">
            <v>57.061950000000003</v>
          </cell>
          <cell r="K76">
            <v>9.0576399999999992</v>
          </cell>
          <cell r="L76">
            <v>7.9774399999999996</v>
          </cell>
        </row>
        <row r="77">
          <cell r="A77" t="str">
            <v>Cardiff_REVAS_Females_2009 - 2011_LA</v>
          </cell>
          <cell r="B77" t="str">
            <v>REVAS</v>
          </cell>
          <cell r="C77" t="str">
            <v>2009 - 2011</v>
          </cell>
          <cell r="D77" t="str">
            <v>Females</v>
          </cell>
          <cell r="E77" t="str">
            <v>Cardiff</v>
          </cell>
          <cell r="F77" t="str">
            <v>LA</v>
          </cell>
          <cell r="G77">
            <v>112.66670000000001</v>
          </cell>
          <cell r="H77">
            <v>58.774720000000002</v>
          </cell>
          <cell r="I77">
            <v>52.420540000000003</v>
          </cell>
          <cell r="J77">
            <v>65.662729999999996</v>
          </cell>
          <cell r="K77">
            <v>6.8880100000000004</v>
          </cell>
          <cell r="L77">
            <v>6.3541800000000004</v>
          </cell>
        </row>
        <row r="78">
          <cell r="A78" t="str">
            <v>Rhondda Cynon Taf_REVAS_Females_2009 - 2011_LA</v>
          </cell>
          <cell r="B78" t="str">
            <v>REVAS</v>
          </cell>
          <cell r="C78" t="str">
            <v>2009 - 2011</v>
          </cell>
          <cell r="D78" t="str">
            <v>Females</v>
          </cell>
          <cell r="E78" t="str">
            <v>Rhondda Cynon Taf</v>
          </cell>
          <cell r="F78" t="str">
            <v>LA</v>
          </cell>
          <cell r="G78">
            <v>93</v>
          </cell>
          <cell r="H78">
            <v>61.735720000000001</v>
          </cell>
          <cell r="I78">
            <v>54.528019999999998</v>
          </cell>
          <cell r="J78">
            <v>69.612930000000006</v>
          </cell>
          <cell r="K78">
            <v>7.8772099999999998</v>
          </cell>
          <cell r="L78">
            <v>7.2076900000000004</v>
          </cell>
        </row>
        <row r="79">
          <cell r="A79" t="str">
            <v>Merthyr Tydfil_REVAS_Females_2009 - 2011_LA</v>
          </cell>
          <cell r="B79" t="str">
            <v>REVAS</v>
          </cell>
          <cell r="C79" t="str">
            <v>2009 - 2011</v>
          </cell>
          <cell r="D79" t="str">
            <v>Females</v>
          </cell>
          <cell r="E79" t="str">
            <v>Merthyr Tydfil</v>
          </cell>
          <cell r="F79" t="str">
            <v>LA</v>
          </cell>
          <cell r="G79">
            <v>13.666700000000001</v>
          </cell>
          <cell r="H79">
            <v>38.914879999999997</v>
          </cell>
          <cell r="I79">
            <v>27.739899999999999</v>
          </cell>
          <cell r="J79">
            <v>53.024889999999999</v>
          </cell>
          <cell r="K79">
            <v>14.110010000000001</v>
          </cell>
          <cell r="L79">
            <v>11.17498</v>
          </cell>
        </row>
        <row r="80">
          <cell r="A80" t="str">
            <v>Caerphilly_REVAS_Females_2009 - 2011_LA</v>
          </cell>
          <cell r="B80" t="str">
            <v>REVAS</v>
          </cell>
          <cell r="C80" t="str">
            <v>2009 - 2011</v>
          </cell>
          <cell r="D80" t="str">
            <v>Females</v>
          </cell>
          <cell r="E80" t="str">
            <v>Caerphilly</v>
          </cell>
          <cell r="F80" t="str">
            <v>LA</v>
          </cell>
          <cell r="G80">
            <v>74.666700000000006</v>
          </cell>
          <cell r="H80">
            <v>62.196399999999997</v>
          </cell>
          <cell r="I80">
            <v>54.09937</v>
          </cell>
          <cell r="J80">
            <v>71.137680000000003</v>
          </cell>
          <cell r="K80">
            <v>8.9412800000000008</v>
          </cell>
          <cell r="L80">
            <v>8.0970300000000002</v>
          </cell>
        </row>
        <row r="81">
          <cell r="A81" t="str">
            <v>Blaenau Gwent_REVAS_Females_2009 - 2011_LA</v>
          </cell>
          <cell r="B81" t="str">
            <v>REVAS</v>
          </cell>
          <cell r="C81" t="str">
            <v>2009 - 2011</v>
          </cell>
          <cell r="D81" t="str">
            <v>Females</v>
          </cell>
          <cell r="E81" t="str">
            <v>Blaenau Gwent</v>
          </cell>
          <cell r="F81" t="str">
            <v>LA</v>
          </cell>
          <cell r="G81">
            <v>20.666699999999999</v>
          </cell>
          <cell r="H81">
            <v>42.409700000000001</v>
          </cell>
          <cell r="I81">
            <v>32.181519999999999</v>
          </cell>
          <cell r="J81">
            <v>54.769460000000002</v>
          </cell>
          <cell r="K81">
            <v>12.35976</v>
          </cell>
          <cell r="L81">
            <v>10.22818</v>
          </cell>
        </row>
        <row r="82">
          <cell r="A82" t="str">
            <v>Torfaen_REVAS_Females_2009 - 2011_LA</v>
          </cell>
          <cell r="B82" t="str">
            <v>REVAS</v>
          </cell>
          <cell r="C82" t="str">
            <v>2009 - 2011</v>
          </cell>
          <cell r="D82" t="str">
            <v>Females</v>
          </cell>
          <cell r="E82" t="str">
            <v>Torfaen</v>
          </cell>
          <cell r="F82" t="str">
            <v>LA</v>
          </cell>
          <cell r="G82">
            <v>36.666699999999999</v>
          </cell>
          <cell r="H82">
            <v>59.924900000000001</v>
          </cell>
          <cell r="I82">
            <v>48.798389999999998</v>
          </cell>
          <cell r="J82">
            <v>72.746750000000006</v>
          </cell>
          <cell r="K82">
            <v>12.82185</v>
          </cell>
          <cell r="L82">
            <v>11.12651</v>
          </cell>
        </row>
        <row r="83">
          <cell r="A83" t="str">
            <v>Monmouthshire_REVAS_Females_2009 - 2011_LA</v>
          </cell>
          <cell r="B83" t="str">
            <v>REVAS</v>
          </cell>
          <cell r="C83" t="str">
            <v>2009 - 2011</v>
          </cell>
          <cell r="D83" t="str">
            <v>Females</v>
          </cell>
          <cell r="E83" t="str">
            <v>Monmouthshire</v>
          </cell>
          <cell r="F83" t="str">
            <v>LA</v>
          </cell>
          <cell r="G83">
            <v>25.333300000000001</v>
          </cell>
          <cell r="H83">
            <v>33.027659999999997</v>
          </cell>
          <cell r="I83">
            <v>25.583749999999998</v>
          </cell>
          <cell r="J83">
            <v>41.858379999999997</v>
          </cell>
          <cell r="K83">
            <v>8.8307199999999995</v>
          </cell>
          <cell r="L83">
            <v>7.4439099999999998</v>
          </cell>
        </row>
        <row r="84">
          <cell r="A84" t="str">
            <v>Newport_REVAS_Females_2009 - 2011_LA</v>
          </cell>
          <cell r="B84" t="str">
            <v>REVAS</v>
          </cell>
          <cell r="C84" t="str">
            <v>2009 - 2011</v>
          </cell>
          <cell r="D84" t="str">
            <v>Females</v>
          </cell>
          <cell r="E84" t="str">
            <v>Newport</v>
          </cell>
          <cell r="F84" t="str">
            <v>LA</v>
          </cell>
          <cell r="G84">
            <v>50.333300000000001</v>
          </cell>
          <cell r="H84">
            <v>53.335859999999997</v>
          </cell>
          <cell r="I84">
            <v>44.888039999999997</v>
          </cell>
          <cell r="J84">
            <v>62.869579999999999</v>
          </cell>
          <cell r="K84">
            <v>9.5337200000000006</v>
          </cell>
          <cell r="L84">
            <v>8.4478200000000001</v>
          </cell>
        </row>
        <row r="85">
          <cell r="A85" t="str">
            <v>Betsi Cadwaladr UHB_REVAS_Females_2009 - 2011_HB</v>
          </cell>
          <cell r="B85" t="str">
            <v>REVAS</v>
          </cell>
          <cell r="C85" t="str">
            <v>2009 - 2011</v>
          </cell>
          <cell r="D85" t="str">
            <v>Females</v>
          </cell>
          <cell r="E85" t="str">
            <v>Betsi Cadwaladr UHB</v>
          </cell>
          <cell r="F85" t="str">
            <v>HB</v>
          </cell>
          <cell r="G85">
            <v>229.66669999999999</v>
          </cell>
          <cell r="H85">
            <v>42.948689999999999</v>
          </cell>
          <cell r="I85">
            <v>39.62097</v>
          </cell>
          <cell r="J85">
            <v>46.4696</v>
          </cell>
          <cell r="K85">
            <v>3.5209100000000002</v>
          </cell>
          <cell r="L85">
            <v>3.3277199999999998</v>
          </cell>
        </row>
        <row r="86">
          <cell r="A86" t="str">
            <v>Powys THB_REVAS_Females_2009 - 2011_HB</v>
          </cell>
          <cell r="B86" t="str">
            <v>REVAS</v>
          </cell>
          <cell r="C86" t="str">
            <v>2009 - 2011</v>
          </cell>
          <cell r="D86" t="str">
            <v>Females</v>
          </cell>
          <cell r="E86" t="str">
            <v>Powys THB</v>
          </cell>
          <cell r="F86" t="str">
            <v>HB</v>
          </cell>
          <cell r="G86">
            <v>46.666699999999999</v>
          </cell>
          <cell r="H86">
            <v>37.705210000000001</v>
          </cell>
          <cell r="I86">
            <v>31.346509999999999</v>
          </cell>
          <cell r="J86">
            <v>44.915010000000002</v>
          </cell>
          <cell r="K86">
            <v>7.2098000000000004</v>
          </cell>
          <cell r="L86">
            <v>6.3587100000000003</v>
          </cell>
        </row>
        <row r="87">
          <cell r="A87" t="str">
            <v>Hywel Dda HB_REVAS_Females_2009 - 2011_HB</v>
          </cell>
          <cell r="B87" t="str">
            <v>REVAS</v>
          </cell>
          <cell r="C87" t="str">
            <v>2009 - 2011</v>
          </cell>
          <cell r="D87" t="str">
            <v>Females</v>
          </cell>
          <cell r="E87" t="str">
            <v>Hywel Dda HB</v>
          </cell>
          <cell r="F87" t="str">
            <v>HB</v>
          </cell>
          <cell r="G87">
            <v>157.33330000000001</v>
          </cell>
          <cell r="H87">
            <v>50.380949999999999</v>
          </cell>
          <cell r="I87">
            <v>45.588439999999999</v>
          </cell>
          <cell r="J87">
            <v>55.511809999999997</v>
          </cell>
          <cell r="K87">
            <v>5.1308699999999998</v>
          </cell>
          <cell r="L87">
            <v>4.79251</v>
          </cell>
        </row>
        <row r="88">
          <cell r="A88" t="str">
            <v>ABM UHB_REVAS_Females_2009 - 2011_HB</v>
          </cell>
          <cell r="B88" t="str">
            <v>REVAS</v>
          </cell>
          <cell r="C88" t="str">
            <v>2009 - 2011</v>
          </cell>
          <cell r="D88" t="str">
            <v>Females</v>
          </cell>
          <cell r="E88" t="str">
            <v>ABM UHB</v>
          </cell>
          <cell r="F88" t="str">
            <v>HB</v>
          </cell>
          <cell r="G88">
            <v>250.33330000000001</v>
          </cell>
          <cell r="H88">
            <v>64.022720000000007</v>
          </cell>
          <cell r="I88">
            <v>59.271880000000003</v>
          </cell>
          <cell r="J88">
            <v>69.037390000000002</v>
          </cell>
          <cell r="K88">
            <v>5.0146699999999997</v>
          </cell>
          <cell r="L88">
            <v>4.7508499999999998</v>
          </cell>
        </row>
        <row r="89">
          <cell r="A89" t="str">
            <v>Cardiff &amp; Vale UHB_REVAS_Females_2009 - 2011_HB</v>
          </cell>
          <cell r="B89" t="str">
            <v>REVAS</v>
          </cell>
          <cell r="C89" t="str">
            <v>2009 - 2011</v>
          </cell>
          <cell r="D89" t="str">
            <v>Females</v>
          </cell>
          <cell r="E89" t="str">
            <v>Cardiff &amp; Vale UHB</v>
          </cell>
          <cell r="F89" t="str">
            <v>HB</v>
          </cell>
          <cell r="G89">
            <v>158.33330000000001</v>
          </cell>
          <cell r="H89">
            <v>55.346600000000002</v>
          </cell>
          <cell r="I89">
            <v>50.288969999999999</v>
          </cell>
          <cell r="J89">
            <v>60.76014</v>
          </cell>
          <cell r="K89">
            <v>5.4135400000000002</v>
          </cell>
          <cell r="L89">
            <v>5.0576299999999996</v>
          </cell>
        </row>
        <row r="90">
          <cell r="A90" t="str">
            <v>Cwm Taf HB_REVAS_Females_2009 - 2011_HB</v>
          </cell>
          <cell r="B90" t="str">
            <v>REVAS</v>
          </cell>
          <cell r="C90" t="str">
            <v>2009 - 2011</v>
          </cell>
          <cell r="D90" t="str">
            <v>Females</v>
          </cell>
          <cell r="E90" t="str">
            <v>Cwm Taf HB</v>
          </cell>
          <cell r="F90" t="str">
            <v>HB</v>
          </cell>
          <cell r="G90">
            <v>106.66670000000001</v>
          </cell>
          <cell r="H90">
            <v>57.245249999999999</v>
          </cell>
          <cell r="I90">
            <v>50.999090000000002</v>
          </cell>
          <cell r="J90">
            <v>64.031390000000002</v>
          </cell>
          <cell r="K90">
            <v>6.7861399999999996</v>
          </cell>
          <cell r="L90">
            <v>6.2461599999999997</v>
          </cell>
        </row>
        <row r="91">
          <cell r="A91" t="str">
            <v>Aneurin Bevan HB_REVAS_Females_2009 - 2011_HB</v>
          </cell>
          <cell r="B91" t="str">
            <v>REVAS</v>
          </cell>
          <cell r="C91" t="str">
            <v>2009 - 2011</v>
          </cell>
          <cell r="D91" t="str">
            <v>Females</v>
          </cell>
          <cell r="E91" t="str">
            <v>Aneurin Bevan HB</v>
          </cell>
          <cell r="F91" t="str">
            <v>HB</v>
          </cell>
          <cell r="G91">
            <v>207.66669999999999</v>
          </cell>
          <cell r="H91">
            <v>52.232750000000003</v>
          </cell>
          <cell r="I91">
            <v>48.063290000000002</v>
          </cell>
          <cell r="J91">
            <v>56.657170000000001</v>
          </cell>
          <cell r="K91">
            <v>4.4244199999999996</v>
          </cell>
          <cell r="L91">
            <v>4.1694599999999999</v>
          </cell>
        </row>
      </sheetData>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moking data"/>
      <sheetName val="Data for Interactive"/>
    </sheetNames>
    <sheetDataSet>
      <sheetData sheetId="0"/>
      <sheetData sheetId="1"/>
      <sheetData sheetId="2"/>
      <sheetData sheetId="3">
        <row r="2">
          <cell r="A2" t="str">
            <v>Isle of Anglesey_Smok_Persons_2010-2011_LA</v>
          </cell>
          <cell r="B2" t="str">
            <v>Smok</v>
          </cell>
          <cell r="C2" t="str">
            <v>2010-2011</v>
          </cell>
          <cell r="D2" t="str">
            <v>Persons</v>
          </cell>
          <cell r="E2" t="str">
            <v>Isle of Anglesey</v>
          </cell>
          <cell r="F2" t="str">
            <v>LA</v>
          </cell>
          <cell r="G2" t="str">
            <v>-</v>
          </cell>
          <cell r="H2">
            <v>24.935209999999998</v>
          </cell>
          <cell r="I2">
            <v>21.861840000000001</v>
          </cell>
          <cell r="J2">
            <v>28.008589999999998</v>
          </cell>
          <cell r="K2">
            <v>3.0733800000000002</v>
          </cell>
          <cell r="L2">
            <v>3.073369999999997</v>
          </cell>
        </row>
        <row r="3">
          <cell r="A3" t="str">
            <v>Gwynedd_Smok_Persons_2010-2011_LA</v>
          </cell>
          <cell r="B3" t="str">
            <v>Smok</v>
          </cell>
          <cell r="C3" t="str">
            <v>2010-2011</v>
          </cell>
          <cell r="D3" t="str">
            <v>Persons</v>
          </cell>
          <cell r="E3" t="str">
            <v>Gwynedd</v>
          </cell>
          <cell r="F3" t="str">
            <v>LA</v>
          </cell>
          <cell r="G3" t="str">
            <v>-</v>
          </cell>
          <cell r="H3">
            <v>20.94746</v>
          </cell>
          <cell r="I3">
            <v>18.30423</v>
          </cell>
          <cell r="J3">
            <v>23.590689999999999</v>
          </cell>
          <cell r="K3">
            <v>2.6432299999999991</v>
          </cell>
          <cell r="L3">
            <v>2.6432299999999991</v>
          </cell>
        </row>
        <row r="4">
          <cell r="A4" t="str">
            <v>Conwy_Smok_Persons_2010-2011_LA</v>
          </cell>
          <cell r="B4" t="str">
            <v>Smok</v>
          </cell>
          <cell r="C4" t="str">
            <v>2010-2011</v>
          </cell>
          <cell r="D4" t="str">
            <v>Persons</v>
          </cell>
          <cell r="E4" t="str">
            <v>Conwy</v>
          </cell>
          <cell r="F4" t="str">
            <v>LA</v>
          </cell>
          <cell r="G4" t="str">
            <v>-</v>
          </cell>
          <cell r="H4">
            <v>22.309170000000002</v>
          </cell>
          <cell r="I4">
            <v>19.61739</v>
          </cell>
          <cell r="J4">
            <v>25.00094</v>
          </cell>
          <cell r="K4">
            <v>2.6917699999999982</v>
          </cell>
          <cell r="L4">
            <v>2.6917800000000014</v>
          </cell>
        </row>
        <row r="5">
          <cell r="A5" t="str">
            <v>Denbighshire_Smok_Persons_2010-2011_LA</v>
          </cell>
          <cell r="B5" t="str">
            <v>Smok</v>
          </cell>
          <cell r="C5" t="str">
            <v>2010-2011</v>
          </cell>
          <cell r="D5" t="str">
            <v>Persons</v>
          </cell>
          <cell r="E5" t="str">
            <v>Denbighshire</v>
          </cell>
          <cell r="F5" t="str">
            <v>LA</v>
          </cell>
          <cell r="G5" t="str">
            <v>-</v>
          </cell>
          <cell r="H5">
            <v>23.30321</v>
          </cell>
          <cell r="I5">
            <v>20.42756</v>
          </cell>
          <cell r="J5">
            <v>26.178849999999997</v>
          </cell>
          <cell r="K5">
            <v>2.8756399999999971</v>
          </cell>
          <cell r="L5">
            <v>2.8756500000000003</v>
          </cell>
        </row>
        <row r="6">
          <cell r="A6" t="str">
            <v>Flintshire_Smok_Persons_2010-2011_LA</v>
          </cell>
          <cell r="B6" t="str">
            <v>Smok</v>
          </cell>
          <cell r="C6" t="str">
            <v>2010-2011</v>
          </cell>
          <cell r="D6" t="str">
            <v>Persons</v>
          </cell>
          <cell r="E6" t="str">
            <v>Flintshire</v>
          </cell>
          <cell r="F6" t="str">
            <v>LA</v>
          </cell>
          <cell r="G6" t="str">
            <v>-</v>
          </cell>
          <cell r="H6">
            <v>21.432549999999999</v>
          </cell>
          <cell r="I6">
            <v>18.83606</v>
          </cell>
          <cell r="J6">
            <v>24.029039999999998</v>
          </cell>
          <cell r="K6">
            <v>2.5964899999999993</v>
          </cell>
          <cell r="L6">
            <v>2.5964899999999993</v>
          </cell>
        </row>
        <row r="7">
          <cell r="A7" t="str">
            <v>Wrexham_Smok_Persons_2010-2011_LA</v>
          </cell>
          <cell r="B7" t="str">
            <v>Smok</v>
          </cell>
          <cell r="C7" t="str">
            <v>2010-2011</v>
          </cell>
          <cell r="D7" t="str">
            <v>Persons</v>
          </cell>
          <cell r="E7" t="str">
            <v>Wrexham</v>
          </cell>
          <cell r="F7" t="str">
            <v>LA</v>
          </cell>
          <cell r="G7" t="str">
            <v>-</v>
          </cell>
          <cell r="H7">
            <v>24.63738</v>
          </cell>
          <cell r="I7">
            <v>21.718870000000003</v>
          </cell>
          <cell r="J7">
            <v>27.555879999999998</v>
          </cell>
          <cell r="K7">
            <v>2.9184999999999981</v>
          </cell>
          <cell r="L7">
            <v>2.9185099999999977</v>
          </cell>
        </row>
        <row r="8">
          <cell r="A8" t="str">
            <v>Powys_Smok_Persons_2010-2011_LA</v>
          </cell>
          <cell r="B8" t="str">
            <v>Smok</v>
          </cell>
          <cell r="C8" t="str">
            <v>2010-2011</v>
          </cell>
          <cell r="D8" t="str">
            <v>Persons</v>
          </cell>
          <cell r="E8" t="str">
            <v>Powys</v>
          </cell>
          <cell r="F8" t="str">
            <v>LA</v>
          </cell>
          <cell r="G8" t="str">
            <v>-</v>
          </cell>
          <cell r="H8">
            <v>21.035529999999998</v>
          </cell>
          <cell r="I8">
            <v>18.227509999999999</v>
          </cell>
          <cell r="J8">
            <v>23.84355</v>
          </cell>
          <cell r="K8">
            <v>2.8080200000000026</v>
          </cell>
          <cell r="L8">
            <v>2.8080199999999991</v>
          </cell>
        </row>
        <row r="9">
          <cell r="A9" t="str">
            <v>Ceredigion_Smok_Persons_2010-2011_LA</v>
          </cell>
          <cell r="B9" t="str">
            <v>Smok</v>
          </cell>
          <cell r="C9" t="str">
            <v>2010-2011</v>
          </cell>
          <cell r="D9" t="str">
            <v>Persons</v>
          </cell>
          <cell r="E9" t="str">
            <v>Ceredigion</v>
          </cell>
          <cell r="F9" t="str">
            <v>LA</v>
          </cell>
          <cell r="G9" t="str">
            <v>-</v>
          </cell>
          <cell r="H9">
            <v>21.938949999999998</v>
          </cell>
          <cell r="I9">
            <v>19.22139</v>
          </cell>
          <cell r="J9">
            <v>24.656510000000001</v>
          </cell>
          <cell r="K9">
            <v>2.7175600000000024</v>
          </cell>
          <cell r="L9">
            <v>2.7175599999999989</v>
          </cell>
        </row>
        <row r="10">
          <cell r="A10" t="str">
            <v>Pembrokeshire_Smok_Persons_2010-2011_LA</v>
          </cell>
          <cell r="B10" t="str">
            <v>Smok</v>
          </cell>
          <cell r="C10" t="str">
            <v>2010-2011</v>
          </cell>
          <cell r="D10" t="str">
            <v>Persons</v>
          </cell>
          <cell r="E10" t="str">
            <v>Pembrokeshire</v>
          </cell>
          <cell r="F10" t="str">
            <v>LA</v>
          </cell>
          <cell r="G10" t="str">
            <v>-</v>
          </cell>
          <cell r="H10">
            <v>24.101239999999997</v>
          </cell>
          <cell r="I10">
            <v>21.384049999999998</v>
          </cell>
          <cell r="J10">
            <v>26.818439999999999</v>
          </cell>
          <cell r="K10">
            <v>2.7172000000000018</v>
          </cell>
          <cell r="L10">
            <v>2.7171899999999987</v>
          </cell>
        </row>
        <row r="11">
          <cell r="A11" t="str">
            <v>Carmarthenshire_Smok_Persons_2010-2011_LA</v>
          </cell>
          <cell r="B11" t="str">
            <v>Smok</v>
          </cell>
          <cell r="C11" t="str">
            <v>2010-2011</v>
          </cell>
          <cell r="D11" t="str">
            <v>Persons</v>
          </cell>
          <cell r="E11" t="str">
            <v>Carmarthenshire</v>
          </cell>
          <cell r="F11" t="str">
            <v>LA</v>
          </cell>
          <cell r="G11" t="str">
            <v>-</v>
          </cell>
          <cell r="H11">
            <v>21.431370000000001</v>
          </cell>
          <cell r="I11">
            <v>18.852640000000001</v>
          </cell>
          <cell r="J11">
            <v>24.010100000000001</v>
          </cell>
          <cell r="K11">
            <v>2.5787300000000002</v>
          </cell>
          <cell r="L11">
            <v>2.5787300000000002</v>
          </cell>
        </row>
        <row r="12">
          <cell r="A12" t="str">
            <v>Swansea_Smok_Persons_2010-2011_LA</v>
          </cell>
          <cell r="B12" t="str">
            <v>Smok</v>
          </cell>
          <cell r="C12" t="str">
            <v>2010-2011</v>
          </cell>
          <cell r="D12" t="str">
            <v>Persons</v>
          </cell>
          <cell r="E12" t="str">
            <v>Swansea</v>
          </cell>
          <cell r="F12" t="str">
            <v>LA</v>
          </cell>
          <cell r="G12" t="str">
            <v>-</v>
          </cell>
          <cell r="H12">
            <v>22.798970000000001</v>
          </cell>
          <cell r="I12">
            <v>20.46913</v>
          </cell>
          <cell r="J12">
            <v>25.128800000000002</v>
          </cell>
          <cell r="K12">
            <v>2.3298300000000012</v>
          </cell>
          <cell r="L12">
            <v>2.3298400000000008</v>
          </cell>
        </row>
        <row r="13">
          <cell r="A13" t="str">
            <v>Neath Port Talbot_Smok_Persons_2010-2011_LA</v>
          </cell>
          <cell r="B13" t="str">
            <v>Smok</v>
          </cell>
          <cell r="C13" t="str">
            <v>2010-2011</v>
          </cell>
          <cell r="D13" t="str">
            <v>Persons</v>
          </cell>
          <cell r="E13" t="str">
            <v>Neath Port Talbot</v>
          </cell>
          <cell r="F13" t="str">
            <v>LA</v>
          </cell>
          <cell r="G13" t="str">
            <v>-</v>
          </cell>
          <cell r="H13">
            <v>24.804539999999999</v>
          </cell>
          <cell r="I13">
            <v>22.106310000000001</v>
          </cell>
          <cell r="J13">
            <v>27.502769999999998</v>
          </cell>
          <cell r="K13">
            <v>2.6982299999999988</v>
          </cell>
          <cell r="L13">
            <v>2.6982299999999988</v>
          </cell>
        </row>
        <row r="14">
          <cell r="A14" t="str">
            <v>Bridgend_Smok_Persons_2010-2011_LA</v>
          </cell>
          <cell r="B14" t="str">
            <v>Smok</v>
          </cell>
          <cell r="C14" t="str">
            <v>2010-2011</v>
          </cell>
          <cell r="D14" t="str">
            <v>Persons</v>
          </cell>
          <cell r="E14" t="str">
            <v>Bridgend</v>
          </cell>
          <cell r="F14" t="str">
            <v>LA</v>
          </cell>
          <cell r="G14" t="str">
            <v>-</v>
          </cell>
          <cell r="H14">
            <v>22.528649999999999</v>
          </cell>
          <cell r="I14">
            <v>19.82517</v>
          </cell>
          <cell r="J14">
            <v>25.232120000000002</v>
          </cell>
          <cell r="K14">
            <v>2.7034700000000029</v>
          </cell>
          <cell r="L14">
            <v>2.703479999999999</v>
          </cell>
        </row>
        <row r="15">
          <cell r="A15" t="str">
            <v>The Vale of Glamorgan_Smok_Persons_2010-2011_LA</v>
          </cell>
          <cell r="B15" t="str">
            <v>Smok</v>
          </cell>
          <cell r="C15" t="str">
            <v>2010-2011</v>
          </cell>
          <cell r="D15" t="str">
            <v>Persons</v>
          </cell>
          <cell r="E15" t="str">
            <v>The Vale of Glamorgan</v>
          </cell>
          <cell r="F15" t="str">
            <v>LA</v>
          </cell>
          <cell r="G15" t="str">
            <v>-</v>
          </cell>
          <cell r="H15">
            <v>21.366679999999999</v>
          </cell>
          <cell r="I15">
            <v>18.634679999999999</v>
          </cell>
          <cell r="J15">
            <v>24.098680000000002</v>
          </cell>
          <cell r="K15">
            <v>2.7320000000000029</v>
          </cell>
          <cell r="L15">
            <v>2.7319999999999993</v>
          </cell>
        </row>
        <row r="16">
          <cell r="A16" t="str">
            <v>Cardiff_Smok_Persons_2010-2011_LA</v>
          </cell>
          <cell r="B16" t="str">
            <v>Smok</v>
          </cell>
          <cell r="C16" t="str">
            <v>2010-2011</v>
          </cell>
          <cell r="D16" t="str">
            <v>Persons</v>
          </cell>
          <cell r="E16" t="str">
            <v>Cardiff</v>
          </cell>
          <cell r="F16" t="str">
            <v>LA</v>
          </cell>
          <cell r="G16" t="str">
            <v>-</v>
          </cell>
          <cell r="H16">
            <v>20.646700000000003</v>
          </cell>
          <cell r="I16">
            <v>18.715589999999999</v>
          </cell>
          <cell r="J16">
            <v>22.577820000000003</v>
          </cell>
          <cell r="K16">
            <v>1.9311199999999999</v>
          </cell>
          <cell r="L16">
            <v>1.9311100000000039</v>
          </cell>
        </row>
        <row r="17">
          <cell r="A17" t="str">
            <v>Rhondda Cynon Taf_Smok_Persons_2010-2011_LA</v>
          </cell>
          <cell r="B17" t="str">
            <v>Smok</v>
          </cell>
          <cell r="C17" t="str">
            <v>2010-2011</v>
          </cell>
          <cell r="D17" t="str">
            <v>Persons</v>
          </cell>
          <cell r="E17" t="str">
            <v>Rhondda Cynon Taf</v>
          </cell>
          <cell r="F17" t="str">
            <v>LA</v>
          </cell>
          <cell r="G17" t="str">
            <v>-</v>
          </cell>
          <cell r="H17">
            <v>26.356539999999999</v>
          </cell>
          <cell r="I17">
            <v>23.77374</v>
          </cell>
          <cell r="J17">
            <v>28.939330000000002</v>
          </cell>
          <cell r="K17">
            <v>2.5827900000000028</v>
          </cell>
          <cell r="L17">
            <v>2.5827999999999989</v>
          </cell>
        </row>
        <row r="18">
          <cell r="A18" t="str">
            <v>Merthyr Tydfil_Smok_Persons_2010-2011_LA</v>
          </cell>
          <cell r="B18" t="str">
            <v>Smok</v>
          </cell>
          <cell r="C18" t="str">
            <v>2010-2011</v>
          </cell>
          <cell r="D18" t="str">
            <v>Persons</v>
          </cell>
          <cell r="E18" t="str">
            <v>Merthyr Tydfil</v>
          </cell>
          <cell r="F18" t="str">
            <v>LA</v>
          </cell>
          <cell r="G18" t="str">
            <v>-</v>
          </cell>
          <cell r="H18">
            <v>23.926970000000001</v>
          </cell>
          <cell r="I18">
            <v>21.176490000000001</v>
          </cell>
          <cell r="J18">
            <v>26.677440000000001</v>
          </cell>
          <cell r="K18">
            <v>2.75047</v>
          </cell>
          <cell r="L18">
            <v>2.7504799999999996</v>
          </cell>
        </row>
        <row r="19">
          <cell r="A19" t="str">
            <v>Caerphilly_Smok_Persons_2010-2011_LA</v>
          </cell>
          <cell r="B19" t="str">
            <v>Smok</v>
          </cell>
          <cell r="C19" t="str">
            <v>2010-2011</v>
          </cell>
          <cell r="D19" t="str">
            <v>Persons</v>
          </cell>
          <cell r="E19" t="str">
            <v>Caerphilly</v>
          </cell>
          <cell r="F19" t="str">
            <v>LA</v>
          </cell>
          <cell r="G19" t="str">
            <v>-</v>
          </cell>
          <cell r="H19">
            <v>23.460080000000001</v>
          </cell>
          <cell r="I19">
            <v>20.85633</v>
          </cell>
          <cell r="J19">
            <v>26.06382</v>
          </cell>
          <cell r="K19">
            <v>2.6037399999999984</v>
          </cell>
          <cell r="L19">
            <v>2.6037500000000016</v>
          </cell>
        </row>
        <row r="20">
          <cell r="A20" t="str">
            <v>Blaenau Gwent_Smok_Persons_2010-2011_LA</v>
          </cell>
          <cell r="B20" t="str">
            <v>Smok</v>
          </cell>
          <cell r="C20" t="str">
            <v>2010-2011</v>
          </cell>
          <cell r="D20" t="str">
            <v>Persons</v>
          </cell>
          <cell r="E20" t="str">
            <v>Blaenau Gwent</v>
          </cell>
          <cell r="F20" t="str">
            <v>LA</v>
          </cell>
          <cell r="G20" t="str">
            <v>-</v>
          </cell>
          <cell r="H20">
            <v>27.752359999999999</v>
          </cell>
          <cell r="I20">
            <v>24.805679999999999</v>
          </cell>
          <cell r="J20">
            <v>30.69904</v>
          </cell>
          <cell r="K20">
            <v>2.9466800000000006</v>
          </cell>
          <cell r="L20">
            <v>2.9466800000000006</v>
          </cell>
        </row>
        <row r="21">
          <cell r="A21" t="str">
            <v>Torfaen_Smok_Persons_2010-2011_LA</v>
          </cell>
          <cell r="B21" t="str">
            <v>Smok</v>
          </cell>
          <cell r="C21" t="str">
            <v>2010-2011</v>
          </cell>
          <cell r="D21" t="str">
            <v>Persons</v>
          </cell>
          <cell r="E21" t="str">
            <v>Torfaen</v>
          </cell>
          <cell r="F21" t="str">
            <v>LA</v>
          </cell>
          <cell r="G21" t="str">
            <v>-</v>
          </cell>
          <cell r="H21">
            <v>26.456819999999997</v>
          </cell>
          <cell r="I21">
            <v>23.57987</v>
          </cell>
          <cell r="J21">
            <v>29.333779999999997</v>
          </cell>
          <cell r="K21">
            <v>2.8769600000000004</v>
          </cell>
          <cell r="L21">
            <v>2.8769499999999972</v>
          </cell>
        </row>
        <row r="22">
          <cell r="A22" t="str">
            <v>Monmouthshire_Smok_Persons_2010-2011_LA</v>
          </cell>
          <cell r="B22" t="str">
            <v>Smok</v>
          </cell>
          <cell r="C22" t="str">
            <v>2010-2011</v>
          </cell>
          <cell r="D22" t="str">
            <v>Persons</v>
          </cell>
          <cell r="E22" t="str">
            <v>Monmouthshire</v>
          </cell>
          <cell r="F22" t="str">
            <v>LA</v>
          </cell>
          <cell r="G22" t="str">
            <v>-</v>
          </cell>
          <cell r="H22">
            <v>18.358450000000001</v>
          </cell>
          <cell r="I22">
            <v>15.542059999999999</v>
          </cell>
          <cell r="J22">
            <v>21.174849999999999</v>
          </cell>
          <cell r="K22">
            <v>2.816399999999998</v>
          </cell>
          <cell r="L22">
            <v>2.8163900000000019</v>
          </cell>
        </row>
        <row r="23">
          <cell r="A23" t="str">
            <v>Newport_Smok_Persons_2010-2011_LA</v>
          </cell>
          <cell r="B23" t="str">
            <v>Smok</v>
          </cell>
          <cell r="C23" t="str">
            <v>2010-2011</v>
          </cell>
          <cell r="D23" t="str">
            <v>Persons</v>
          </cell>
          <cell r="E23" t="str">
            <v>Newport</v>
          </cell>
          <cell r="F23" t="str">
            <v>LA</v>
          </cell>
          <cell r="G23" t="str">
            <v>-</v>
          </cell>
          <cell r="H23">
            <v>23.5578</v>
          </cell>
          <cell r="I23">
            <v>20.868580000000001</v>
          </cell>
          <cell r="J23">
            <v>26.247019999999999</v>
          </cell>
          <cell r="K23">
            <v>2.6892199999999988</v>
          </cell>
          <cell r="L23">
            <v>2.6892199999999988</v>
          </cell>
        </row>
        <row r="24">
          <cell r="A24" t="str">
            <v>Betsi Cadwaladr UHB_Smok_Persons_2010-2011_HB</v>
          </cell>
          <cell r="B24" t="str">
            <v>Smok</v>
          </cell>
          <cell r="C24" t="str">
            <v>2010-2011</v>
          </cell>
          <cell r="D24" t="str">
            <v>Persons</v>
          </cell>
          <cell r="E24" t="str">
            <v>Betsi Cadwaladr UHB</v>
          </cell>
          <cell r="F24" t="str">
            <v>HB</v>
          </cell>
          <cell r="G24" t="str">
            <v>-</v>
          </cell>
          <cell r="H24">
            <v>22.767799999999998</v>
          </cell>
          <cell r="I24">
            <v>21.602979999999999</v>
          </cell>
          <cell r="J24">
            <v>23.93263</v>
          </cell>
          <cell r="K24">
            <v>1.164830000000002</v>
          </cell>
          <cell r="L24">
            <v>1.1648199999999989</v>
          </cell>
        </row>
        <row r="25">
          <cell r="A25" t="str">
            <v>Hywel Dda HB_Smok_Persons_2010-2011_HB</v>
          </cell>
          <cell r="B25" t="str">
            <v>Smok</v>
          </cell>
          <cell r="C25" t="str">
            <v>2010-2011</v>
          </cell>
          <cell r="D25" t="str">
            <v>Persons</v>
          </cell>
          <cell r="E25" t="str">
            <v>Hywel Dda HB</v>
          </cell>
          <cell r="F25" t="str">
            <v>HB</v>
          </cell>
          <cell r="G25" t="str">
            <v>-</v>
          </cell>
          <cell r="H25">
            <v>22.516349999999999</v>
          </cell>
          <cell r="I25">
            <v>20.908899999999999</v>
          </cell>
          <cell r="J25">
            <v>24.123799999999999</v>
          </cell>
          <cell r="K25">
            <v>1.60745</v>
          </cell>
          <cell r="L25">
            <v>1.60745</v>
          </cell>
        </row>
        <row r="26">
          <cell r="A26" t="str">
            <v>Powys THB_Smok_Persons_2010-2011_HB</v>
          </cell>
          <cell r="B26" t="str">
            <v>Smok</v>
          </cell>
          <cell r="C26" t="str">
            <v>2010-2011</v>
          </cell>
          <cell r="D26" t="str">
            <v>Persons</v>
          </cell>
          <cell r="E26" t="str">
            <v>Powys THB</v>
          </cell>
          <cell r="F26" t="str">
            <v>HB</v>
          </cell>
          <cell r="G26" t="str">
            <v>-</v>
          </cell>
          <cell r="H26">
            <v>21.035529999999998</v>
          </cell>
          <cell r="I26">
            <v>18.227509999999999</v>
          </cell>
          <cell r="J26">
            <v>23.84355</v>
          </cell>
          <cell r="K26">
            <v>2.8080200000000026</v>
          </cell>
          <cell r="L26">
            <v>2.8080199999999991</v>
          </cell>
        </row>
        <row r="27">
          <cell r="A27" t="str">
            <v>ABM UHB_Smok_Persons_2010-2011_HB</v>
          </cell>
          <cell r="B27" t="str">
            <v>Smok</v>
          </cell>
          <cell r="C27" t="str">
            <v>2010-2011</v>
          </cell>
          <cell r="D27" t="str">
            <v>Persons</v>
          </cell>
          <cell r="E27" t="str">
            <v>ABM UHB</v>
          </cell>
          <cell r="F27" t="str">
            <v>HB</v>
          </cell>
          <cell r="G27" t="str">
            <v>-</v>
          </cell>
          <cell r="H27">
            <v>23.230550000000001</v>
          </cell>
          <cell r="I27">
            <v>21.744979999999998</v>
          </cell>
          <cell r="J27">
            <v>24.71612</v>
          </cell>
          <cell r="K27">
            <v>1.4855699999999992</v>
          </cell>
          <cell r="L27">
            <v>1.4855700000000027</v>
          </cell>
        </row>
        <row r="28">
          <cell r="A28" t="str">
            <v>Cwm Taf HB_Smok_Persons_2010-2011_HB</v>
          </cell>
          <cell r="B28" t="str">
            <v>Smok</v>
          </cell>
          <cell r="C28" t="str">
            <v>2010-2011</v>
          </cell>
          <cell r="D28" t="str">
            <v>Persons</v>
          </cell>
          <cell r="E28" t="str">
            <v>Cwm Taf HB</v>
          </cell>
          <cell r="F28" t="str">
            <v>HB</v>
          </cell>
          <cell r="G28" t="str">
            <v>-</v>
          </cell>
          <cell r="H28">
            <v>25.913170000000001</v>
          </cell>
          <cell r="I28">
            <v>23.76052</v>
          </cell>
          <cell r="J28">
            <v>28.065810000000003</v>
          </cell>
          <cell r="K28">
            <v>2.1526400000000017</v>
          </cell>
          <cell r="L28">
            <v>2.1526500000000013</v>
          </cell>
        </row>
        <row r="29">
          <cell r="A29" t="str">
            <v>Cardiff &amp; Vale UHB_Smok_Persons_2010-2011_HB</v>
          </cell>
          <cell r="B29" t="str">
            <v>Smok</v>
          </cell>
          <cell r="C29" t="str">
            <v>2010-2011</v>
          </cell>
          <cell r="D29" t="str">
            <v>Persons</v>
          </cell>
          <cell r="E29" t="str">
            <v>Cardiff &amp; Vale UHB</v>
          </cell>
          <cell r="F29" t="str">
            <v>HB</v>
          </cell>
          <cell r="G29" t="str">
            <v>-</v>
          </cell>
          <cell r="H29">
            <v>20.649919999999998</v>
          </cell>
          <cell r="I29">
            <v>19.071940000000001</v>
          </cell>
          <cell r="J29">
            <v>22.227900000000002</v>
          </cell>
          <cell r="K29">
            <v>1.5779800000000037</v>
          </cell>
          <cell r="L29">
            <v>1.5779799999999966</v>
          </cell>
        </row>
        <row r="30">
          <cell r="A30" t="str">
            <v>Aneurin Bevan HB_Smok_Persons_2010-2011_HB</v>
          </cell>
          <cell r="B30" t="str">
            <v>Smok</v>
          </cell>
          <cell r="C30" t="str">
            <v>2010-2011</v>
          </cell>
          <cell r="D30" t="str">
            <v>Persons</v>
          </cell>
          <cell r="E30" t="str">
            <v>Aneurin Bevan HB</v>
          </cell>
          <cell r="F30" t="str">
            <v>HB</v>
          </cell>
          <cell r="G30" t="str">
            <v>-</v>
          </cell>
          <cell r="H30">
            <v>23.628170000000001</v>
          </cell>
          <cell r="I30">
            <v>22.355520000000002</v>
          </cell>
          <cell r="J30">
            <v>24.900829999999999</v>
          </cell>
          <cell r="K30">
            <v>1.2726599999999983</v>
          </cell>
          <cell r="L30">
            <v>1.2726499999999987</v>
          </cell>
        </row>
        <row r="31">
          <cell r="A31" t="str">
            <v>Wales_Smok_Persons_2010-2011_Wales</v>
          </cell>
          <cell r="B31" t="str">
            <v>Smok</v>
          </cell>
          <cell r="C31" t="str">
            <v>2010-2011</v>
          </cell>
          <cell r="D31" t="str">
            <v>Persons</v>
          </cell>
          <cell r="E31" t="str">
            <v>Wales</v>
          </cell>
          <cell r="F31" t="str">
            <v>Wales</v>
          </cell>
          <cell r="G31" t="str">
            <v>-</v>
          </cell>
          <cell r="H31">
            <v>22.89179</v>
          </cell>
          <cell r="I31">
            <v>22.303039999999999</v>
          </cell>
          <cell r="J31">
            <v>23.480540000000001</v>
          </cell>
          <cell r="K31">
            <v>0.58875000000000099</v>
          </cell>
          <cell r="L31">
            <v>0.58875000000000099</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comparability ratios"/>
      <sheetName val="NEW 2009-11 data interactive "/>
      <sheetName val="Unadjusted deaths "/>
      <sheetName val="2009-11 data interactive format"/>
      <sheetName val="Persons"/>
      <sheetName val="Rates (persons)"/>
      <sheetName val="Rates comparison (persons)"/>
      <sheetName val="Males QC"/>
      <sheetName val="Males"/>
      <sheetName val="Rates (males)"/>
      <sheetName val="Rates comparison (males)"/>
      <sheetName val="Females QC"/>
      <sheetName val="Females"/>
      <sheetName val="Rates (females)"/>
      <sheetName val="Rates comparison (females)"/>
      <sheetName val="Pop QC"/>
      <sheetName val="Population"/>
      <sheetName val="SQL"/>
      <sheetName val="SQL qc"/>
      <sheetName val="2009-11 data old unadjusted"/>
      <sheetName val="Table for methods paper AG"/>
    </sheetNames>
    <sheetDataSet>
      <sheetData sheetId="0"/>
      <sheetData sheetId="1"/>
      <sheetData sheetId="2"/>
      <sheetData sheetId="3">
        <row r="2">
          <cell r="A2" t="str">
            <v>Wales_Stroke mor_Persons_2009 - 2011_WALES</v>
          </cell>
          <cell r="B2" t="str">
            <v>Stroke mor</v>
          </cell>
          <cell r="C2" t="str">
            <v>2009 - 2011</v>
          </cell>
          <cell r="D2" t="str">
            <v>Persons</v>
          </cell>
          <cell r="E2" t="str">
            <v>Wales</v>
          </cell>
          <cell r="F2" t="str">
            <v>WALES</v>
          </cell>
          <cell r="G2">
            <v>2633</v>
          </cell>
          <cell r="H2">
            <v>39.88682523727168</v>
          </cell>
          <cell r="I2">
            <v>38.928744968444839</v>
          </cell>
          <cell r="J2">
            <v>40.861614134171639</v>
          </cell>
          <cell r="K2">
            <v>0.97478889689995896</v>
          </cell>
          <cell r="L2">
            <v>0.95808026882684061</v>
          </cell>
        </row>
        <row r="3">
          <cell r="A3" t="str">
            <v>Isle of Anglesey_Stroke mor_Persons_2009 - 2011_LA</v>
          </cell>
          <cell r="B3" t="str">
            <v>Stroke mor</v>
          </cell>
          <cell r="C3" t="str">
            <v>2009 - 2011</v>
          </cell>
          <cell r="D3" t="str">
            <v>Persons</v>
          </cell>
          <cell r="E3" t="str">
            <v>Isle of Anglesey</v>
          </cell>
          <cell r="F3" t="str">
            <v>LA</v>
          </cell>
          <cell r="G3">
            <v>77</v>
          </cell>
          <cell r="H3">
            <v>44.753678312785965</v>
          </cell>
          <cell r="I3">
            <v>38.5459679796774</v>
          </cell>
          <cell r="J3">
            <v>51.623237299175884</v>
          </cell>
          <cell r="K3">
            <v>6.8695589863899187</v>
          </cell>
          <cell r="L3">
            <v>6.2077103331085652</v>
          </cell>
        </row>
        <row r="4">
          <cell r="A4" t="str">
            <v>Gwynedd_Stroke mor_Persons_2009 - 2011_LA</v>
          </cell>
          <cell r="B4" t="str">
            <v>Stroke mor</v>
          </cell>
          <cell r="C4" t="str">
            <v>2009 - 2011</v>
          </cell>
          <cell r="D4" t="str">
            <v>Persons</v>
          </cell>
          <cell r="E4" t="str">
            <v>Gwynedd</v>
          </cell>
          <cell r="F4" t="str">
            <v>LA</v>
          </cell>
          <cell r="G4">
            <v>122.33333333333333</v>
          </cell>
          <cell r="H4">
            <v>41.221895011570851</v>
          </cell>
          <cell r="I4">
            <v>36.622784992580343</v>
          </cell>
          <cell r="J4">
            <v>46.206432184528254</v>
          </cell>
          <cell r="K4">
            <v>4.9845371729574026</v>
          </cell>
          <cell r="L4">
            <v>4.5991100189905083</v>
          </cell>
        </row>
        <row r="5">
          <cell r="A5" t="str">
            <v>Conwy_Stroke mor_Persons_2009 - 2011_LA</v>
          </cell>
          <cell r="B5" t="str">
            <v>Stroke mor</v>
          </cell>
          <cell r="C5" t="str">
            <v>2009 - 2011</v>
          </cell>
          <cell r="D5" t="str">
            <v>Persons</v>
          </cell>
          <cell r="E5" t="str">
            <v>Conwy</v>
          </cell>
          <cell r="F5" t="str">
            <v>LA</v>
          </cell>
          <cell r="G5">
            <v>142.66666666666666</v>
          </cell>
          <cell r="H5">
            <v>39.864136438061358</v>
          </cell>
          <cell r="I5">
            <v>35.663587584330855</v>
          </cell>
          <cell r="J5">
            <v>44.389577686755509</v>
          </cell>
          <cell r="K5">
            <v>4.5254412486941504</v>
          </cell>
          <cell r="L5">
            <v>4.2005488537305027</v>
          </cell>
        </row>
        <row r="6">
          <cell r="A6" t="str">
            <v>Denbighshire_Stroke mor_Persons_2009 - 2011_LA</v>
          </cell>
          <cell r="B6" t="str">
            <v>Stroke mor</v>
          </cell>
          <cell r="C6" t="str">
            <v>2009 - 2011</v>
          </cell>
          <cell r="D6" t="str">
            <v>Persons</v>
          </cell>
          <cell r="E6" t="str">
            <v>Denbighshire</v>
          </cell>
          <cell r="F6" t="str">
            <v>LA</v>
          </cell>
          <cell r="G6">
            <v>96.333333333333329</v>
          </cell>
          <cell r="H6">
            <v>41.334561156319786</v>
          </cell>
          <cell r="I6">
            <v>36.252882133115342</v>
          </cell>
          <cell r="J6">
            <v>46.898379273212349</v>
          </cell>
          <cell r="K6">
            <v>5.5638181168925627</v>
          </cell>
          <cell r="L6">
            <v>5.081679023204444</v>
          </cell>
        </row>
        <row r="7">
          <cell r="A7" t="str">
            <v>Flintshire_Stroke mor_Persons_2009 - 2011_LA</v>
          </cell>
          <cell r="B7" t="str">
            <v>Stroke mor</v>
          </cell>
          <cell r="C7" t="str">
            <v>2009 - 2011</v>
          </cell>
          <cell r="D7" t="str">
            <v>Persons</v>
          </cell>
          <cell r="E7" t="str">
            <v>Flintshire</v>
          </cell>
          <cell r="F7" t="str">
            <v>LA</v>
          </cell>
          <cell r="G7">
            <v>106.33333333333333</v>
          </cell>
          <cell r="H7">
            <v>35.988241679313461</v>
          </cell>
          <cell r="I7">
            <v>31.876748697985047</v>
          </cell>
          <cell r="J7">
            <v>40.469613223499273</v>
          </cell>
          <cell r="K7">
            <v>4.4813715441858122</v>
          </cell>
          <cell r="L7">
            <v>4.1114929813284142</v>
          </cell>
        </row>
        <row r="8">
          <cell r="A8" t="str">
            <v>Wrexham_Stroke mor_Persons_2009 - 2011_LA</v>
          </cell>
          <cell r="B8" t="str">
            <v>Stroke mor</v>
          </cell>
          <cell r="C8" t="str">
            <v>2009 - 2011</v>
          </cell>
          <cell r="D8" t="str">
            <v>Persons</v>
          </cell>
          <cell r="E8" t="str">
            <v>Wrexham</v>
          </cell>
          <cell r="F8" t="str">
            <v>LA</v>
          </cell>
          <cell r="G8">
            <v>105</v>
          </cell>
          <cell r="H8">
            <v>39.917468633898679</v>
          </cell>
          <cell r="I8">
            <v>35.273095170911326</v>
          </cell>
          <cell r="J8">
            <v>44.982706091165682</v>
          </cell>
          <cell r="K8">
            <v>5.0652374572670027</v>
          </cell>
          <cell r="L8">
            <v>4.6443734629873532</v>
          </cell>
        </row>
        <row r="9">
          <cell r="A9" t="str">
            <v>Powys_Stroke mor_Persons_2009 - 2011_LA</v>
          </cell>
          <cell r="B9" t="str">
            <v>Stroke mor</v>
          </cell>
          <cell r="C9" t="str">
            <v>2009 - 2011</v>
          </cell>
          <cell r="D9" t="str">
            <v>Persons</v>
          </cell>
          <cell r="E9" t="str">
            <v>Powys</v>
          </cell>
          <cell r="F9" t="str">
            <v>LA</v>
          </cell>
          <cell r="G9">
            <v>145</v>
          </cell>
          <cell r="H9">
            <v>39.435998771319412</v>
          </cell>
          <cell r="I9">
            <v>35.420489474062016</v>
          </cell>
          <cell r="J9">
            <v>43.759455846906661</v>
          </cell>
          <cell r="K9">
            <v>4.3234570755872497</v>
          </cell>
          <cell r="L9">
            <v>4.0155092972573954</v>
          </cell>
        </row>
        <row r="10">
          <cell r="A10" t="str">
            <v>Ceredigion_Stroke mor_Persons_2009 - 2011_LA</v>
          </cell>
          <cell r="B10" t="str">
            <v>Stroke mor</v>
          </cell>
          <cell r="C10" t="str">
            <v>2009 - 2011</v>
          </cell>
          <cell r="D10" t="str">
            <v>Persons</v>
          </cell>
          <cell r="E10" t="str">
            <v>Ceredigion</v>
          </cell>
          <cell r="F10" t="str">
            <v>LA</v>
          </cell>
          <cell r="G10">
            <v>61</v>
          </cell>
          <cell r="H10">
            <v>31.725061686340599</v>
          </cell>
          <cell r="I10">
            <v>26.824290433298</v>
          </cell>
          <cell r="J10">
            <v>37.21683734664191</v>
          </cell>
          <cell r="K10">
            <v>5.491775660301311</v>
          </cell>
          <cell r="L10">
            <v>4.9007712530425991</v>
          </cell>
        </row>
        <row r="11">
          <cell r="A11" t="str">
            <v>Pembrokeshire_Stroke mor_Persons_2009 - 2011_LA</v>
          </cell>
          <cell r="B11" t="str">
            <v>Stroke mor</v>
          </cell>
          <cell r="C11" t="str">
            <v>2009 - 2011</v>
          </cell>
          <cell r="D11" t="str">
            <v>Persons</v>
          </cell>
          <cell r="E11" t="str">
            <v>Pembrokeshire</v>
          </cell>
          <cell r="F11" t="str">
            <v>LA</v>
          </cell>
          <cell r="G11">
            <v>126.33333333333333</v>
          </cell>
          <cell r="H11">
            <v>39.530112428866488</v>
          </cell>
          <cell r="I11">
            <v>35.237137364375251</v>
          </cell>
          <cell r="J11">
            <v>44.178331293294626</v>
          </cell>
          <cell r="K11">
            <v>4.6482188644281379</v>
          </cell>
          <cell r="L11">
            <v>4.2929750644912374</v>
          </cell>
        </row>
        <row r="12">
          <cell r="A12" t="str">
            <v>Carmarthenshire_Stroke mor_Persons_2009 - 2011_LA</v>
          </cell>
          <cell r="B12" t="str">
            <v>Stroke mor</v>
          </cell>
          <cell r="C12" t="str">
            <v>2009 - 2011</v>
          </cell>
          <cell r="D12" t="str">
            <v>Persons</v>
          </cell>
          <cell r="E12" t="str">
            <v>Carmarthenshire</v>
          </cell>
          <cell r="F12" t="str">
            <v>LA</v>
          </cell>
          <cell r="G12">
            <v>200</v>
          </cell>
          <cell r="H12">
            <v>43.402850493228897</v>
          </cell>
          <cell r="I12">
            <v>39.658159395720602</v>
          </cell>
          <cell r="J12">
            <v>47.390723993972344</v>
          </cell>
          <cell r="K12">
            <v>3.9878735007434472</v>
          </cell>
          <cell r="L12">
            <v>3.7446910975082943</v>
          </cell>
        </row>
        <row r="13">
          <cell r="A13" t="str">
            <v>Swansea_Stroke mor_Persons_2009 - 2011_LA</v>
          </cell>
          <cell r="B13" t="str">
            <v>Stroke mor</v>
          </cell>
          <cell r="C13" t="str">
            <v>2009 - 2011</v>
          </cell>
          <cell r="D13" t="str">
            <v>Persons</v>
          </cell>
          <cell r="E13" t="str">
            <v>Swansea</v>
          </cell>
          <cell r="F13" t="str">
            <v>LA</v>
          </cell>
          <cell r="G13">
            <v>211.66666666666666</v>
          </cell>
          <cell r="H13">
            <v>42.228657291828256</v>
          </cell>
          <cell r="I13">
            <v>38.669429656383549</v>
          </cell>
          <cell r="J13">
            <v>46.012376678670662</v>
          </cell>
          <cell r="K13">
            <v>3.7837193868424066</v>
          </cell>
          <cell r="L13">
            <v>3.5592276354447066</v>
          </cell>
        </row>
        <row r="14">
          <cell r="A14" t="str">
            <v>Neath Port Talbot_Stroke mor_Persons_2009 - 2011_LA</v>
          </cell>
          <cell r="B14" t="str">
            <v>Stroke mor</v>
          </cell>
          <cell r="C14" t="str">
            <v>2009 - 2011</v>
          </cell>
          <cell r="D14" t="str">
            <v>Persons</v>
          </cell>
          <cell r="E14" t="str">
            <v>Neath Port Talbot</v>
          </cell>
          <cell r="F14" t="str">
            <v>LA</v>
          </cell>
          <cell r="G14">
            <v>135</v>
          </cell>
          <cell r="H14">
            <v>45.988513864913401</v>
          </cell>
          <cell r="I14">
            <v>41.166184949000616</v>
          </cell>
          <cell r="J14">
            <v>51.194835584436916</v>
          </cell>
          <cell r="K14">
            <v>5.2063217195235154</v>
          </cell>
          <cell r="L14">
            <v>4.8223289159127845</v>
          </cell>
        </row>
        <row r="15">
          <cell r="A15" t="str">
            <v>Bridgend_Stroke mor_Persons_2009 - 2011_LA</v>
          </cell>
          <cell r="B15" t="str">
            <v>Stroke mor</v>
          </cell>
          <cell r="C15" t="str">
            <v>2009 - 2011</v>
          </cell>
          <cell r="D15" t="str">
            <v>Persons</v>
          </cell>
          <cell r="E15" t="str">
            <v>Bridgend</v>
          </cell>
          <cell r="F15" t="str">
            <v>LA</v>
          </cell>
          <cell r="G15">
            <v>126.66666666666667</v>
          </cell>
          <cell r="H15">
            <v>44.559301083651093</v>
          </cell>
          <cell r="I15">
            <v>39.844510577685476</v>
          </cell>
          <cell r="J15">
            <v>49.662872901755406</v>
          </cell>
          <cell r="K15">
            <v>5.1035718181043137</v>
          </cell>
          <cell r="L15">
            <v>4.7147905059656168</v>
          </cell>
        </row>
        <row r="16">
          <cell r="A16" t="str">
            <v>The Vale of Glamorgan_Stroke mor_Persons_2009 - 2011_LA</v>
          </cell>
          <cell r="B16" t="str">
            <v>Stroke mor</v>
          </cell>
          <cell r="C16" t="str">
            <v>2009 - 2011</v>
          </cell>
          <cell r="D16" t="str">
            <v>Persons</v>
          </cell>
          <cell r="E16" t="str">
            <v>The Vale of Glamorgan</v>
          </cell>
          <cell r="F16" t="str">
            <v>LA</v>
          </cell>
          <cell r="G16">
            <v>108.33333333333333</v>
          </cell>
          <cell r="H16">
            <v>39.46307948183663</v>
          </cell>
          <cell r="I16">
            <v>34.88623856853863</v>
          </cell>
          <cell r="J16">
            <v>44.449247286313799</v>
          </cell>
          <cell r="K16">
            <v>4.9861678044771693</v>
          </cell>
          <cell r="L16">
            <v>4.5768409132979997</v>
          </cell>
        </row>
        <row r="17">
          <cell r="A17" t="str">
            <v>Cardiff_Stroke mor_Persons_2009 - 2011_LA</v>
          </cell>
          <cell r="B17" t="str">
            <v>Stroke mor</v>
          </cell>
          <cell r="C17" t="str">
            <v>2009 - 2011</v>
          </cell>
          <cell r="D17" t="str">
            <v>Persons</v>
          </cell>
          <cell r="E17" t="str">
            <v>Cardiff</v>
          </cell>
          <cell r="F17" t="str">
            <v>LA</v>
          </cell>
          <cell r="G17">
            <v>233.33333333333334</v>
          </cell>
          <cell r="H17">
            <v>41.246483432423418</v>
          </cell>
          <cell r="I17">
            <v>37.945903110652722</v>
          </cell>
          <cell r="J17">
            <v>44.74453456542647</v>
          </cell>
          <cell r="K17">
            <v>3.4980511330030524</v>
          </cell>
          <cell r="L17">
            <v>3.3005803217706955</v>
          </cell>
        </row>
        <row r="18">
          <cell r="A18" t="str">
            <v>Rhondda Cynon Taf_Stroke mor_Persons_2009 - 2011_LA</v>
          </cell>
          <cell r="B18" t="str">
            <v>Stroke mor</v>
          </cell>
          <cell r="C18" t="str">
            <v>2009 - 2011</v>
          </cell>
          <cell r="D18" t="str">
            <v>Persons</v>
          </cell>
          <cell r="E18" t="str">
            <v>Rhondda Cynon Taf</v>
          </cell>
          <cell r="F18" t="str">
            <v>LA</v>
          </cell>
          <cell r="G18">
            <v>178.66666666666666</v>
          </cell>
          <cell r="H18">
            <v>39.28723035291069</v>
          </cell>
          <cell r="I18">
            <v>35.774492547833937</v>
          </cell>
          <cell r="J18">
            <v>43.041768865282691</v>
          </cell>
          <cell r="K18">
            <v>3.754538512372001</v>
          </cell>
          <cell r="L18">
            <v>3.5127378050767533</v>
          </cell>
        </row>
        <row r="19">
          <cell r="A19" t="str">
            <v>Merthyr Tydfil_Stroke mor_Persons_2009 - 2011_LA</v>
          </cell>
          <cell r="B19" t="str">
            <v>Stroke mor</v>
          </cell>
          <cell r="C19" t="str">
            <v>2009 - 2011</v>
          </cell>
          <cell r="D19" t="str">
            <v>Persons</v>
          </cell>
          <cell r="E19" t="str">
            <v>Merthyr Tydfil</v>
          </cell>
          <cell r="F19" t="str">
            <v>LA</v>
          </cell>
          <cell r="G19">
            <v>42.666666666666664</v>
          </cell>
          <cell r="H19">
            <v>40.554506988056062</v>
          </cell>
          <cell r="I19">
            <v>33.357899389177561</v>
          </cell>
          <cell r="J19">
            <v>48.799786880232304</v>
          </cell>
          <cell r="K19">
            <v>8.2452798921762422</v>
          </cell>
          <cell r="L19">
            <v>7.1966075988785008</v>
          </cell>
        </row>
        <row r="20">
          <cell r="A20" t="str">
            <v>Caerphilly_Stroke mor_Persons_2009 - 2011_LA</v>
          </cell>
          <cell r="B20" t="str">
            <v>Stroke mor</v>
          </cell>
          <cell r="C20" t="str">
            <v>2009 - 2011</v>
          </cell>
          <cell r="D20" t="str">
            <v>Persons</v>
          </cell>
          <cell r="E20" t="str">
            <v>Caerphilly</v>
          </cell>
          <cell r="F20" t="str">
            <v>LA</v>
          </cell>
          <cell r="G20">
            <v>120</v>
          </cell>
          <cell r="H20">
            <v>37.526181891149967</v>
          </cell>
          <cell r="I20">
            <v>33.485218885192957</v>
          </cell>
          <cell r="J20">
            <v>41.909343907591371</v>
          </cell>
          <cell r="K20">
            <v>4.3831620164414034</v>
          </cell>
          <cell r="L20">
            <v>4.0409630059570105</v>
          </cell>
        </row>
        <row r="21">
          <cell r="A21" t="str">
            <v>Blaenau Gwent_Stroke mor_Persons_2009 - 2011_LA</v>
          </cell>
          <cell r="B21" t="str">
            <v>Stroke mor</v>
          </cell>
          <cell r="C21" t="str">
            <v>2009 - 2011</v>
          </cell>
          <cell r="D21" t="str">
            <v>Persons</v>
          </cell>
          <cell r="E21" t="str">
            <v>Blaenau Gwent</v>
          </cell>
          <cell r="F21" t="str">
            <v>LA</v>
          </cell>
          <cell r="G21">
            <v>53.333333333333336</v>
          </cell>
          <cell r="H21">
            <v>37.838988954778046</v>
          </cell>
          <cell r="I21">
            <v>31.754408084386302</v>
          </cell>
          <cell r="J21">
            <v>44.71446046897028</v>
          </cell>
          <cell r="K21">
            <v>6.8754715141922347</v>
          </cell>
          <cell r="L21">
            <v>6.0845808703917434</v>
          </cell>
        </row>
        <row r="22">
          <cell r="A22" t="str">
            <v>Torfaen_Stroke mor_Persons_2009 - 2011_LA</v>
          </cell>
          <cell r="B22" t="str">
            <v>Stroke mor</v>
          </cell>
          <cell r="C22" t="str">
            <v>2009 - 2011</v>
          </cell>
          <cell r="D22" t="str">
            <v>Persons</v>
          </cell>
          <cell r="E22" t="str">
            <v>Torfaen</v>
          </cell>
          <cell r="F22" t="str">
            <v>LA</v>
          </cell>
          <cell r="G22">
            <v>63</v>
          </cell>
          <cell r="H22">
            <v>30.2217183875076</v>
          </cell>
          <cell r="I22">
            <v>25.753578377743192</v>
          </cell>
          <cell r="J22">
            <v>35.223240107579393</v>
          </cell>
          <cell r="K22">
            <v>5.0015217200717927</v>
          </cell>
          <cell r="L22">
            <v>4.4681400097644079</v>
          </cell>
        </row>
        <row r="23">
          <cell r="A23" t="str">
            <v>Monmouthshire_Stroke mor_Persons_2009 - 2011_LA</v>
          </cell>
          <cell r="B23" t="str">
            <v>Stroke mor</v>
          </cell>
          <cell r="C23" t="str">
            <v>2009 - 2011</v>
          </cell>
          <cell r="D23" t="str">
            <v>Persons</v>
          </cell>
          <cell r="E23" t="str">
            <v>Monmouthshire</v>
          </cell>
          <cell r="F23" t="str">
            <v>LA</v>
          </cell>
          <cell r="G23">
            <v>68.666666666666671</v>
          </cell>
          <cell r="H23">
            <v>31.242615804686316</v>
          </cell>
          <cell r="I23">
            <v>26.608508571515227</v>
          </cell>
          <cell r="J23">
            <v>36.403386209997549</v>
          </cell>
          <cell r="K23">
            <v>5.1607704053112329</v>
          </cell>
          <cell r="L23">
            <v>4.6341072331710897</v>
          </cell>
        </row>
        <row r="24">
          <cell r="A24" t="str">
            <v>Newport_Stroke mor_Persons_2009 - 2011_LA</v>
          </cell>
          <cell r="B24" t="str">
            <v>Stroke mor</v>
          </cell>
          <cell r="C24" t="str">
            <v>2009 - 2011</v>
          </cell>
          <cell r="D24" t="str">
            <v>Persons</v>
          </cell>
          <cell r="E24" t="str">
            <v>Newport</v>
          </cell>
          <cell r="F24" t="str">
            <v>LA</v>
          </cell>
          <cell r="G24">
            <v>109.66666666666667</v>
          </cell>
          <cell r="H24">
            <v>39.214540979565555</v>
          </cell>
          <cell r="I24">
            <v>34.730705164024734</v>
          </cell>
          <cell r="J24">
            <v>44.095612980995313</v>
          </cell>
          <cell r="K24">
            <v>4.8810720014297573</v>
          </cell>
          <cell r="L24">
            <v>4.4838358155408216</v>
          </cell>
        </row>
        <row r="25">
          <cell r="A25" t="str">
            <v>Betsi Cadwaladr UHB_Stroke mor_Persons_2009 - 2011_HB</v>
          </cell>
          <cell r="B25" t="str">
            <v>Stroke mor</v>
          </cell>
          <cell r="C25" t="str">
            <v>2009 - 2011</v>
          </cell>
          <cell r="D25" t="str">
            <v>Persons</v>
          </cell>
          <cell r="E25" t="str">
            <v>Betsi Cadwaladr UHB</v>
          </cell>
          <cell r="F25" t="str">
            <v>HB</v>
          </cell>
          <cell r="G25">
            <v>649.66666666666663</v>
          </cell>
          <cell r="H25">
            <v>40.206885766116926</v>
          </cell>
          <cell r="I25">
            <v>38.257121675428536</v>
          </cell>
          <cell r="J25">
            <v>42.225699634640222</v>
          </cell>
          <cell r="K25">
            <v>2.0188138685232957</v>
          </cell>
          <cell r="L25">
            <v>1.9497640906883902</v>
          </cell>
        </row>
        <row r="26">
          <cell r="A26" t="str">
            <v>Powys THB_Stroke mor_Persons_2009 - 2011_HB</v>
          </cell>
          <cell r="B26" t="str">
            <v>Stroke mor</v>
          </cell>
          <cell r="C26" t="str">
            <v>2009 - 2011</v>
          </cell>
          <cell r="D26" t="str">
            <v>Persons</v>
          </cell>
          <cell r="E26" t="str">
            <v>Powys THB</v>
          </cell>
          <cell r="F26" t="str">
            <v>HB</v>
          </cell>
          <cell r="G26">
            <v>145</v>
          </cell>
          <cell r="H26">
            <v>39.435998771319412</v>
          </cell>
          <cell r="I26">
            <v>35.420489474062016</v>
          </cell>
          <cell r="J26">
            <v>43.759455846906661</v>
          </cell>
          <cell r="K26">
            <v>4.3234570755872497</v>
          </cell>
          <cell r="L26">
            <v>4.0155092972573954</v>
          </cell>
        </row>
        <row r="27">
          <cell r="A27" t="str">
            <v>Hywel Dda HB_Stroke mor_Persons_2009 - 2011_HB</v>
          </cell>
          <cell r="B27" t="str">
            <v>Stroke mor</v>
          </cell>
          <cell r="C27" t="str">
            <v>2009 - 2011</v>
          </cell>
          <cell r="D27" t="str">
            <v>Persons</v>
          </cell>
          <cell r="E27" t="str">
            <v>Hywel Dda HB</v>
          </cell>
          <cell r="F27" t="str">
            <v>HB</v>
          </cell>
          <cell r="G27">
            <v>387.33333333333331</v>
          </cell>
          <cell r="H27">
            <v>39.791528944507313</v>
          </cell>
          <cell r="I27">
            <v>37.304576065586517</v>
          </cell>
          <cell r="J27">
            <v>42.393466700092631</v>
          </cell>
          <cell r="K27">
            <v>2.6019377555853183</v>
          </cell>
          <cell r="L27">
            <v>2.4869528789207962</v>
          </cell>
        </row>
        <row r="28">
          <cell r="A28" t="str">
            <v>ABM UHB_Stroke mor_Persons_2009 - 2011_HB</v>
          </cell>
          <cell r="B28" t="str">
            <v>Stroke mor</v>
          </cell>
          <cell r="C28" t="str">
            <v>2009 - 2011</v>
          </cell>
          <cell r="D28" t="str">
            <v>Persons</v>
          </cell>
          <cell r="E28" t="str">
            <v>ABM UHB</v>
          </cell>
          <cell r="F28" t="str">
            <v>HB</v>
          </cell>
          <cell r="G28">
            <v>473.33333333333331</v>
          </cell>
          <cell r="H28">
            <v>43.8045775278717</v>
          </cell>
          <cell r="I28">
            <v>41.334199081451381</v>
          </cell>
          <cell r="J28">
            <v>46.378003442495654</v>
          </cell>
          <cell r="K28">
            <v>2.5734259146239538</v>
          </cell>
          <cell r="L28">
            <v>2.4703784464203196</v>
          </cell>
        </row>
        <row r="29">
          <cell r="A29" t="str">
            <v>Cardiff &amp; Vale UHB_Stroke mor_Persons_2009 - 2011_HB</v>
          </cell>
          <cell r="B29" t="str">
            <v>Stroke mor</v>
          </cell>
          <cell r="C29" t="str">
            <v>2009 - 2011</v>
          </cell>
          <cell r="D29" t="str">
            <v>Persons</v>
          </cell>
          <cell r="E29" t="str">
            <v>Cardiff &amp; Vale UHB</v>
          </cell>
          <cell r="F29" t="str">
            <v>HB</v>
          </cell>
          <cell r="G29">
            <v>341.66666666666669</v>
          </cell>
          <cell r="H29">
            <v>40.574170021801201</v>
          </cell>
          <cell r="I29">
            <v>37.889497195633353</v>
          </cell>
          <cell r="J29">
            <v>43.390965150162792</v>
          </cell>
          <cell r="K29">
            <v>2.8167951283615906</v>
          </cell>
          <cell r="L29">
            <v>2.6846728261678479</v>
          </cell>
        </row>
        <row r="30">
          <cell r="A30" t="str">
            <v>Cwm Taf HB_Stroke mor_Persons_2009 - 2011_HB</v>
          </cell>
          <cell r="B30" t="str">
            <v>Stroke mor</v>
          </cell>
          <cell r="C30" t="str">
            <v>2009 - 2011</v>
          </cell>
          <cell r="D30" t="str">
            <v>Persons</v>
          </cell>
          <cell r="E30" t="str">
            <v>Cwm Taf HB</v>
          </cell>
          <cell r="F30" t="str">
            <v>HB</v>
          </cell>
          <cell r="G30">
            <v>221.33333333333334</v>
          </cell>
          <cell r="H30">
            <v>39.548620583282073</v>
          </cell>
          <cell r="I30">
            <v>36.367755584060021</v>
          </cell>
          <cell r="J30">
            <v>42.925279848717466</v>
          </cell>
          <cell r="K30">
            <v>3.3766592654353929</v>
          </cell>
          <cell r="L30">
            <v>3.1808649992220523</v>
          </cell>
        </row>
        <row r="31">
          <cell r="A31" t="str">
            <v>Aneurin Bevan HB_Stroke mor_Persons_2009 - 2011_HB</v>
          </cell>
          <cell r="B31" t="str">
            <v>Stroke mor</v>
          </cell>
          <cell r="C31" t="str">
            <v>2009 - 2011</v>
          </cell>
          <cell r="D31" t="str">
            <v>Persons</v>
          </cell>
          <cell r="E31" t="str">
            <v>Aneurin Bevan HB</v>
          </cell>
          <cell r="F31" t="str">
            <v>HB</v>
          </cell>
          <cell r="G31">
            <v>414.66666666666669</v>
          </cell>
          <cell r="H31">
            <v>35.576228645373853</v>
          </cell>
          <cell r="I31">
            <v>33.463930976680849</v>
          </cell>
          <cell r="J31">
            <v>37.782770927197873</v>
          </cell>
          <cell r="K31">
            <v>2.2065422818240208</v>
          </cell>
          <cell r="L31">
            <v>2.1122976686930031</v>
          </cell>
        </row>
        <row r="32">
          <cell r="A32" t="str">
            <v>Wales_Stroke mor_Males_2009 - 2011_WALES</v>
          </cell>
          <cell r="B32" t="str">
            <v>Stroke mor</v>
          </cell>
          <cell r="C32" t="str">
            <v>2009 - 2011</v>
          </cell>
          <cell r="D32" t="str">
            <v>Males</v>
          </cell>
          <cell r="E32" t="str">
            <v>Wales</v>
          </cell>
          <cell r="F32" t="str">
            <v>WALES</v>
          </cell>
          <cell r="G32">
            <v>1009</v>
          </cell>
          <cell r="H32">
            <v>39.908866337388439</v>
          </cell>
          <cell r="I32">
            <v>38.409043715461522</v>
          </cell>
          <cell r="J32">
            <v>41.45126398961758</v>
          </cell>
          <cell r="K32">
            <v>1.5423976522291412</v>
          </cell>
          <cell r="L32">
            <v>1.4998226219269171</v>
          </cell>
        </row>
        <row r="33">
          <cell r="A33" t="str">
            <v>Isle of Anglesey_Stroke mor_Males_2009 - 2011_LA</v>
          </cell>
          <cell r="B33" t="str">
            <v>Stroke mor</v>
          </cell>
          <cell r="C33" t="str">
            <v>2009 - 2011</v>
          </cell>
          <cell r="D33" t="str">
            <v>Males</v>
          </cell>
          <cell r="E33" t="str">
            <v>Isle of Anglesey</v>
          </cell>
          <cell r="F33" t="str">
            <v>LA</v>
          </cell>
          <cell r="G33">
            <v>31.333333333333332</v>
          </cell>
          <cell r="H33">
            <v>45.611861663912912</v>
          </cell>
          <cell r="I33">
            <v>36.296186146606125</v>
          </cell>
          <cell r="J33">
            <v>56.538893722459576</v>
          </cell>
          <cell r="K33">
            <v>10.927032058546665</v>
          </cell>
          <cell r="L33">
            <v>9.3156755173067864</v>
          </cell>
        </row>
        <row r="34">
          <cell r="A34" t="str">
            <v>Gwynedd_Stroke mor_Males_2009 - 2011_LA</v>
          </cell>
          <cell r="B34" t="str">
            <v>Stroke mor</v>
          </cell>
          <cell r="C34" t="str">
            <v>2009 - 2011</v>
          </cell>
          <cell r="D34" t="str">
            <v>Males</v>
          </cell>
          <cell r="E34" t="str">
            <v>Gwynedd</v>
          </cell>
          <cell r="F34" t="str">
            <v>LA</v>
          </cell>
          <cell r="G34">
            <v>50</v>
          </cell>
          <cell r="H34">
            <v>45.808979672895255</v>
          </cell>
          <cell r="I34">
            <v>38.225811173670841</v>
          </cell>
          <cell r="J34">
            <v>54.411534232585971</v>
          </cell>
          <cell r="K34">
            <v>8.6025545596907165</v>
          </cell>
          <cell r="L34">
            <v>7.5831684992244135</v>
          </cell>
        </row>
        <row r="35">
          <cell r="A35" t="str">
            <v>Conwy_Stroke mor_Males_2009 - 2011_LA</v>
          </cell>
          <cell r="B35" t="str">
            <v>Stroke mor</v>
          </cell>
          <cell r="C35" t="str">
            <v>2009 - 2011</v>
          </cell>
          <cell r="D35" t="str">
            <v>Males</v>
          </cell>
          <cell r="E35" t="str">
            <v>Conwy</v>
          </cell>
          <cell r="F35" t="str">
            <v>LA</v>
          </cell>
          <cell r="G35">
            <v>52.333333333333336</v>
          </cell>
          <cell r="H35">
            <v>38.995421107259368</v>
          </cell>
          <cell r="I35">
            <v>32.588989399766206</v>
          </cell>
          <cell r="J35">
            <v>46.245515706317832</v>
          </cell>
          <cell r="K35">
            <v>7.250094599058464</v>
          </cell>
          <cell r="L35">
            <v>6.4064317074931623</v>
          </cell>
        </row>
        <row r="36">
          <cell r="A36" t="str">
            <v>Denbighshire_Stroke mor_Males_2009 - 2011_LA</v>
          </cell>
          <cell r="B36" t="str">
            <v>Stroke mor</v>
          </cell>
          <cell r="C36" t="str">
            <v>2009 - 2011</v>
          </cell>
          <cell r="D36" t="str">
            <v>Males</v>
          </cell>
          <cell r="E36" t="str">
            <v>Denbighshire</v>
          </cell>
          <cell r="F36" t="str">
            <v>LA</v>
          </cell>
          <cell r="G36">
            <v>33.666666666666664</v>
          </cell>
          <cell r="H36">
            <v>36.397138229839797</v>
          </cell>
          <cell r="I36">
            <v>29.195993807923251</v>
          </cell>
          <cell r="J36">
            <v>44.796718444165101</v>
          </cell>
          <cell r="K36">
            <v>8.3995802143253044</v>
          </cell>
          <cell r="L36">
            <v>7.2011444219165455</v>
          </cell>
        </row>
        <row r="37">
          <cell r="A37" t="str">
            <v>Flintshire_Stroke mor_Males_2009 - 2011_LA</v>
          </cell>
          <cell r="B37" t="str">
            <v>Stroke mor</v>
          </cell>
          <cell r="C37" t="str">
            <v>2009 - 2011</v>
          </cell>
          <cell r="D37" t="str">
            <v>Males</v>
          </cell>
          <cell r="E37" t="str">
            <v>Flintshire</v>
          </cell>
          <cell r="F37" t="str">
            <v>LA</v>
          </cell>
          <cell r="G37">
            <v>35</v>
          </cell>
          <cell r="H37">
            <v>29.914428531399043</v>
          </cell>
          <cell r="I37">
            <v>24.17623892686214</v>
          </cell>
          <cell r="J37">
            <v>36.586729829557932</v>
          </cell>
          <cell r="K37">
            <v>6.6723012981588887</v>
          </cell>
          <cell r="L37">
            <v>5.7381896045369025</v>
          </cell>
        </row>
        <row r="38">
          <cell r="A38" t="str">
            <v>Wrexham_Stroke mor_Males_2009 - 2011_LA</v>
          </cell>
          <cell r="B38" t="str">
            <v>Stroke mor</v>
          </cell>
          <cell r="C38" t="str">
            <v>2009 - 2011</v>
          </cell>
          <cell r="D38" t="str">
            <v>Males</v>
          </cell>
          <cell r="E38" t="str">
            <v>Wrexham</v>
          </cell>
          <cell r="F38" t="str">
            <v>LA</v>
          </cell>
          <cell r="G38">
            <v>39</v>
          </cell>
          <cell r="H38">
            <v>39.079939286997742</v>
          </cell>
          <cell r="I38">
            <v>31.939819685279993</v>
          </cell>
          <cell r="J38">
            <v>47.310236473058126</v>
          </cell>
          <cell r="K38">
            <v>8.2302971860603833</v>
          </cell>
          <cell r="L38">
            <v>7.1401196017177497</v>
          </cell>
        </row>
        <row r="39">
          <cell r="A39" t="str">
            <v>Powys_Stroke mor_Males_2009 - 2011_LA</v>
          </cell>
          <cell r="B39" t="str">
            <v>Stroke mor</v>
          </cell>
          <cell r="C39" t="str">
            <v>2009 - 2011</v>
          </cell>
          <cell r="D39" t="str">
            <v>Males</v>
          </cell>
          <cell r="E39" t="str">
            <v>Powys</v>
          </cell>
          <cell r="F39" t="str">
            <v>LA</v>
          </cell>
          <cell r="G39">
            <v>48.666666666666664</v>
          </cell>
          <cell r="H39">
            <v>32.670491237517211</v>
          </cell>
          <cell r="I39">
            <v>27.272923847454088</v>
          </cell>
          <cell r="J39">
            <v>38.807906945687172</v>
          </cell>
          <cell r="K39">
            <v>6.1374157081699607</v>
          </cell>
          <cell r="L39">
            <v>5.3975673900631236</v>
          </cell>
        </row>
        <row r="40">
          <cell r="A40" t="str">
            <v>Ceredigion_Stroke mor_Males_2009 - 2011_LA</v>
          </cell>
          <cell r="B40" t="str">
            <v>Stroke mor</v>
          </cell>
          <cell r="C40" t="str">
            <v>2009 - 2011</v>
          </cell>
          <cell r="D40" t="str">
            <v>Males</v>
          </cell>
          <cell r="E40" t="str">
            <v>Ceredigion</v>
          </cell>
          <cell r="F40" t="str">
            <v>LA</v>
          </cell>
          <cell r="G40">
            <v>24</v>
          </cell>
          <cell r="H40">
            <v>31.674142676365495</v>
          </cell>
          <cell r="I40">
            <v>24.398716909372688</v>
          </cell>
          <cell r="J40">
            <v>40.408281369150892</v>
          </cell>
          <cell r="K40">
            <v>8.7341386927853968</v>
          </cell>
          <cell r="L40">
            <v>7.2754257669928073</v>
          </cell>
        </row>
        <row r="41">
          <cell r="A41" t="str">
            <v>Pembrokeshire_Stroke mor_Males_2009 - 2011_LA</v>
          </cell>
          <cell r="B41" t="str">
            <v>Stroke mor</v>
          </cell>
          <cell r="C41" t="str">
            <v>2009 - 2011</v>
          </cell>
          <cell r="D41" t="str">
            <v>Males</v>
          </cell>
          <cell r="E41" t="str">
            <v>Pembrokeshire</v>
          </cell>
          <cell r="F41" t="str">
            <v>LA</v>
          </cell>
          <cell r="G41">
            <v>48.333333333333336</v>
          </cell>
          <cell r="H41">
            <v>38.354010217869281</v>
          </cell>
          <cell r="I41">
            <v>31.91672398748387</v>
          </cell>
          <cell r="J41">
            <v>45.681953333599779</v>
          </cell>
          <cell r="K41">
            <v>7.3279431157304984</v>
          </cell>
          <cell r="L41">
            <v>6.4372862303854106</v>
          </cell>
        </row>
        <row r="42">
          <cell r="A42" t="str">
            <v>Carmarthenshire_Stroke mor_Males_2009 - 2011_LA</v>
          </cell>
          <cell r="B42" t="str">
            <v>Stroke mor</v>
          </cell>
          <cell r="C42" t="str">
            <v>2009 - 2011</v>
          </cell>
          <cell r="D42" t="str">
            <v>Males</v>
          </cell>
          <cell r="E42" t="str">
            <v>Carmarthenshire</v>
          </cell>
          <cell r="F42" t="str">
            <v>LA</v>
          </cell>
          <cell r="G42">
            <v>76.333333333333329</v>
          </cell>
          <cell r="H42">
            <v>44.387117582257922</v>
          </cell>
          <cell r="I42">
            <v>38.456844066725687</v>
          </cell>
          <cell r="J42">
            <v>50.954530827701682</v>
          </cell>
          <cell r="K42">
            <v>6.5674132454437597</v>
          </cell>
          <cell r="L42">
            <v>5.9302735155322353</v>
          </cell>
        </row>
        <row r="43">
          <cell r="A43" t="str">
            <v>Swansea_Stroke mor_Males_2009 - 2011_LA</v>
          </cell>
          <cell r="B43" t="str">
            <v>Stroke mor</v>
          </cell>
          <cell r="C43" t="str">
            <v>2009 - 2011</v>
          </cell>
          <cell r="D43" t="str">
            <v>Males</v>
          </cell>
          <cell r="E43" t="str">
            <v>Swansea</v>
          </cell>
          <cell r="F43" t="str">
            <v>LA</v>
          </cell>
          <cell r="G43">
            <v>89</v>
          </cell>
          <cell r="H43">
            <v>45.897518190796333</v>
          </cell>
          <cell r="I43">
            <v>40.166538211901091</v>
          </cell>
          <cell r="J43">
            <v>52.198213142507186</v>
          </cell>
          <cell r="K43">
            <v>6.3006949517108524</v>
          </cell>
          <cell r="L43">
            <v>5.7309799788952418</v>
          </cell>
        </row>
        <row r="44">
          <cell r="A44" t="str">
            <v>Neath Port Talbot_Stroke mor_Males_2009 - 2011_LA</v>
          </cell>
          <cell r="B44" t="str">
            <v>Stroke mor</v>
          </cell>
          <cell r="C44" t="str">
            <v>2009 - 2011</v>
          </cell>
          <cell r="D44" t="str">
            <v>Males</v>
          </cell>
          <cell r="E44" t="str">
            <v>Neath Port Talbot</v>
          </cell>
          <cell r="F44" t="str">
            <v>LA</v>
          </cell>
          <cell r="G44">
            <v>55.333333333333336</v>
          </cell>
          <cell r="H44">
            <v>48.401490338351472</v>
          </cell>
          <cell r="I44">
            <v>40.85070374314941</v>
          </cell>
          <cell r="J44">
            <v>56.915021866474603</v>
          </cell>
          <cell r="K44">
            <v>8.5135315281231314</v>
          </cell>
          <cell r="L44">
            <v>7.5507865952020623</v>
          </cell>
        </row>
        <row r="45">
          <cell r="A45" t="str">
            <v>Bridgend_Stroke mor_Males_2009 - 2011_LA</v>
          </cell>
          <cell r="B45" t="str">
            <v>Stroke mor</v>
          </cell>
          <cell r="C45" t="str">
            <v>2009 - 2011</v>
          </cell>
          <cell r="D45" t="str">
            <v>Males</v>
          </cell>
          <cell r="E45" t="str">
            <v>Bridgend</v>
          </cell>
          <cell r="F45" t="str">
            <v>LA</v>
          </cell>
          <cell r="G45">
            <v>47</v>
          </cell>
          <cell r="H45">
            <v>43.297708509882831</v>
          </cell>
          <cell r="I45">
            <v>36.055669100708556</v>
          </cell>
          <cell r="J45">
            <v>51.547379612680011</v>
          </cell>
          <cell r="K45">
            <v>8.2496711027971799</v>
          </cell>
          <cell r="L45">
            <v>7.242039409174275</v>
          </cell>
        </row>
        <row r="46">
          <cell r="A46" t="str">
            <v>The Vale of Glamorgan_Stroke mor_Males_2009 - 2011_LA</v>
          </cell>
          <cell r="B46" t="str">
            <v>Stroke mor</v>
          </cell>
          <cell r="C46" t="str">
            <v>2009 - 2011</v>
          </cell>
          <cell r="D46" t="str">
            <v>Males</v>
          </cell>
          <cell r="E46" t="str">
            <v>The Vale of Glamorgan</v>
          </cell>
          <cell r="F46" t="str">
            <v>LA</v>
          </cell>
          <cell r="G46">
            <v>40.666666666666664</v>
          </cell>
          <cell r="H46">
            <v>39.209961985773141</v>
          </cell>
          <cell r="I46">
            <v>32.144124137262246</v>
          </cell>
          <cell r="J46">
            <v>47.339201618555244</v>
          </cell>
          <cell r="K46">
            <v>8.1292396327821024</v>
          </cell>
          <cell r="L46">
            <v>7.0658378485108955</v>
          </cell>
        </row>
        <row r="47">
          <cell r="A47" t="str">
            <v>Cardiff_Stroke mor_Males_2009 - 2011_LA</v>
          </cell>
          <cell r="B47" t="str">
            <v>Stroke mor</v>
          </cell>
          <cell r="C47" t="str">
            <v>2009 - 2011</v>
          </cell>
          <cell r="D47" t="str">
            <v>Males</v>
          </cell>
          <cell r="E47" t="str">
            <v>Cardiff</v>
          </cell>
          <cell r="F47" t="str">
            <v>LA</v>
          </cell>
          <cell r="G47">
            <v>95.333333333333329</v>
          </cell>
          <cell r="H47">
            <v>45.092503130618326</v>
          </cell>
          <cell r="I47">
            <v>39.728937376752668</v>
          </cell>
          <cell r="J47">
            <v>50.967034520057119</v>
          </cell>
          <cell r="K47">
            <v>5.8745313894387934</v>
          </cell>
          <cell r="L47">
            <v>5.3635657538656574</v>
          </cell>
        </row>
        <row r="48">
          <cell r="A48" t="str">
            <v>Rhondda Cynon Taf_Stroke mor_Males_2009 - 2011_LA</v>
          </cell>
          <cell r="B48" t="str">
            <v>Stroke mor</v>
          </cell>
          <cell r="C48" t="str">
            <v>2009 - 2011</v>
          </cell>
          <cell r="D48" t="str">
            <v>Males</v>
          </cell>
          <cell r="E48" t="str">
            <v>Rhondda Cynon Taf</v>
          </cell>
          <cell r="F48" t="str">
            <v>LA</v>
          </cell>
          <cell r="G48">
            <v>70</v>
          </cell>
          <cell r="H48">
            <v>40.64796441939157</v>
          </cell>
          <cell r="I48">
            <v>35.03292786415453</v>
          </cell>
          <cell r="J48">
            <v>46.895400493096787</v>
          </cell>
          <cell r="K48">
            <v>6.2474360737052166</v>
          </cell>
          <cell r="L48">
            <v>5.6150365552370403</v>
          </cell>
        </row>
        <row r="49">
          <cell r="A49" t="str">
            <v>Merthyr Tydfil_Stroke mor_Males_2009 - 2011_LA</v>
          </cell>
          <cell r="B49" t="str">
            <v>Stroke mor</v>
          </cell>
          <cell r="C49" t="str">
            <v>2009 - 2011</v>
          </cell>
          <cell r="D49" t="str">
            <v>Males</v>
          </cell>
          <cell r="E49" t="str">
            <v>Merthyr Tydfil</v>
          </cell>
          <cell r="F49" t="str">
            <v>LA</v>
          </cell>
          <cell r="G49">
            <v>14.666666666666666</v>
          </cell>
          <cell r="H49">
            <v>34.38334012857355</v>
          </cell>
          <cell r="I49">
            <v>24.485340320028186</v>
          </cell>
          <cell r="J49">
            <v>46.898010270143452</v>
          </cell>
          <cell r="K49">
            <v>12.514670141569901</v>
          </cell>
          <cell r="L49">
            <v>9.8979998085453644</v>
          </cell>
        </row>
        <row r="50">
          <cell r="A50" t="str">
            <v>Caerphilly_Stroke mor_Males_2009 - 2011_LA</v>
          </cell>
          <cell r="B50" t="str">
            <v>Stroke mor</v>
          </cell>
          <cell r="C50" t="str">
            <v>2009 - 2011</v>
          </cell>
          <cell r="D50" t="str">
            <v>Males</v>
          </cell>
          <cell r="E50" t="str">
            <v>Caerphilly</v>
          </cell>
          <cell r="F50" t="str">
            <v>LA</v>
          </cell>
          <cell r="G50">
            <v>47.333333333333336</v>
          </cell>
          <cell r="H50">
            <v>37.959662573830819</v>
          </cell>
          <cell r="I50">
            <v>31.631620285047642</v>
          </cell>
          <cell r="J50">
            <v>45.166712743392367</v>
          </cell>
          <cell r="K50">
            <v>7.2070501695615476</v>
          </cell>
          <cell r="L50">
            <v>6.3280422887831769</v>
          </cell>
        </row>
        <row r="51">
          <cell r="A51" t="str">
            <v>Blaenau Gwent_Stroke mor_Males_2009 - 2011_LA</v>
          </cell>
          <cell r="B51" t="str">
            <v>Stroke mor</v>
          </cell>
          <cell r="C51" t="str">
            <v>2009 - 2011</v>
          </cell>
          <cell r="D51" t="str">
            <v>Males</v>
          </cell>
          <cell r="E51" t="str">
            <v>Blaenau Gwent</v>
          </cell>
          <cell r="F51" t="str">
            <v>LA</v>
          </cell>
          <cell r="G51">
            <v>21</v>
          </cell>
          <cell r="H51">
            <v>41.162866613984264</v>
          </cell>
          <cell r="I51">
            <v>31.054916314940996</v>
          </cell>
          <cell r="J51">
            <v>53.462223698384236</v>
          </cell>
          <cell r="K51">
            <v>12.299357084399972</v>
          </cell>
          <cell r="L51">
            <v>10.107950299043267</v>
          </cell>
        </row>
        <row r="52">
          <cell r="A52" t="str">
            <v>Torfaen_Stroke mor_Males_2009 - 2011_LA</v>
          </cell>
          <cell r="B52" t="str">
            <v>Stroke mor</v>
          </cell>
          <cell r="C52" t="str">
            <v>2009 - 2011</v>
          </cell>
          <cell r="D52" t="str">
            <v>Males</v>
          </cell>
          <cell r="E52" t="str">
            <v>Torfaen</v>
          </cell>
          <cell r="F52" t="str">
            <v>LA</v>
          </cell>
          <cell r="G52">
            <v>21.666666666666668</v>
          </cell>
          <cell r="H52">
            <v>27.463854436119696</v>
          </cell>
          <cell r="I52">
            <v>20.823104755568053</v>
          </cell>
          <cell r="J52">
            <v>35.525282953158957</v>
          </cell>
          <cell r="K52">
            <v>8.0614285170392606</v>
          </cell>
          <cell r="L52">
            <v>6.6407496805516431</v>
          </cell>
        </row>
        <row r="53">
          <cell r="A53" t="str">
            <v>Monmouthshire_Stroke mor_Males_2009 - 2011_LA</v>
          </cell>
          <cell r="B53" t="str">
            <v>Stroke mor</v>
          </cell>
          <cell r="C53" t="str">
            <v>2009 - 2011</v>
          </cell>
          <cell r="D53" t="str">
            <v>Males</v>
          </cell>
          <cell r="E53" t="str">
            <v>Monmouthshire</v>
          </cell>
          <cell r="F53" t="str">
            <v>LA</v>
          </cell>
          <cell r="G53">
            <v>26.666666666666668</v>
          </cell>
          <cell r="H53">
            <v>30.762377628435086</v>
          </cell>
          <cell r="I53">
            <v>23.870887923252468</v>
          </cell>
          <cell r="J53">
            <v>38.961160340604096</v>
          </cell>
          <cell r="K53">
            <v>8.1987827121690096</v>
          </cell>
          <cell r="L53">
            <v>6.8914897051826181</v>
          </cell>
        </row>
        <row r="54">
          <cell r="A54" t="str">
            <v>Newport_Stroke mor_Males_2009 - 2011_LA</v>
          </cell>
          <cell r="B54" t="str">
            <v>Stroke mor</v>
          </cell>
          <cell r="C54" t="str">
            <v>2009 - 2011</v>
          </cell>
          <cell r="D54" t="str">
            <v>Males</v>
          </cell>
          <cell r="E54" t="str">
            <v>Newport</v>
          </cell>
          <cell r="F54" t="str">
            <v>LA</v>
          </cell>
          <cell r="G54">
            <v>41.666666666666664</v>
          </cell>
          <cell r="H54">
            <v>39.172061161066246</v>
          </cell>
          <cell r="I54">
            <v>32.204716677947111</v>
          </cell>
          <cell r="J54">
            <v>47.174954036287382</v>
          </cell>
          <cell r="K54">
            <v>8.0028928752211357</v>
          </cell>
          <cell r="L54">
            <v>6.9673444831191347</v>
          </cell>
        </row>
        <row r="55">
          <cell r="A55" t="str">
            <v>Betsi Cadwaladr UHB_Stroke mor_Males_2009 - 2011_HB</v>
          </cell>
          <cell r="B55" t="str">
            <v>Stroke mor</v>
          </cell>
          <cell r="C55" t="str">
            <v>2009 - 2011</v>
          </cell>
          <cell r="D55" t="str">
            <v>Males</v>
          </cell>
          <cell r="E55" t="str">
            <v>Betsi Cadwaladr UHB</v>
          </cell>
          <cell r="F55" t="str">
            <v>HB</v>
          </cell>
          <cell r="G55">
            <v>241.33333333333334</v>
          </cell>
          <cell r="H55">
            <v>38.998235931546354</v>
          </cell>
          <cell r="I55">
            <v>36.011505831201809</v>
          </cell>
          <cell r="J55">
            <v>42.160789523643523</v>
          </cell>
          <cell r="K55">
            <v>3.1625535920971686</v>
          </cell>
          <cell r="L55">
            <v>2.9867301003445448</v>
          </cell>
        </row>
        <row r="56">
          <cell r="A56" t="str">
            <v>Powys THB_Stroke mor_Males_2009 - 2011_HB</v>
          </cell>
          <cell r="B56" t="str">
            <v>Stroke mor</v>
          </cell>
          <cell r="C56" t="str">
            <v>2009 - 2011</v>
          </cell>
          <cell r="D56" t="str">
            <v>Males</v>
          </cell>
          <cell r="E56" t="str">
            <v>Powys THB</v>
          </cell>
          <cell r="F56" t="str">
            <v>HB</v>
          </cell>
          <cell r="G56">
            <v>48.666666666666664</v>
          </cell>
          <cell r="H56">
            <v>32.670491237517211</v>
          </cell>
          <cell r="I56">
            <v>27.272923847454088</v>
          </cell>
          <cell r="J56">
            <v>38.807906945687172</v>
          </cell>
          <cell r="K56">
            <v>6.1374157081699607</v>
          </cell>
          <cell r="L56">
            <v>5.3975673900631236</v>
          </cell>
        </row>
        <row r="57">
          <cell r="A57" t="str">
            <v>Hywel Dda HB_Stroke mor_Males_2009 - 2011_HB</v>
          </cell>
          <cell r="B57" t="str">
            <v>Stroke mor</v>
          </cell>
          <cell r="C57" t="str">
            <v>2009 - 2011</v>
          </cell>
          <cell r="D57" t="str">
            <v>Males</v>
          </cell>
          <cell r="E57" t="str">
            <v>Hywel Dda HB</v>
          </cell>
          <cell r="F57" t="str">
            <v>HB</v>
          </cell>
          <cell r="G57">
            <v>148.66666666666666</v>
          </cell>
          <cell r="H57">
            <v>39.884357601671219</v>
          </cell>
          <cell r="I57">
            <v>36.023058568236777</v>
          </cell>
          <cell r="J57">
            <v>44.039068949550469</v>
          </cell>
          <cell r="K57">
            <v>4.1547113478792497</v>
          </cell>
          <cell r="L57">
            <v>3.8612990334344417</v>
          </cell>
        </row>
        <row r="58">
          <cell r="A58" t="str">
            <v>ABM UHB_Stroke mor_Males_2009 - 2011_HB</v>
          </cell>
          <cell r="B58" t="str">
            <v>Stroke mor</v>
          </cell>
          <cell r="C58" t="str">
            <v>2009 - 2011</v>
          </cell>
          <cell r="D58" t="str">
            <v>Males</v>
          </cell>
          <cell r="E58" t="str">
            <v>ABM UHB</v>
          </cell>
          <cell r="F58" t="str">
            <v>HB</v>
          </cell>
          <cell r="G58">
            <v>191.33333333333334</v>
          </cell>
          <cell r="H58">
            <v>45.895441099082518</v>
          </cell>
          <cell r="I58">
            <v>41.970007338895421</v>
          </cell>
          <cell r="J58">
            <v>50.082168370773694</v>
          </cell>
          <cell r="K58">
            <v>4.1867272716911756</v>
          </cell>
          <cell r="L58">
            <v>3.9254337601870972</v>
          </cell>
        </row>
        <row r="59">
          <cell r="A59" t="str">
            <v>Cardiff &amp; Vale UHB_Stroke mor_Males_2009 - 2011_HB</v>
          </cell>
          <cell r="B59" t="str">
            <v>Stroke mor</v>
          </cell>
          <cell r="C59" t="str">
            <v>2009 - 2011</v>
          </cell>
          <cell r="D59" t="str">
            <v>Males</v>
          </cell>
          <cell r="E59" t="str">
            <v>Cardiff &amp; Vale UHB</v>
          </cell>
          <cell r="F59" t="str">
            <v>HB</v>
          </cell>
          <cell r="G59">
            <v>136</v>
          </cell>
          <cell r="H59">
            <v>43.102560946208911</v>
          </cell>
          <cell r="I59">
            <v>38.783998331485286</v>
          </cell>
          <cell r="J59">
            <v>47.763149892475219</v>
          </cell>
          <cell r="K59">
            <v>4.6605889462663086</v>
          </cell>
          <cell r="L59">
            <v>4.3185626147236249</v>
          </cell>
        </row>
        <row r="60">
          <cell r="A60" t="str">
            <v>Cwm Taf HB_Stroke mor_Males_2009 - 2011_HB</v>
          </cell>
          <cell r="B60" t="str">
            <v>Stroke mor</v>
          </cell>
          <cell r="C60" t="str">
            <v>2009 - 2011</v>
          </cell>
          <cell r="D60" t="str">
            <v>Males</v>
          </cell>
          <cell r="E60" t="str">
            <v>Cwm Taf HB</v>
          </cell>
          <cell r="F60" t="str">
            <v>HB</v>
          </cell>
          <cell r="G60">
            <v>84.666666666666671</v>
          </cell>
          <cell r="H60">
            <v>39.42506483823292</v>
          </cell>
          <cell r="I60">
            <v>34.459196688510929</v>
          </cell>
          <cell r="J60">
            <v>44.896766915398736</v>
          </cell>
          <cell r="K60">
            <v>5.4717020771658156</v>
          </cell>
          <cell r="L60">
            <v>4.9658681497219916</v>
          </cell>
        </row>
        <row r="61">
          <cell r="A61" t="str">
            <v>Aneurin Bevan HB_Stroke mor_Males_2009 - 2011_HB</v>
          </cell>
          <cell r="B61" t="str">
            <v>Stroke mor</v>
          </cell>
          <cell r="C61" t="str">
            <v>2009 - 2011</v>
          </cell>
          <cell r="D61" t="str">
            <v>Males</v>
          </cell>
          <cell r="E61" t="str">
            <v>Aneurin Bevan HB</v>
          </cell>
          <cell r="F61" t="str">
            <v>HB</v>
          </cell>
          <cell r="G61">
            <v>158.33333333333334</v>
          </cell>
          <cell r="H61">
            <v>35.494845334760711</v>
          </cell>
          <cell r="I61">
            <v>32.186024422101568</v>
          </cell>
          <cell r="J61">
            <v>39.04703683897371</v>
          </cell>
          <cell r="K61">
            <v>3.552191504212999</v>
          </cell>
          <cell r="L61">
            <v>3.3088209126591437</v>
          </cell>
        </row>
        <row r="62">
          <cell r="A62" t="str">
            <v>Wales_Stroke mor_Females_2009 - 2011_WALES</v>
          </cell>
          <cell r="B62" t="str">
            <v>Stroke mor</v>
          </cell>
          <cell r="C62" t="str">
            <v>2009 - 2011</v>
          </cell>
          <cell r="D62" t="str">
            <v>Females</v>
          </cell>
          <cell r="E62" t="str">
            <v>Wales</v>
          </cell>
          <cell r="F62" t="str">
            <v>WALES</v>
          </cell>
          <cell r="G62">
            <v>1624</v>
          </cell>
          <cell r="H62">
            <v>39.192108366324483</v>
          </cell>
          <cell r="I62">
            <v>37.948335912426671</v>
          </cell>
          <cell r="J62">
            <v>40.463544536887042</v>
          </cell>
          <cell r="K62">
            <v>1.2714361705625592</v>
          </cell>
          <cell r="L62">
            <v>1.2437724538978117</v>
          </cell>
        </row>
        <row r="63">
          <cell r="A63" t="str">
            <v>Isle of Anglesey_Stroke mor_Females_2009 - 2011_LA</v>
          </cell>
          <cell r="B63" t="str">
            <v>Stroke mor</v>
          </cell>
          <cell r="C63" t="str">
            <v>2009 - 2011</v>
          </cell>
          <cell r="D63" t="str">
            <v>Females</v>
          </cell>
          <cell r="E63" t="str">
            <v>Isle of Anglesey</v>
          </cell>
          <cell r="F63" t="str">
            <v>LA</v>
          </cell>
          <cell r="G63">
            <v>45.666666666666664</v>
          </cell>
          <cell r="H63">
            <v>43.797616425947695</v>
          </cell>
          <cell r="I63">
            <v>35.449197400461976</v>
          </cell>
          <cell r="J63">
            <v>53.319975022340472</v>
          </cell>
          <cell r="K63">
            <v>9.5223585963927775</v>
          </cell>
          <cell r="L63">
            <v>8.3484190254857182</v>
          </cell>
        </row>
        <row r="64">
          <cell r="A64" t="str">
            <v>Gwynedd_Stroke mor_Females_2009 - 2011_LA</v>
          </cell>
          <cell r="B64" t="str">
            <v>Stroke mor</v>
          </cell>
          <cell r="C64" t="str">
            <v>2009 - 2011</v>
          </cell>
          <cell r="D64" t="str">
            <v>Females</v>
          </cell>
          <cell r="E64" t="str">
            <v>Gwynedd</v>
          </cell>
          <cell r="F64" t="str">
            <v>LA</v>
          </cell>
          <cell r="G64">
            <v>72.333333333333329</v>
          </cell>
          <cell r="H64">
            <v>36.789619545187648</v>
          </cell>
          <cell r="I64">
            <v>31.304180332014017</v>
          </cell>
          <cell r="J64">
            <v>42.881158417162986</v>
          </cell>
          <cell r="K64">
            <v>6.0915388719753381</v>
          </cell>
          <cell r="L64">
            <v>5.4854392131736311</v>
          </cell>
        </row>
        <row r="65">
          <cell r="A65" t="str">
            <v>Conwy_Stroke mor_Females_2009 - 2011_LA</v>
          </cell>
          <cell r="B65" t="str">
            <v>Stroke mor</v>
          </cell>
          <cell r="C65" t="str">
            <v>2009 - 2011</v>
          </cell>
          <cell r="D65" t="str">
            <v>Females</v>
          </cell>
          <cell r="E65" t="str">
            <v>Conwy</v>
          </cell>
          <cell r="F65" t="str">
            <v>LA</v>
          </cell>
          <cell r="G65">
            <v>90.333333333333329</v>
          </cell>
          <cell r="H65">
            <v>39.939976144478948</v>
          </cell>
          <cell r="I65">
            <v>34.459955115985885</v>
          </cell>
          <cell r="J65">
            <v>45.957307094276857</v>
          </cell>
          <cell r="K65">
            <v>6.0173309497979091</v>
          </cell>
          <cell r="L65">
            <v>5.4800210284930628</v>
          </cell>
        </row>
        <row r="66">
          <cell r="A66" t="str">
            <v>Denbighshire_Stroke mor_Females_2009 - 2011_LA</v>
          </cell>
          <cell r="B66" t="str">
            <v>Stroke mor</v>
          </cell>
          <cell r="C66" t="str">
            <v>2009 - 2011</v>
          </cell>
          <cell r="D66" t="str">
            <v>Females</v>
          </cell>
          <cell r="E66" t="str">
            <v>Denbighshire</v>
          </cell>
          <cell r="F66" t="str">
            <v>LA</v>
          </cell>
          <cell r="G66">
            <v>62.666666666666664</v>
          </cell>
          <cell r="H66">
            <v>43.491395177164947</v>
          </cell>
          <cell r="I66">
            <v>36.637295329804282</v>
          </cell>
          <cell r="J66">
            <v>51.161181110525561</v>
          </cell>
          <cell r="K66">
            <v>7.6697859333606146</v>
          </cell>
          <cell r="L66">
            <v>6.8540998473606649</v>
          </cell>
        </row>
        <row r="67">
          <cell r="A67" t="str">
            <v>Flintshire_Stroke mor_Females_2009 - 2011_LA</v>
          </cell>
          <cell r="B67" t="str">
            <v>Stroke mor</v>
          </cell>
          <cell r="C67" t="str">
            <v>2009 - 2011</v>
          </cell>
          <cell r="D67" t="str">
            <v>Females</v>
          </cell>
          <cell r="E67" t="str">
            <v>Flintshire</v>
          </cell>
          <cell r="F67" t="str">
            <v>LA</v>
          </cell>
          <cell r="G67">
            <v>71.333333333333329</v>
          </cell>
          <cell r="H67">
            <v>39.554132257846447</v>
          </cell>
          <cell r="I67">
            <v>33.916218441534959</v>
          </cell>
          <cell r="J67">
            <v>45.817473350246992</v>
          </cell>
          <cell r="K67">
            <v>6.2633410924005446</v>
          </cell>
          <cell r="L67">
            <v>5.6379138163114888</v>
          </cell>
        </row>
        <row r="68">
          <cell r="A68" t="str">
            <v>Wrexham_Stroke mor_Females_2009 - 2011_LA</v>
          </cell>
          <cell r="B68" t="str">
            <v>Stroke mor</v>
          </cell>
          <cell r="C68" t="str">
            <v>2009 - 2011</v>
          </cell>
          <cell r="D68" t="str">
            <v>Females</v>
          </cell>
          <cell r="E68" t="str">
            <v>Wrexham</v>
          </cell>
          <cell r="F68" t="str">
            <v>LA</v>
          </cell>
          <cell r="G68">
            <v>66</v>
          </cell>
          <cell r="H68">
            <v>38.62504898821296</v>
          </cell>
          <cell r="I68">
            <v>32.795720870871428</v>
          </cell>
          <cell r="J68">
            <v>45.131012545311151</v>
          </cell>
          <cell r="K68">
            <v>6.5059635570981911</v>
          </cell>
          <cell r="L68">
            <v>5.8293281173415323</v>
          </cell>
        </row>
        <row r="69">
          <cell r="A69" t="str">
            <v>Powys_Stroke mor_Females_2009 - 2011_LA</v>
          </cell>
          <cell r="B69" t="str">
            <v>Stroke mor</v>
          </cell>
          <cell r="C69" t="str">
            <v>2009 - 2011</v>
          </cell>
          <cell r="D69" t="str">
            <v>Females</v>
          </cell>
          <cell r="E69" t="str">
            <v>Powys</v>
          </cell>
          <cell r="F69" t="str">
            <v>LA</v>
          </cell>
          <cell r="G69">
            <v>96.333333333333329</v>
          </cell>
          <cell r="H69">
            <v>44.639815313872035</v>
          </cell>
          <cell r="I69">
            <v>38.762324486175494</v>
          </cell>
          <cell r="J69">
            <v>51.074201215213932</v>
          </cell>
          <cell r="K69">
            <v>6.4343859013418978</v>
          </cell>
          <cell r="L69">
            <v>5.8774908276965405</v>
          </cell>
        </row>
        <row r="70">
          <cell r="A70" t="str">
            <v>Ceredigion_Stroke mor_Females_2009 - 2011_LA</v>
          </cell>
          <cell r="B70" t="str">
            <v>Stroke mor</v>
          </cell>
          <cell r="C70" t="str">
            <v>2009 - 2011</v>
          </cell>
          <cell r="D70" t="str">
            <v>Females</v>
          </cell>
          <cell r="E70" t="str">
            <v>Ceredigion</v>
          </cell>
          <cell r="F70" t="str">
            <v>LA</v>
          </cell>
          <cell r="G70">
            <v>37</v>
          </cell>
          <cell r="H70">
            <v>32.099522439040058</v>
          </cell>
          <cell r="I70">
            <v>25.369265752755986</v>
          </cell>
          <cell r="J70">
            <v>39.888365211730019</v>
          </cell>
          <cell r="K70">
            <v>7.7888427726899607</v>
          </cell>
          <cell r="L70">
            <v>6.730256686284072</v>
          </cell>
        </row>
        <row r="71">
          <cell r="A71" t="str">
            <v>Pembrokeshire_Stroke mor_Females_2009 - 2011_LA</v>
          </cell>
          <cell r="B71" t="str">
            <v>Stroke mor</v>
          </cell>
          <cell r="C71" t="str">
            <v>2009 - 2011</v>
          </cell>
          <cell r="D71" t="str">
            <v>Females</v>
          </cell>
          <cell r="E71" t="str">
            <v>Pembrokeshire</v>
          </cell>
          <cell r="F71" t="str">
            <v>LA</v>
          </cell>
          <cell r="G71">
            <v>78</v>
          </cell>
          <cell r="H71">
            <v>39.973136087465612</v>
          </cell>
          <cell r="I71">
            <v>34.220103991604553</v>
          </cell>
          <cell r="J71">
            <v>46.337155793559411</v>
          </cell>
          <cell r="K71">
            <v>6.3640197060937993</v>
          </cell>
          <cell r="L71">
            <v>5.7530320958610588</v>
          </cell>
        </row>
        <row r="72">
          <cell r="A72" t="str">
            <v>Carmarthenshire_Stroke mor_Females_2009 - 2011_LA</v>
          </cell>
          <cell r="B72" t="str">
            <v>Stroke mor</v>
          </cell>
          <cell r="C72" t="str">
            <v>2009 - 2011</v>
          </cell>
          <cell r="D72" t="str">
            <v>Females</v>
          </cell>
          <cell r="E72" t="str">
            <v>Carmarthenshire</v>
          </cell>
          <cell r="F72" t="str">
            <v>LA</v>
          </cell>
          <cell r="G72">
            <v>123.66666666666667</v>
          </cell>
          <cell r="H72">
            <v>41.510342703607314</v>
          </cell>
          <cell r="I72">
            <v>36.802895639473896</v>
          </cell>
          <cell r="J72">
            <v>46.610277335181571</v>
          </cell>
          <cell r="K72">
            <v>5.0999346315742571</v>
          </cell>
          <cell r="L72">
            <v>4.7074470641334187</v>
          </cell>
        </row>
        <row r="73">
          <cell r="A73" t="str">
            <v>Swansea_Stroke mor_Females_2009 - 2011_LA</v>
          </cell>
          <cell r="B73" t="str">
            <v>Stroke mor</v>
          </cell>
          <cell r="C73" t="str">
            <v>2009 - 2011</v>
          </cell>
          <cell r="D73" t="str">
            <v>Females</v>
          </cell>
          <cell r="E73" t="str">
            <v>Swansea</v>
          </cell>
          <cell r="F73" t="str">
            <v>LA</v>
          </cell>
          <cell r="G73">
            <v>122.66666666666667</v>
          </cell>
          <cell r="H73">
            <v>38.506279447822109</v>
          </cell>
          <cell r="I73">
            <v>34.127230453821213</v>
          </cell>
          <cell r="J73">
            <v>43.251213202362337</v>
          </cell>
          <cell r="K73">
            <v>4.7449337545402273</v>
          </cell>
          <cell r="L73">
            <v>4.3790489940008968</v>
          </cell>
        </row>
        <row r="74">
          <cell r="A74" t="str">
            <v>Neath Port Talbot_Stroke mor_Females_2009 - 2011_LA</v>
          </cell>
          <cell r="B74" t="str">
            <v>Stroke mor</v>
          </cell>
          <cell r="C74" t="str">
            <v>2009 - 2011</v>
          </cell>
          <cell r="D74" t="str">
            <v>Females</v>
          </cell>
          <cell r="E74" t="str">
            <v>Neath Port Talbot</v>
          </cell>
          <cell r="F74" t="str">
            <v>LA</v>
          </cell>
          <cell r="G74">
            <v>79.666666666666671</v>
          </cell>
          <cell r="H74">
            <v>44.030710146798597</v>
          </cell>
          <cell r="I74">
            <v>37.808886148766909</v>
          </cell>
          <cell r="J74">
            <v>50.905550213310796</v>
          </cell>
          <cell r="K74">
            <v>6.8748400665121991</v>
          </cell>
          <cell r="L74">
            <v>6.2218239980316881</v>
          </cell>
        </row>
        <row r="75">
          <cell r="A75" t="str">
            <v>Bridgend_Stroke mor_Females_2009 - 2011_LA</v>
          </cell>
          <cell r="B75" t="str">
            <v>Stroke mor</v>
          </cell>
          <cell r="C75" t="str">
            <v>2009 - 2011</v>
          </cell>
          <cell r="D75" t="str">
            <v>Females</v>
          </cell>
          <cell r="E75" t="str">
            <v>Bridgend</v>
          </cell>
          <cell r="F75" t="str">
            <v>LA</v>
          </cell>
          <cell r="G75">
            <v>79.666666666666671</v>
          </cell>
          <cell r="H75">
            <v>44.309492730558667</v>
          </cell>
          <cell r="I75">
            <v>38.268342229201174</v>
          </cell>
          <cell r="J75">
            <v>50.986486063230423</v>
          </cell>
          <cell r="K75">
            <v>6.6769933326717563</v>
          </cell>
          <cell r="L75">
            <v>6.0411505013574924</v>
          </cell>
        </row>
        <row r="76">
          <cell r="A76" t="str">
            <v>The Vale of Glamorgan_Stroke mor_Females_2009 - 2011_LA</v>
          </cell>
          <cell r="B76" t="str">
            <v>Stroke mor</v>
          </cell>
          <cell r="C76" t="str">
            <v>2009 - 2011</v>
          </cell>
          <cell r="D76" t="str">
            <v>Females</v>
          </cell>
          <cell r="E76" t="str">
            <v>The Vale of Glamorgan</v>
          </cell>
          <cell r="F76" t="str">
            <v>LA</v>
          </cell>
          <cell r="G76">
            <v>67.666666666666671</v>
          </cell>
          <cell r="H76">
            <v>39.57613698359588</v>
          </cell>
          <cell r="I76">
            <v>33.600734955038256</v>
          </cell>
          <cell r="J76">
            <v>46.236311568796715</v>
          </cell>
          <cell r="K76">
            <v>6.6601745852008349</v>
          </cell>
          <cell r="L76">
            <v>5.9754020285576246</v>
          </cell>
        </row>
        <row r="77">
          <cell r="A77" t="str">
            <v>Cardiff_Stroke mor_Females_2009 - 2011_LA</v>
          </cell>
          <cell r="B77" t="str">
            <v>Stroke mor</v>
          </cell>
          <cell r="C77" t="str">
            <v>2009 - 2011</v>
          </cell>
          <cell r="D77" t="str">
            <v>Females</v>
          </cell>
          <cell r="E77" t="str">
            <v>Cardiff</v>
          </cell>
          <cell r="F77" t="str">
            <v>LA</v>
          </cell>
          <cell r="G77">
            <v>138</v>
          </cell>
          <cell r="H77">
            <v>38.074347554372444</v>
          </cell>
          <cell r="I77">
            <v>33.971315533666122</v>
          </cell>
          <cell r="J77">
            <v>42.499867331860642</v>
          </cell>
          <cell r="K77">
            <v>4.4255197774881978</v>
          </cell>
          <cell r="L77">
            <v>4.1030320207063227</v>
          </cell>
        </row>
        <row r="78">
          <cell r="A78" t="str">
            <v>Rhondda Cynon Taf_Stroke mor_Females_2009 - 2011_LA</v>
          </cell>
          <cell r="B78" t="str">
            <v>Stroke mor</v>
          </cell>
          <cell r="C78" t="str">
            <v>2009 - 2011</v>
          </cell>
          <cell r="D78" t="str">
            <v>Females</v>
          </cell>
          <cell r="E78" t="str">
            <v>Rhondda Cynon Taf</v>
          </cell>
          <cell r="F78" t="str">
            <v>LA</v>
          </cell>
          <cell r="G78">
            <v>108.66666666666667</v>
          </cell>
          <cell r="H78">
            <v>38.128878225255548</v>
          </cell>
          <cell r="I78">
            <v>33.630920934963193</v>
          </cell>
          <cell r="J78">
            <v>43.027638150529427</v>
          </cell>
          <cell r="K78">
            <v>4.8987599252738789</v>
          </cell>
          <cell r="L78">
            <v>4.497957290292355</v>
          </cell>
        </row>
        <row r="79">
          <cell r="A79" t="str">
            <v>Merthyr Tydfil_Stroke mor_Females_2009 - 2011_LA</v>
          </cell>
          <cell r="B79" t="str">
            <v>Stroke mor</v>
          </cell>
          <cell r="C79" t="str">
            <v>2009 - 2011</v>
          </cell>
          <cell r="D79" t="str">
            <v>Females</v>
          </cell>
          <cell r="E79" t="str">
            <v>Merthyr Tydfil</v>
          </cell>
          <cell r="F79" t="str">
            <v>LA</v>
          </cell>
          <cell r="G79">
            <v>28</v>
          </cell>
          <cell r="H79">
            <v>44.134209088584136</v>
          </cell>
          <cell r="I79">
            <v>34.166886669096712</v>
          </cell>
          <cell r="J79">
            <v>55.919915709383794</v>
          </cell>
          <cell r="K79">
            <v>11.785706620799658</v>
          </cell>
          <cell r="L79">
            <v>9.9673224194874237</v>
          </cell>
        </row>
        <row r="80">
          <cell r="A80" t="str">
            <v>Caerphilly_Stroke mor_Females_2009 - 2011_LA</v>
          </cell>
          <cell r="B80" t="str">
            <v>Stroke mor</v>
          </cell>
          <cell r="C80" t="str">
            <v>2009 - 2011</v>
          </cell>
          <cell r="D80" t="str">
            <v>Females</v>
          </cell>
          <cell r="E80" t="str">
            <v>Caerphilly</v>
          </cell>
          <cell r="F80" t="str">
            <v>LA</v>
          </cell>
          <cell r="G80">
            <v>72.666666666666671</v>
          </cell>
          <cell r="H80">
            <v>36.988794732782694</v>
          </cell>
          <cell r="I80">
            <v>31.724600220322213</v>
          </cell>
          <cell r="J80">
            <v>42.832301902656305</v>
          </cell>
          <cell r="K80">
            <v>5.843507169873611</v>
          </cell>
          <cell r="L80">
            <v>5.264194512460481</v>
          </cell>
        </row>
        <row r="81">
          <cell r="A81" t="str">
            <v>Blaenau Gwent_Stroke mor_Females_2009 - 2011_LA</v>
          </cell>
          <cell r="B81" t="str">
            <v>Stroke mor</v>
          </cell>
          <cell r="C81" t="str">
            <v>2009 - 2011</v>
          </cell>
          <cell r="D81" t="str">
            <v>Females</v>
          </cell>
          <cell r="E81" t="str">
            <v>Blaenau Gwent</v>
          </cell>
          <cell r="F81" t="str">
            <v>LA</v>
          </cell>
          <cell r="G81">
            <v>32.333333333333336</v>
          </cell>
          <cell r="H81">
            <v>34.629350732248739</v>
          </cell>
          <cell r="I81">
            <v>27.373521461891041</v>
          </cell>
          <cell r="J81">
            <v>43.116646970853196</v>
          </cell>
          <cell r="K81">
            <v>8.4872962386044577</v>
          </cell>
          <cell r="L81">
            <v>7.2558292703576974</v>
          </cell>
        </row>
        <row r="82">
          <cell r="A82" t="str">
            <v>Torfaen_Stroke mor_Females_2009 - 2011_LA</v>
          </cell>
          <cell r="B82" t="str">
            <v>Stroke mor</v>
          </cell>
          <cell r="C82" t="str">
            <v>2009 - 2011</v>
          </cell>
          <cell r="D82" t="str">
            <v>Females</v>
          </cell>
          <cell r="E82" t="str">
            <v>Torfaen</v>
          </cell>
          <cell r="F82" t="str">
            <v>LA</v>
          </cell>
          <cell r="G82">
            <v>41.333333333333336</v>
          </cell>
          <cell r="H82">
            <v>31.643898397956125</v>
          </cell>
          <cell r="I82">
            <v>25.774845591962819</v>
          </cell>
          <cell r="J82">
            <v>38.388642316155718</v>
          </cell>
          <cell r="K82">
            <v>6.7447439181995925</v>
          </cell>
          <cell r="L82">
            <v>5.8690528059933058</v>
          </cell>
        </row>
        <row r="83">
          <cell r="A83" t="str">
            <v>Monmouthshire_Stroke mor_Females_2009 - 2011_LA</v>
          </cell>
          <cell r="B83" t="str">
            <v>Stroke mor</v>
          </cell>
          <cell r="C83" t="str">
            <v>2009 - 2011</v>
          </cell>
          <cell r="D83" t="str">
            <v>Females</v>
          </cell>
          <cell r="E83" t="str">
            <v>Monmouthshire</v>
          </cell>
          <cell r="F83" t="str">
            <v>LA</v>
          </cell>
          <cell r="G83">
            <v>42</v>
          </cell>
          <cell r="H83">
            <v>32.04527670745923</v>
          </cell>
          <cell r="I83">
            <v>25.756370579215538</v>
          </cell>
          <cell r="J83">
            <v>39.261955351833841</v>
          </cell>
          <cell r="K83">
            <v>7.2166786443746105</v>
          </cell>
          <cell r="L83">
            <v>6.288906128243692</v>
          </cell>
        </row>
        <row r="84">
          <cell r="A84" t="str">
            <v>Newport_Stroke mor_Females_2009 - 2011_LA</v>
          </cell>
          <cell r="B84" t="str">
            <v>Stroke mor</v>
          </cell>
          <cell r="C84" t="str">
            <v>2009 - 2011</v>
          </cell>
          <cell r="D84" t="str">
            <v>Females</v>
          </cell>
          <cell r="E84" t="str">
            <v>Newport</v>
          </cell>
          <cell r="F84" t="str">
            <v>LA</v>
          </cell>
          <cell r="G84">
            <v>68</v>
          </cell>
          <cell r="H84">
            <v>37.720513297275851</v>
          </cell>
          <cell r="I84">
            <v>32.128190598260275</v>
          </cell>
          <cell r="J84">
            <v>43.948651364041979</v>
          </cell>
          <cell r="K84">
            <v>6.2281380667661281</v>
          </cell>
          <cell r="L84">
            <v>5.5923226990155754</v>
          </cell>
        </row>
        <row r="85">
          <cell r="A85" t="str">
            <v>Betsi Cadwaladr UHB_Stroke mor_Females_2009 - 2011_HB</v>
          </cell>
          <cell r="B85" t="str">
            <v>Stroke mor</v>
          </cell>
          <cell r="C85" t="str">
            <v>2009 - 2011</v>
          </cell>
          <cell r="D85" t="str">
            <v>Females</v>
          </cell>
          <cell r="E85" t="str">
            <v>Betsi Cadwaladr UHB</v>
          </cell>
          <cell r="F85" t="str">
            <v>HB</v>
          </cell>
          <cell r="G85">
            <v>408.33333333333331</v>
          </cell>
          <cell r="H85">
            <v>39.993840362182368</v>
          </cell>
          <cell r="I85">
            <v>37.455129774072873</v>
          </cell>
          <cell r="J85">
            <v>42.646492972254812</v>
          </cell>
          <cell r="K85">
            <v>2.6526526100724439</v>
          </cell>
          <cell r="L85">
            <v>2.5387105881094953</v>
          </cell>
        </row>
        <row r="86">
          <cell r="A86" t="str">
            <v>Powys THB_Stroke mor_Females_2009 - 2011_HB</v>
          </cell>
          <cell r="B86" t="str">
            <v>Stroke mor</v>
          </cell>
          <cell r="C86" t="str">
            <v>2009 - 2011</v>
          </cell>
          <cell r="D86" t="str">
            <v>Females</v>
          </cell>
          <cell r="E86" t="str">
            <v>Powys THB</v>
          </cell>
          <cell r="F86" t="str">
            <v>HB</v>
          </cell>
          <cell r="G86">
            <v>96.333333333333329</v>
          </cell>
          <cell r="H86">
            <v>44.639815313872035</v>
          </cell>
          <cell r="I86">
            <v>38.762324486175494</v>
          </cell>
          <cell r="J86">
            <v>51.074201215213932</v>
          </cell>
          <cell r="K86">
            <v>6.4343859013418978</v>
          </cell>
          <cell r="L86">
            <v>5.8774908276965405</v>
          </cell>
        </row>
        <row r="87">
          <cell r="A87" t="str">
            <v>Hywel Dda HB_Stroke mor_Females_2009 - 2011_HB</v>
          </cell>
          <cell r="B87" t="str">
            <v>Stroke mor</v>
          </cell>
          <cell r="C87" t="str">
            <v>2009 - 2011</v>
          </cell>
          <cell r="D87" t="str">
            <v>Females</v>
          </cell>
          <cell r="E87" t="str">
            <v>Hywel Dda HB</v>
          </cell>
          <cell r="F87" t="str">
            <v>HB</v>
          </cell>
          <cell r="G87">
            <v>238.66666666666666</v>
          </cell>
          <cell r="H87">
            <v>39.102096387817085</v>
          </cell>
          <cell r="I87">
            <v>35.856109495195646</v>
          </cell>
          <cell r="J87">
            <v>42.540300183632077</v>
          </cell>
          <cell r="K87">
            <v>3.4382037958149922</v>
          </cell>
          <cell r="L87">
            <v>3.2459868926214384</v>
          </cell>
        </row>
        <row r="88">
          <cell r="A88" t="str">
            <v>ABM UHB_Stroke mor_Females_2009 - 2011_HB</v>
          </cell>
          <cell r="B88" t="str">
            <v>Stroke mor</v>
          </cell>
          <cell r="C88" t="str">
            <v>2009 - 2011</v>
          </cell>
          <cell r="D88" t="str">
            <v>Females</v>
          </cell>
          <cell r="E88" t="str">
            <v>ABM UHB</v>
          </cell>
          <cell r="F88" t="str">
            <v>HB</v>
          </cell>
          <cell r="G88">
            <v>282</v>
          </cell>
          <cell r="H88">
            <v>41.418161333758746</v>
          </cell>
          <cell r="I88">
            <v>38.295166929047454</v>
          </cell>
          <cell r="J88">
            <v>44.710912809535742</v>
          </cell>
          <cell r="K88">
            <v>3.2927514757769956</v>
          </cell>
          <cell r="L88">
            <v>3.1229944047112923</v>
          </cell>
        </row>
        <row r="89">
          <cell r="A89" t="str">
            <v>Cardiff &amp; Vale UHB_Stroke mor_Females_2009 - 2011_HB</v>
          </cell>
          <cell r="B89" t="str">
            <v>Stroke mor</v>
          </cell>
          <cell r="C89" t="str">
            <v>2009 - 2011</v>
          </cell>
          <cell r="D89" t="str">
            <v>Females</v>
          </cell>
          <cell r="E89" t="str">
            <v>Cardiff &amp; Vale UHB</v>
          </cell>
          <cell r="F89" t="str">
            <v>HB</v>
          </cell>
          <cell r="G89">
            <v>205.66666666666666</v>
          </cell>
          <cell r="H89">
            <v>38.314515478955968</v>
          </cell>
          <cell r="I89">
            <v>34.943467104938897</v>
          </cell>
          <cell r="J89">
            <v>41.901128742459811</v>
          </cell>
          <cell r="K89">
            <v>3.5866132635038426</v>
          </cell>
          <cell r="L89">
            <v>3.3710483740170716</v>
          </cell>
        </row>
        <row r="90">
          <cell r="A90" t="str">
            <v>Cwm Taf HB_Stroke mor_Females_2009 - 2011_HB</v>
          </cell>
          <cell r="B90" t="str">
            <v>Stroke mor</v>
          </cell>
          <cell r="C90" t="str">
            <v>2009 - 2011</v>
          </cell>
          <cell r="D90" t="str">
            <v>Females</v>
          </cell>
          <cell r="E90" t="str">
            <v>Cwm Taf HB</v>
          </cell>
          <cell r="F90" t="str">
            <v>HB</v>
          </cell>
          <cell r="G90">
            <v>136.66666666666666</v>
          </cell>
          <cell r="H90">
            <v>39.322079308046135</v>
          </cell>
          <cell r="I90">
            <v>35.167065486381581</v>
          </cell>
          <cell r="J90">
            <v>43.805020450548071</v>
          </cell>
          <cell r="K90">
            <v>4.4829411425019359</v>
          </cell>
          <cell r="L90">
            <v>4.1550138216645536</v>
          </cell>
        </row>
        <row r="91">
          <cell r="A91" t="str">
            <v>Aneurin Bevan HB_Stroke mor_Females_2009 - 2011_HB</v>
          </cell>
          <cell r="B91" t="str">
            <v>Stroke mor</v>
          </cell>
          <cell r="C91" t="str">
            <v>2009 - 2011</v>
          </cell>
          <cell r="D91" t="str">
            <v>Females</v>
          </cell>
          <cell r="E91" t="str">
            <v>Aneurin Bevan HB</v>
          </cell>
          <cell r="F91" t="str">
            <v>HB</v>
          </cell>
          <cell r="G91">
            <v>256.33333333333331</v>
          </cell>
          <cell r="H91">
            <v>35.100997337413141</v>
          </cell>
          <cell r="I91">
            <v>32.364709180528898</v>
          </cell>
          <cell r="J91">
            <v>37.993271224969838</v>
          </cell>
          <cell r="K91">
            <v>2.8922738875566978</v>
          </cell>
          <cell r="L91">
            <v>2.7362881568842425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sheetName val="Charts combined"/>
      <sheetName val="Under 16s"/>
      <sheetName val="Under 18s"/>
      <sheetName val="CI calculations&lt;18"/>
      <sheetName val="CI calculations&lt;16"/>
      <sheetName val="CI data"/>
      <sheetName val="Data for table and chart"/>
      <sheetName val="Wales HB data - StatsWales"/>
      <sheetName val="Table 5"/>
      <sheetName val="Table 6"/>
      <sheetName val="Metadata"/>
      <sheetName val="Mid-2011 Females"/>
      <sheetName val="QC Mid-2011 Females "/>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A14" t="str">
            <v>ENGLAND AND WALES</v>
          </cell>
          <cell r="B14">
            <v>909109</v>
          </cell>
          <cell r="C14">
            <v>80.400000000000006</v>
          </cell>
          <cell r="D14">
            <v>20.8</v>
          </cell>
          <cell r="E14">
            <v>5991</v>
          </cell>
          <cell r="F14">
            <v>6.1</v>
          </cell>
          <cell r="G14">
            <v>60.2</v>
          </cell>
        </row>
        <row r="15">
          <cell r="A15">
            <v>0</v>
          </cell>
          <cell r="B15">
            <v>0</v>
          </cell>
          <cell r="C15">
            <v>0</v>
          </cell>
          <cell r="D15">
            <v>0</v>
          </cell>
          <cell r="E15">
            <v>0</v>
          </cell>
          <cell r="F15">
            <v>0</v>
          </cell>
          <cell r="G15">
            <v>0</v>
          </cell>
        </row>
        <row r="16">
          <cell r="A16" t="str">
            <v>ENGLAND</v>
          </cell>
          <cell r="B16">
            <v>865585</v>
          </cell>
          <cell r="C16">
            <v>80.7</v>
          </cell>
          <cell r="D16">
            <v>20.9</v>
          </cell>
          <cell r="E16">
            <v>5661</v>
          </cell>
          <cell r="F16">
            <v>6.1</v>
          </cell>
          <cell r="G16">
            <v>60.5</v>
          </cell>
        </row>
        <row r="17">
          <cell r="A17">
            <v>0</v>
          </cell>
          <cell r="B17">
            <v>0</v>
          </cell>
          <cell r="C17">
            <v>0</v>
          </cell>
          <cell r="D17">
            <v>0</v>
          </cell>
          <cell r="E17">
            <v>0</v>
          </cell>
          <cell r="F17">
            <v>0</v>
          </cell>
          <cell r="G17">
            <v>0</v>
          </cell>
        </row>
        <row r="18">
          <cell r="A18" t="str">
            <v>WALES</v>
          </cell>
          <cell r="B18">
            <v>43524</v>
          </cell>
          <cell r="C18">
            <v>75.099999999999994</v>
          </cell>
          <cell r="D18">
            <v>19.600000000000001</v>
          </cell>
          <cell r="E18">
            <v>330</v>
          </cell>
          <cell r="F18">
            <v>6.1</v>
          </cell>
          <cell r="G18">
            <v>55.2</v>
          </cell>
        </row>
        <row r="19">
          <cell r="A19">
            <v>0</v>
          </cell>
          <cell r="B19">
            <v>0</v>
          </cell>
          <cell r="C19">
            <v>0</v>
          </cell>
          <cell r="D19">
            <v>0</v>
          </cell>
          <cell r="E19">
            <v>0</v>
          </cell>
          <cell r="F19">
            <v>0</v>
          </cell>
          <cell r="G19">
            <v>0</v>
          </cell>
        </row>
        <row r="20">
          <cell r="A20" t="str">
            <v>NORTH EAST</v>
          </cell>
          <cell r="B20">
            <v>37102</v>
          </cell>
          <cell r="C20">
            <v>73.599999999999994</v>
          </cell>
          <cell r="D20">
            <v>18.8</v>
          </cell>
          <cell r="E20">
            <v>380</v>
          </cell>
          <cell r="F20">
            <v>8.6</v>
          </cell>
          <cell r="G20">
            <v>55.5</v>
          </cell>
        </row>
        <row r="21">
          <cell r="A21">
            <v>0</v>
          </cell>
          <cell r="B21">
            <v>0</v>
          </cell>
          <cell r="C21">
            <v>0</v>
          </cell>
          <cell r="D21">
            <v>0</v>
          </cell>
          <cell r="E21">
            <v>0</v>
          </cell>
          <cell r="F21">
            <v>0</v>
          </cell>
          <cell r="G21">
            <v>0</v>
          </cell>
        </row>
        <row r="22">
          <cell r="A22" t="str">
            <v>County Durham UA</v>
          </cell>
          <cell r="B22">
            <v>6814</v>
          </cell>
          <cell r="C22">
            <v>70.099999999999994</v>
          </cell>
          <cell r="D22">
            <v>17.3</v>
          </cell>
          <cell r="E22">
            <v>66</v>
          </cell>
          <cell r="F22">
            <v>7.7</v>
          </cell>
          <cell r="G22">
            <v>69.7</v>
          </cell>
        </row>
        <row r="23">
          <cell r="A23" t="str">
            <v>Darlington UA</v>
          </cell>
          <cell r="B23">
            <v>1624</v>
          </cell>
          <cell r="C23">
            <v>80.3</v>
          </cell>
          <cell r="D23">
            <v>18.600000000000001</v>
          </cell>
          <cell r="E23">
            <v>14</v>
          </cell>
          <cell r="F23">
            <v>7.2</v>
          </cell>
          <cell r="G23" t="str">
            <v>*</v>
          </cell>
        </row>
        <row r="24">
          <cell r="A24" t="str">
            <v>Hartlepool UA</v>
          </cell>
          <cell r="B24">
            <v>1446</v>
          </cell>
          <cell r="C24">
            <v>81.7</v>
          </cell>
          <cell r="D24">
            <v>22.4</v>
          </cell>
          <cell r="E24">
            <v>10</v>
          </cell>
          <cell r="F24">
            <v>5.8</v>
          </cell>
          <cell r="G24" t="str">
            <v>*</v>
          </cell>
        </row>
        <row r="25">
          <cell r="A25" t="str">
            <v>Middlesborough UA</v>
          </cell>
          <cell r="B25">
            <v>2547</v>
          </cell>
          <cell r="C25">
            <v>89.9</v>
          </cell>
          <cell r="D25">
            <v>20.7</v>
          </cell>
          <cell r="E25">
            <v>25</v>
          </cell>
          <cell r="F25">
            <v>9.8000000000000007</v>
          </cell>
          <cell r="G25">
            <v>52</v>
          </cell>
        </row>
        <row r="26">
          <cell r="A26" t="str">
            <v>Northumberland UA</v>
          </cell>
          <cell r="B26">
            <v>3793</v>
          </cell>
          <cell r="C26">
            <v>70.5</v>
          </cell>
          <cell r="D26">
            <v>17.100000000000001</v>
          </cell>
          <cell r="E26">
            <v>34</v>
          </cell>
          <cell r="F26">
            <v>6.4</v>
          </cell>
          <cell r="G26">
            <v>52.9</v>
          </cell>
        </row>
        <row r="27">
          <cell r="A27" t="str">
            <v>Redcar and Cleveland UA</v>
          </cell>
          <cell r="B27">
            <v>1937</v>
          </cell>
          <cell r="C27">
            <v>78.3</v>
          </cell>
          <cell r="D27">
            <v>16.899999999999999</v>
          </cell>
          <cell r="E27">
            <v>24</v>
          </cell>
          <cell r="F27">
            <v>10</v>
          </cell>
          <cell r="G27">
            <v>41.7</v>
          </cell>
        </row>
        <row r="28">
          <cell r="A28" t="str">
            <v>Stockton-on-Tees UA</v>
          </cell>
          <cell r="B28">
            <v>2970</v>
          </cell>
          <cell r="C28">
            <v>78.7</v>
          </cell>
          <cell r="D28">
            <v>17.3</v>
          </cell>
          <cell r="E28">
            <v>31</v>
          </cell>
          <cell r="F28">
            <v>9.3000000000000007</v>
          </cell>
          <cell r="G28">
            <v>54.8</v>
          </cell>
        </row>
        <row r="29">
          <cell r="A29">
            <v>0</v>
          </cell>
          <cell r="B29">
            <v>0</v>
          </cell>
          <cell r="C29">
            <v>0</v>
          </cell>
          <cell r="D29">
            <v>0</v>
          </cell>
          <cell r="E29">
            <v>0</v>
          </cell>
          <cell r="F29">
            <v>0</v>
          </cell>
          <cell r="G29">
            <v>0</v>
          </cell>
        </row>
        <row r="30">
          <cell r="A30" t="str">
            <v>Tyne and Wear (Met County)</v>
          </cell>
          <cell r="B30">
            <v>15971</v>
          </cell>
          <cell r="C30">
            <v>71.2</v>
          </cell>
          <cell r="D30">
            <v>19.7</v>
          </cell>
          <cell r="E30">
            <v>176</v>
          </cell>
          <cell r="F30">
            <v>9.5</v>
          </cell>
          <cell r="G30">
            <v>55.1</v>
          </cell>
        </row>
        <row r="31">
          <cell r="A31" t="str">
            <v xml:space="preserve">Gateshead </v>
          </cell>
          <cell r="B31">
            <v>2702</v>
          </cell>
          <cell r="C31">
            <v>68.5</v>
          </cell>
          <cell r="D31">
            <v>15.3</v>
          </cell>
          <cell r="E31">
            <v>18</v>
          </cell>
          <cell r="F31">
            <v>5.3</v>
          </cell>
          <cell r="G31">
            <v>55.6</v>
          </cell>
        </row>
        <row r="32">
          <cell r="A32" t="str">
            <v xml:space="preserve">Newcastle upon Tyne </v>
          </cell>
          <cell r="B32">
            <v>4385</v>
          </cell>
          <cell r="C32">
            <v>68.599999999999994</v>
          </cell>
          <cell r="D32">
            <v>22.5</v>
          </cell>
          <cell r="E32">
            <v>48</v>
          </cell>
          <cell r="F32">
            <v>11</v>
          </cell>
          <cell r="G32">
            <v>54.2</v>
          </cell>
        </row>
        <row r="33">
          <cell r="A33" t="str">
            <v xml:space="preserve">North Tyneside </v>
          </cell>
          <cell r="B33">
            <v>2810</v>
          </cell>
          <cell r="C33">
            <v>71.8</v>
          </cell>
          <cell r="D33">
            <v>19.100000000000001</v>
          </cell>
          <cell r="E33">
            <v>29</v>
          </cell>
          <cell r="F33">
            <v>8.6</v>
          </cell>
          <cell r="G33">
            <v>72.400000000000006</v>
          </cell>
        </row>
        <row r="34">
          <cell r="A34" t="str">
            <v xml:space="preserve">South Tyneside </v>
          </cell>
          <cell r="B34">
            <v>2096</v>
          </cell>
          <cell r="C34">
            <v>75.099999999999994</v>
          </cell>
          <cell r="D34">
            <v>17.899999999999999</v>
          </cell>
          <cell r="E34">
            <v>30</v>
          </cell>
          <cell r="F34">
            <v>11.5</v>
          </cell>
          <cell r="G34">
            <v>50</v>
          </cell>
        </row>
        <row r="35">
          <cell r="A35" t="str">
            <v xml:space="preserve">Sunderland </v>
          </cell>
          <cell r="B35">
            <v>3978</v>
          </cell>
          <cell r="C35">
            <v>73.599999999999994</v>
          </cell>
          <cell r="D35">
            <v>21.1</v>
          </cell>
          <cell r="E35">
            <v>51</v>
          </cell>
          <cell r="F35">
            <v>10.6</v>
          </cell>
          <cell r="G35">
            <v>49</v>
          </cell>
        </row>
        <row r="36">
          <cell r="A36">
            <v>0</v>
          </cell>
          <cell r="B36">
            <v>0</v>
          </cell>
          <cell r="C36">
            <v>0</v>
          </cell>
          <cell r="D36">
            <v>0</v>
          </cell>
          <cell r="E36">
            <v>0</v>
          </cell>
          <cell r="F36">
            <v>0</v>
          </cell>
          <cell r="G36">
            <v>0</v>
          </cell>
        </row>
        <row r="37">
          <cell r="A37" t="str">
            <v>NORTH WEST</v>
          </cell>
          <cell r="B37">
            <v>112977</v>
          </cell>
          <cell r="C37">
            <v>80.7</v>
          </cell>
          <cell r="D37">
            <v>21.8</v>
          </cell>
          <cell r="E37">
            <v>879</v>
          </cell>
          <cell r="F37">
            <v>7</v>
          </cell>
          <cell r="G37">
            <v>61.1</v>
          </cell>
        </row>
        <row r="38">
          <cell r="A38">
            <v>0</v>
          </cell>
          <cell r="B38">
            <v>0</v>
          </cell>
          <cell r="C38">
            <v>0</v>
          </cell>
          <cell r="D38">
            <v>0</v>
          </cell>
          <cell r="E38">
            <v>0</v>
          </cell>
          <cell r="F38">
            <v>0</v>
          </cell>
          <cell r="G38">
            <v>0</v>
          </cell>
        </row>
        <row r="39">
          <cell r="A39" t="str">
            <v>Blackburn with Darwen UA</v>
          </cell>
          <cell r="B39">
            <v>2837</v>
          </cell>
          <cell r="C39">
            <v>92.9</v>
          </cell>
          <cell r="D39">
            <v>17.100000000000001</v>
          </cell>
          <cell r="E39">
            <v>7</v>
          </cell>
          <cell r="F39">
            <v>2.2000000000000002</v>
          </cell>
          <cell r="G39" t="str">
            <v>*</v>
          </cell>
        </row>
        <row r="40">
          <cell r="A40" t="str">
            <v>Blackpool UA</v>
          </cell>
          <cell r="B40">
            <v>2310</v>
          </cell>
          <cell r="C40">
            <v>87.8</v>
          </cell>
          <cell r="D40">
            <v>23.3</v>
          </cell>
          <cell r="E40">
            <v>25</v>
          </cell>
          <cell r="F40">
            <v>9.9</v>
          </cell>
          <cell r="G40">
            <v>80</v>
          </cell>
        </row>
        <row r="41">
          <cell r="A41" t="str">
            <v>Cheshire East UA</v>
          </cell>
          <cell r="B41">
            <v>4914</v>
          </cell>
          <cell r="C41">
            <v>74.5</v>
          </cell>
          <cell r="D41">
            <v>19.100000000000001</v>
          </cell>
          <cell r="E41">
            <v>25</v>
          </cell>
          <cell r="F41">
            <v>3.9</v>
          </cell>
          <cell r="G41">
            <v>68</v>
          </cell>
        </row>
        <row r="42">
          <cell r="A42" t="str">
            <v>Cheshire West and Chester UA</v>
          </cell>
          <cell r="B42">
            <v>4502</v>
          </cell>
          <cell r="C42">
            <v>72.7</v>
          </cell>
          <cell r="D42">
            <v>17.899999999999999</v>
          </cell>
          <cell r="E42">
            <v>30</v>
          </cell>
          <cell r="F42">
            <v>5.3</v>
          </cell>
          <cell r="G42">
            <v>60</v>
          </cell>
        </row>
        <row r="43">
          <cell r="A43" t="str">
            <v>Halton UA</v>
          </cell>
          <cell r="B43">
            <v>2162</v>
          </cell>
          <cell r="C43">
            <v>87.1</v>
          </cell>
          <cell r="D43">
            <v>24.1</v>
          </cell>
          <cell r="E43">
            <v>20</v>
          </cell>
          <cell r="F43">
            <v>8.6999999999999993</v>
          </cell>
          <cell r="G43" t="str">
            <v>*</v>
          </cell>
        </row>
        <row r="44">
          <cell r="A44" t="str">
            <v>Warrington UA</v>
          </cell>
          <cell r="B44">
            <v>3096</v>
          </cell>
          <cell r="C44">
            <v>78.8</v>
          </cell>
          <cell r="D44">
            <v>21.1</v>
          </cell>
          <cell r="E44">
            <v>26</v>
          </cell>
          <cell r="F44">
            <v>7.1</v>
          </cell>
          <cell r="G44">
            <v>61.5</v>
          </cell>
        </row>
        <row r="45">
          <cell r="A45">
            <v>0</v>
          </cell>
          <cell r="B45">
            <v>0</v>
          </cell>
          <cell r="C45">
            <v>0</v>
          </cell>
          <cell r="D45">
            <v>0</v>
          </cell>
          <cell r="E45">
            <v>0</v>
          </cell>
          <cell r="F45">
            <v>0</v>
          </cell>
          <cell r="G45">
            <v>0</v>
          </cell>
        </row>
        <row r="46">
          <cell r="A46" t="str">
            <v>Cumbria</v>
          </cell>
          <cell r="B46">
            <v>5930</v>
          </cell>
          <cell r="C46">
            <v>69</v>
          </cell>
          <cell r="D46">
            <v>17.3</v>
          </cell>
          <cell r="E46">
            <v>45</v>
          </cell>
          <cell r="F46">
            <v>5.2</v>
          </cell>
          <cell r="G46">
            <v>60</v>
          </cell>
        </row>
        <row r="47">
          <cell r="A47">
            <v>0</v>
          </cell>
          <cell r="B47">
            <v>0</v>
          </cell>
          <cell r="C47">
            <v>0</v>
          </cell>
          <cell r="D47">
            <v>0</v>
          </cell>
          <cell r="E47">
            <v>0</v>
          </cell>
          <cell r="F47">
            <v>0</v>
          </cell>
          <cell r="G47">
            <v>0</v>
          </cell>
        </row>
        <row r="48">
          <cell r="A48" t="str">
            <v>Greater Manchester (Met County)</v>
          </cell>
          <cell r="B48">
            <v>48134</v>
          </cell>
          <cell r="C48">
            <v>84.7</v>
          </cell>
          <cell r="D48">
            <v>22.1</v>
          </cell>
          <cell r="E48">
            <v>356</v>
          </cell>
          <cell r="F48">
            <v>7.4</v>
          </cell>
          <cell r="G48">
            <v>56.7</v>
          </cell>
        </row>
        <row r="49">
          <cell r="A49" t="str">
            <v xml:space="preserve">Bolton </v>
          </cell>
          <cell r="B49">
            <v>4955</v>
          </cell>
          <cell r="C49">
            <v>89.2</v>
          </cell>
          <cell r="D49">
            <v>20.100000000000001</v>
          </cell>
          <cell r="E49">
            <v>42</v>
          </cell>
          <cell r="F49">
            <v>8</v>
          </cell>
          <cell r="G49">
            <v>52.4</v>
          </cell>
        </row>
        <row r="50">
          <cell r="A50" t="str">
            <v xml:space="preserve">Bury </v>
          </cell>
          <cell r="B50">
            <v>3148</v>
          </cell>
          <cell r="C50">
            <v>86.6</v>
          </cell>
          <cell r="D50">
            <v>20.3</v>
          </cell>
          <cell r="E50">
            <v>19</v>
          </cell>
          <cell r="F50">
            <v>5.6</v>
          </cell>
          <cell r="G50" t="str">
            <v>*</v>
          </cell>
        </row>
        <row r="51">
          <cell r="A51" t="str">
            <v xml:space="preserve">Manchester </v>
          </cell>
          <cell r="B51">
            <v>11022</v>
          </cell>
          <cell r="C51">
            <v>83.1</v>
          </cell>
          <cell r="D51">
            <v>26.8</v>
          </cell>
          <cell r="E51">
            <v>83</v>
          </cell>
          <cell r="F51">
            <v>10.6</v>
          </cell>
          <cell r="G51">
            <v>59</v>
          </cell>
        </row>
        <row r="52">
          <cell r="A52" t="str">
            <v xml:space="preserve">Oldham </v>
          </cell>
          <cell r="B52">
            <v>4021</v>
          </cell>
          <cell r="C52">
            <v>89.6</v>
          </cell>
          <cell r="D52">
            <v>20.3</v>
          </cell>
          <cell r="E52">
            <v>36</v>
          </cell>
          <cell r="F52">
            <v>7.8</v>
          </cell>
          <cell r="G52">
            <v>50</v>
          </cell>
        </row>
        <row r="53">
          <cell r="A53" t="str">
            <v xml:space="preserve">Rochdale </v>
          </cell>
          <cell r="B53">
            <v>3833</v>
          </cell>
          <cell r="C53">
            <v>88.5</v>
          </cell>
          <cell r="D53">
            <v>20.3</v>
          </cell>
          <cell r="E53">
            <v>24</v>
          </cell>
          <cell r="F53">
            <v>5.5</v>
          </cell>
          <cell r="G53">
            <v>54.2</v>
          </cell>
        </row>
        <row r="54">
          <cell r="A54" t="str">
            <v xml:space="preserve">Salford </v>
          </cell>
          <cell r="B54">
            <v>4622</v>
          </cell>
          <cell r="C54">
            <v>89.8</v>
          </cell>
          <cell r="D54">
            <v>23.4</v>
          </cell>
          <cell r="E54">
            <v>34</v>
          </cell>
          <cell r="F54">
            <v>8.5</v>
          </cell>
          <cell r="G54">
            <v>58.8</v>
          </cell>
        </row>
        <row r="55">
          <cell r="A55" t="str">
            <v xml:space="preserve">Stockport </v>
          </cell>
          <cell r="B55">
            <v>4301</v>
          </cell>
          <cell r="C55">
            <v>81.2</v>
          </cell>
          <cell r="D55">
            <v>20.2</v>
          </cell>
          <cell r="E55">
            <v>24</v>
          </cell>
          <cell r="F55">
            <v>4.7</v>
          </cell>
          <cell r="G55">
            <v>66.7</v>
          </cell>
        </row>
        <row r="56">
          <cell r="A56" t="str">
            <v xml:space="preserve">Tameside </v>
          </cell>
          <cell r="B56">
            <v>3990</v>
          </cell>
          <cell r="C56">
            <v>90.5</v>
          </cell>
          <cell r="D56">
            <v>22.9</v>
          </cell>
          <cell r="E56">
            <v>40</v>
          </cell>
          <cell r="F56">
            <v>10.199999999999999</v>
          </cell>
          <cell r="G56">
            <v>57.5</v>
          </cell>
        </row>
        <row r="57">
          <cell r="A57" t="str">
            <v xml:space="preserve">Trafford </v>
          </cell>
          <cell r="B57">
            <v>3678</v>
          </cell>
          <cell r="C57">
            <v>82.7</v>
          </cell>
          <cell r="D57">
            <v>20.9</v>
          </cell>
          <cell r="E57">
            <v>15</v>
          </cell>
          <cell r="F57">
            <v>3.6</v>
          </cell>
          <cell r="G57" t="str">
            <v>*</v>
          </cell>
        </row>
        <row r="58">
          <cell r="A58" t="str">
            <v xml:space="preserve">Wigan </v>
          </cell>
          <cell r="B58">
            <v>4564</v>
          </cell>
          <cell r="C58">
            <v>73.400000000000006</v>
          </cell>
          <cell r="D58">
            <v>18.100000000000001</v>
          </cell>
          <cell r="E58">
            <v>39</v>
          </cell>
          <cell r="F58">
            <v>7</v>
          </cell>
          <cell r="G58">
            <v>56.4</v>
          </cell>
        </row>
        <row r="59">
          <cell r="A59">
            <v>0</v>
          </cell>
          <cell r="B59">
            <v>0</v>
          </cell>
          <cell r="C59">
            <v>0</v>
          </cell>
          <cell r="D59">
            <v>0</v>
          </cell>
          <cell r="E59">
            <v>0</v>
          </cell>
          <cell r="F59">
            <v>0</v>
          </cell>
          <cell r="G59">
            <v>0</v>
          </cell>
        </row>
        <row r="60">
          <cell r="A60" t="str">
            <v xml:space="preserve">Lancashire </v>
          </cell>
          <cell r="B60">
            <v>16971</v>
          </cell>
          <cell r="C60">
            <v>76.2</v>
          </cell>
          <cell r="D60">
            <v>20.100000000000001</v>
          </cell>
          <cell r="E60">
            <v>155</v>
          </cell>
          <cell r="F60">
            <v>7.5</v>
          </cell>
          <cell r="G60">
            <v>61.9</v>
          </cell>
        </row>
        <row r="61">
          <cell r="A61">
            <v>0</v>
          </cell>
          <cell r="B61">
            <v>0</v>
          </cell>
          <cell r="C61">
            <v>0</v>
          </cell>
          <cell r="D61">
            <v>0</v>
          </cell>
          <cell r="E61">
            <v>0</v>
          </cell>
          <cell r="F61">
            <v>0</v>
          </cell>
          <cell r="G61">
            <v>0</v>
          </cell>
        </row>
        <row r="62">
          <cell r="A62" t="str">
            <v>Merseyside (Met County)</v>
          </cell>
          <cell r="B62">
            <v>22121</v>
          </cell>
          <cell r="C62">
            <v>80.400000000000006</v>
          </cell>
          <cell r="D62">
            <v>25.5</v>
          </cell>
          <cell r="E62">
            <v>190</v>
          </cell>
          <cell r="F62">
            <v>7.9</v>
          </cell>
          <cell r="G62">
            <v>65.8</v>
          </cell>
        </row>
        <row r="63">
          <cell r="A63" t="str">
            <v xml:space="preserve">Knowsley </v>
          </cell>
          <cell r="B63">
            <v>2676</v>
          </cell>
          <cell r="C63">
            <v>90.1</v>
          </cell>
          <cell r="D63">
            <v>25.6</v>
          </cell>
          <cell r="E63">
            <v>20</v>
          </cell>
          <cell r="F63">
            <v>6.8</v>
          </cell>
          <cell r="G63" t="str">
            <v>*</v>
          </cell>
        </row>
        <row r="64">
          <cell r="A64" t="str">
            <v xml:space="preserve">Liverpool </v>
          </cell>
          <cell r="B64">
            <v>8174</v>
          </cell>
          <cell r="C64">
            <v>77.3</v>
          </cell>
          <cell r="D64">
            <v>28.5</v>
          </cell>
          <cell r="E64">
            <v>73</v>
          </cell>
          <cell r="F64">
            <v>9.6999999999999993</v>
          </cell>
          <cell r="G64">
            <v>71.2</v>
          </cell>
        </row>
        <row r="65">
          <cell r="A65" t="str">
            <v xml:space="preserve">Sefton </v>
          </cell>
          <cell r="B65">
            <v>3653</v>
          </cell>
          <cell r="C65">
            <v>76.2</v>
          </cell>
          <cell r="D65">
            <v>25.1</v>
          </cell>
          <cell r="E65">
            <v>26</v>
          </cell>
          <cell r="F65">
            <v>5.3</v>
          </cell>
          <cell r="G65" t="str">
            <v>*</v>
          </cell>
        </row>
        <row r="66">
          <cell r="A66" t="str">
            <v xml:space="preserve">St Helens </v>
          </cell>
          <cell r="B66">
            <v>2655</v>
          </cell>
          <cell r="C66">
            <v>80</v>
          </cell>
          <cell r="D66">
            <v>21.3</v>
          </cell>
          <cell r="E66">
            <v>35</v>
          </cell>
          <cell r="F66">
            <v>11.5</v>
          </cell>
          <cell r="G66">
            <v>60</v>
          </cell>
        </row>
        <row r="67">
          <cell r="A67" t="str">
            <v xml:space="preserve">Wirral </v>
          </cell>
          <cell r="B67">
            <v>4963</v>
          </cell>
          <cell r="C67">
            <v>84.8</v>
          </cell>
          <cell r="D67">
            <v>23.2</v>
          </cell>
          <cell r="E67">
            <v>36</v>
          </cell>
          <cell r="F67">
            <v>6.3</v>
          </cell>
          <cell r="G67">
            <v>69.400000000000006</v>
          </cell>
        </row>
        <row r="68">
          <cell r="A68">
            <v>0</v>
          </cell>
          <cell r="B68">
            <v>0</v>
          </cell>
          <cell r="C68">
            <v>0</v>
          </cell>
          <cell r="D68">
            <v>0</v>
          </cell>
          <cell r="E68">
            <v>0</v>
          </cell>
          <cell r="F68">
            <v>0</v>
          </cell>
          <cell r="G68">
            <v>0</v>
          </cell>
        </row>
        <row r="69">
          <cell r="A69" t="str">
            <v>YORKSHIRE AND THE HUMBER</v>
          </cell>
          <cell r="B69">
            <v>81222</v>
          </cell>
          <cell r="C69">
            <v>77.099999999999994</v>
          </cell>
          <cell r="D69">
            <v>17.899999999999999</v>
          </cell>
          <cell r="E69">
            <v>638</v>
          </cell>
          <cell r="F69">
            <v>6.8</v>
          </cell>
          <cell r="G69">
            <v>57.1</v>
          </cell>
        </row>
        <row r="70">
          <cell r="A70">
            <v>0</v>
          </cell>
          <cell r="B70">
            <v>0</v>
          </cell>
          <cell r="C70">
            <v>0</v>
          </cell>
          <cell r="D70">
            <v>0</v>
          </cell>
          <cell r="E70">
            <v>0</v>
          </cell>
          <cell r="F70">
            <v>0</v>
          </cell>
          <cell r="G70">
            <v>0</v>
          </cell>
        </row>
        <row r="71">
          <cell r="A71" t="str">
            <v>East Riding of Yorkshire UA</v>
          </cell>
          <cell r="B71">
            <v>3716</v>
          </cell>
          <cell r="C71">
            <v>67</v>
          </cell>
          <cell r="D71">
            <v>15</v>
          </cell>
          <cell r="E71">
            <v>33</v>
          </cell>
          <cell r="F71">
            <v>5.6</v>
          </cell>
          <cell r="G71">
            <v>54.5</v>
          </cell>
        </row>
        <row r="72">
          <cell r="A72" t="str">
            <v>Kingston upon Hull, City of UA</v>
          </cell>
          <cell r="B72">
            <v>4686</v>
          </cell>
          <cell r="C72">
            <v>84.8</v>
          </cell>
          <cell r="D72">
            <v>16.3</v>
          </cell>
          <cell r="E72">
            <v>40</v>
          </cell>
          <cell r="F72">
            <v>9.1999999999999993</v>
          </cell>
          <cell r="G72">
            <v>57.5</v>
          </cell>
        </row>
        <row r="73">
          <cell r="A73" t="str">
            <v>North East Lincolnshire UA</v>
          </cell>
          <cell r="B73">
            <v>2480</v>
          </cell>
          <cell r="C73">
            <v>81.900000000000006</v>
          </cell>
          <cell r="D73">
            <v>20.100000000000001</v>
          </cell>
          <cell r="E73">
            <v>24</v>
          </cell>
          <cell r="F73">
            <v>8.3000000000000007</v>
          </cell>
          <cell r="G73">
            <v>50</v>
          </cell>
        </row>
        <row r="74">
          <cell r="A74" t="str">
            <v>North Lincolnshire UA</v>
          </cell>
          <cell r="B74">
            <v>2310</v>
          </cell>
          <cell r="C74">
            <v>75.7</v>
          </cell>
          <cell r="D74">
            <v>19.399999999999999</v>
          </cell>
          <cell r="E74">
            <v>23</v>
          </cell>
          <cell r="F74">
            <v>7.8</v>
          </cell>
          <cell r="G74" t="str">
            <v>*</v>
          </cell>
        </row>
        <row r="75">
          <cell r="A75" t="str">
            <v>York UA</v>
          </cell>
          <cell r="B75">
            <v>2471</v>
          </cell>
          <cell r="C75">
            <v>57.1</v>
          </cell>
          <cell r="D75">
            <v>17.399999999999999</v>
          </cell>
          <cell r="E75">
            <v>10</v>
          </cell>
          <cell r="F75">
            <v>3.4</v>
          </cell>
          <cell r="G75" t="str">
            <v>*</v>
          </cell>
        </row>
        <row r="76">
          <cell r="A76">
            <v>0</v>
          </cell>
          <cell r="B76">
            <v>0</v>
          </cell>
          <cell r="C76">
            <v>0</v>
          </cell>
          <cell r="D76">
            <v>0</v>
          </cell>
          <cell r="E76">
            <v>0</v>
          </cell>
          <cell r="F76">
            <v>0</v>
          </cell>
          <cell r="G76">
            <v>0</v>
          </cell>
        </row>
        <row r="77">
          <cell r="A77" t="str">
            <v xml:space="preserve">North Yorkshire </v>
          </cell>
          <cell r="B77">
            <v>6931</v>
          </cell>
          <cell r="C77">
            <v>69.2</v>
          </cell>
          <cell r="D77">
            <v>14.8</v>
          </cell>
          <cell r="E77">
            <v>35</v>
          </cell>
          <cell r="F77">
            <v>3.3</v>
          </cell>
          <cell r="G77">
            <v>62.9</v>
          </cell>
        </row>
        <row r="78">
          <cell r="A78">
            <v>0</v>
          </cell>
          <cell r="B78">
            <v>0</v>
          </cell>
          <cell r="C78">
            <v>0</v>
          </cell>
          <cell r="D78">
            <v>0</v>
          </cell>
          <cell r="E78">
            <v>0</v>
          </cell>
          <cell r="F78">
            <v>0</v>
          </cell>
          <cell r="G78">
            <v>0</v>
          </cell>
        </row>
        <row r="79">
          <cell r="A79" t="str">
            <v>South Yorkshire (Met County)</v>
          </cell>
          <cell r="B79">
            <v>20718</v>
          </cell>
          <cell r="C79">
            <v>75.900000000000006</v>
          </cell>
          <cell r="D79">
            <v>19.7</v>
          </cell>
          <cell r="E79">
            <v>183</v>
          </cell>
          <cell r="F79">
            <v>7.8</v>
          </cell>
          <cell r="G79">
            <v>53.6</v>
          </cell>
        </row>
        <row r="80">
          <cell r="A80" t="str">
            <v xml:space="preserve">Barnsley </v>
          </cell>
          <cell r="B80">
            <v>3590</v>
          </cell>
          <cell r="C80">
            <v>80.900000000000006</v>
          </cell>
          <cell r="D80">
            <v>18.899999999999999</v>
          </cell>
          <cell r="E80">
            <v>46</v>
          </cell>
          <cell r="F80">
            <v>10.8</v>
          </cell>
          <cell r="G80">
            <v>47.8</v>
          </cell>
        </row>
        <row r="81">
          <cell r="A81" t="str">
            <v xml:space="preserve">Doncaster </v>
          </cell>
          <cell r="B81">
            <v>4701</v>
          </cell>
          <cell r="C81">
            <v>81.7</v>
          </cell>
          <cell r="D81">
            <v>20.8</v>
          </cell>
          <cell r="E81">
            <v>38</v>
          </cell>
          <cell r="F81">
            <v>6.9</v>
          </cell>
          <cell r="G81">
            <v>63.2</v>
          </cell>
        </row>
        <row r="82">
          <cell r="A82" t="str">
            <v xml:space="preserve">Rotherham </v>
          </cell>
          <cell r="B82">
            <v>3856</v>
          </cell>
          <cell r="C82">
            <v>78.900000000000006</v>
          </cell>
          <cell r="D82">
            <v>18.5</v>
          </cell>
          <cell r="E82">
            <v>38</v>
          </cell>
          <cell r="F82">
            <v>8</v>
          </cell>
          <cell r="G82">
            <v>57.9</v>
          </cell>
        </row>
        <row r="83">
          <cell r="A83" t="str">
            <v xml:space="preserve">Sheffield </v>
          </cell>
          <cell r="B83">
            <v>8571</v>
          </cell>
          <cell r="C83">
            <v>70.099999999999994</v>
          </cell>
          <cell r="D83">
            <v>20</v>
          </cell>
          <cell r="E83">
            <v>61</v>
          </cell>
          <cell r="F83">
            <v>6.7</v>
          </cell>
          <cell r="G83">
            <v>49.2</v>
          </cell>
        </row>
        <row r="84">
          <cell r="A84">
            <v>0</v>
          </cell>
          <cell r="B84">
            <v>0</v>
          </cell>
          <cell r="C84">
            <v>0</v>
          </cell>
          <cell r="D84">
            <v>0</v>
          </cell>
          <cell r="E84">
            <v>0</v>
          </cell>
          <cell r="F84">
            <v>0</v>
          </cell>
          <cell r="G84">
            <v>0</v>
          </cell>
        </row>
        <row r="85">
          <cell r="A85" t="str">
            <v>West Yorkshire (Met County)</v>
          </cell>
          <cell r="B85">
            <v>37910</v>
          </cell>
          <cell r="C85">
            <v>81.400000000000006</v>
          </cell>
          <cell r="D85">
            <v>17.8</v>
          </cell>
          <cell r="E85">
            <v>290</v>
          </cell>
          <cell r="F85">
            <v>7.1</v>
          </cell>
          <cell r="G85">
            <v>59.7</v>
          </cell>
        </row>
        <row r="86">
          <cell r="A86" t="str">
            <v xml:space="preserve">Bradford </v>
          </cell>
          <cell r="B86">
            <v>9841</v>
          </cell>
          <cell r="C86">
            <v>90.5</v>
          </cell>
          <cell r="D86">
            <v>16.399999999999999</v>
          </cell>
          <cell r="E86">
            <v>49</v>
          </cell>
          <cell r="F86">
            <v>4.5999999999999996</v>
          </cell>
          <cell r="G86">
            <v>55.1</v>
          </cell>
        </row>
        <row r="87">
          <cell r="A87" t="str">
            <v xml:space="preserve">Calderdale </v>
          </cell>
          <cell r="B87">
            <v>3320</v>
          </cell>
          <cell r="C87">
            <v>84.6</v>
          </cell>
          <cell r="D87">
            <v>19.2</v>
          </cell>
          <cell r="E87">
            <v>30</v>
          </cell>
          <cell r="F87">
            <v>7.8</v>
          </cell>
          <cell r="G87">
            <v>66.7</v>
          </cell>
        </row>
        <row r="88">
          <cell r="A88" t="str">
            <v xml:space="preserve">Kirklees </v>
          </cell>
          <cell r="B88">
            <v>6974</v>
          </cell>
          <cell r="C88">
            <v>82.6</v>
          </cell>
          <cell r="D88">
            <v>18.399999999999999</v>
          </cell>
          <cell r="E88">
            <v>53</v>
          </cell>
          <cell r="F88">
            <v>6.6</v>
          </cell>
          <cell r="G88">
            <v>71.7</v>
          </cell>
        </row>
        <row r="89">
          <cell r="A89" t="str">
            <v xml:space="preserve">Leeds </v>
          </cell>
          <cell r="B89">
            <v>12819</v>
          </cell>
          <cell r="C89">
            <v>75.5</v>
          </cell>
          <cell r="D89">
            <v>19.100000000000001</v>
          </cell>
          <cell r="E89">
            <v>104</v>
          </cell>
          <cell r="F89">
            <v>8.5</v>
          </cell>
          <cell r="G89">
            <v>61.5</v>
          </cell>
        </row>
        <row r="90">
          <cell r="A90" t="str">
            <v xml:space="preserve">Wakefield </v>
          </cell>
          <cell r="B90">
            <v>4956</v>
          </cell>
          <cell r="C90">
            <v>78.099999999999994</v>
          </cell>
          <cell r="D90">
            <v>15.4</v>
          </cell>
          <cell r="E90">
            <v>54</v>
          </cell>
          <cell r="F90">
            <v>9.3000000000000007</v>
          </cell>
          <cell r="G90">
            <v>44.4</v>
          </cell>
        </row>
        <row r="91">
          <cell r="A91">
            <v>0</v>
          </cell>
          <cell r="B91">
            <v>0</v>
          </cell>
          <cell r="C91">
            <v>0</v>
          </cell>
          <cell r="D91">
            <v>0</v>
          </cell>
          <cell r="E91">
            <v>0</v>
          </cell>
          <cell r="F91">
            <v>0</v>
          </cell>
          <cell r="G91">
            <v>0</v>
          </cell>
        </row>
        <row r="92">
          <cell r="A92" t="str">
            <v>EAST MIDLANDS</v>
          </cell>
          <cell r="B92">
            <v>66808</v>
          </cell>
          <cell r="C92">
            <v>75.5</v>
          </cell>
          <cell r="D92">
            <v>17.8</v>
          </cell>
          <cell r="E92">
            <v>484</v>
          </cell>
          <cell r="F92">
            <v>6.1</v>
          </cell>
          <cell r="G92">
            <v>55.8</v>
          </cell>
        </row>
        <row r="93">
          <cell r="A93">
            <v>0</v>
          </cell>
          <cell r="B93">
            <v>0</v>
          </cell>
          <cell r="C93">
            <v>0</v>
          </cell>
          <cell r="D93">
            <v>0</v>
          </cell>
          <cell r="E93">
            <v>0</v>
          </cell>
          <cell r="F93">
            <v>0</v>
          </cell>
          <cell r="G93">
            <v>0</v>
          </cell>
        </row>
        <row r="94">
          <cell r="A94" t="str">
            <v>Derby UA</v>
          </cell>
          <cell r="B94">
            <v>4487</v>
          </cell>
          <cell r="C94">
            <v>85.2</v>
          </cell>
          <cell r="D94">
            <v>17.8</v>
          </cell>
          <cell r="E94">
            <v>29</v>
          </cell>
          <cell r="F94">
            <v>6.7</v>
          </cell>
          <cell r="G94">
            <v>34.5</v>
          </cell>
        </row>
        <row r="95">
          <cell r="A95" t="str">
            <v>Leicester UA/Rutland UA 4</v>
          </cell>
          <cell r="B95">
            <v>6934</v>
          </cell>
          <cell r="C95">
            <v>81.7</v>
          </cell>
          <cell r="D95">
            <v>20.3</v>
          </cell>
          <cell r="E95">
            <v>34</v>
          </cell>
          <cell r="F95">
            <v>5.0999999999999996</v>
          </cell>
          <cell r="G95">
            <v>50</v>
          </cell>
        </row>
        <row r="96">
          <cell r="A96" t="str">
            <v>Nottingham UA</v>
          </cell>
          <cell r="B96">
            <v>5600</v>
          </cell>
          <cell r="C96">
            <v>74.099999999999994</v>
          </cell>
          <cell r="D96">
            <v>22.4</v>
          </cell>
          <cell r="E96">
            <v>42</v>
          </cell>
          <cell r="F96">
            <v>8.6999999999999993</v>
          </cell>
          <cell r="G96">
            <v>50</v>
          </cell>
        </row>
        <row r="97">
          <cell r="A97">
            <v>0</v>
          </cell>
          <cell r="B97">
            <v>0</v>
          </cell>
          <cell r="C97">
            <v>0</v>
          </cell>
          <cell r="D97">
            <v>0</v>
          </cell>
          <cell r="E97">
            <v>0</v>
          </cell>
          <cell r="F97">
            <v>0</v>
          </cell>
          <cell r="G97">
            <v>0</v>
          </cell>
        </row>
        <row r="98">
          <cell r="A98" t="str">
            <v xml:space="preserve">Derbyshire </v>
          </cell>
          <cell r="B98">
            <v>9920</v>
          </cell>
          <cell r="C98">
            <v>70.7</v>
          </cell>
          <cell r="D98">
            <v>15.9</v>
          </cell>
          <cell r="E98">
            <v>78</v>
          </cell>
          <cell r="F98">
            <v>5.6</v>
          </cell>
          <cell r="G98">
            <v>56.4</v>
          </cell>
        </row>
        <row r="99">
          <cell r="A99">
            <v>0</v>
          </cell>
          <cell r="B99">
            <v>0</v>
          </cell>
          <cell r="C99">
            <v>0</v>
          </cell>
          <cell r="D99">
            <v>0</v>
          </cell>
          <cell r="E99">
            <v>0</v>
          </cell>
          <cell r="F99">
            <v>0</v>
          </cell>
          <cell r="G99">
            <v>0</v>
          </cell>
        </row>
        <row r="100">
          <cell r="A100" t="str">
            <v xml:space="preserve">Leicestershire </v>
          </cell>
          <cell r="B100">
            <v>8458</v>
          </cell>
          <cell r="C100">
            <v>69.3</v>
          </cell>
          <cell r="D100">
            <v>17.8</v>
          </cell>
          <cell r="E100">
            <v>61</v>
          </cell>
          <cell r="F100">
            <v>5.4</v>
          </cell>
          <cell r="G100">
            <v>55.7</v>
          </cell>
        </row>
        <row r="101">
          <cell r="A101">
            <v>0</v>
          </cell>
          <cell r="B101">
            <v>0</v>
          </cell>
          <cell r="C101">
            <v>0</v>
          </cell>
          <cell r="D101">
            <v>0</v>
          </cell>
          <cell r="E101">
            <v>0</v>
          </cell>
          <cell r="F101">
            <v>0</v>
          </cell>
          <cell r="G101">
            <v>0</v>
          </cell>
        </row>
        <row r="102">
          <cell r="A102" t="str">
            <v>Lincolnshire</v>
          </cell>
          <cell r="B102">
            <v>9360</v>
          </cell>
          <cell r="C102">
            <v>73.099999999999994</v>
          </cell>
          <cell r="D102">
            <v>15.4</v>
          </cell>
          <cell r="E102">
            <v>78</v>
          </cell>
          <cell r="F102">
            <v>6.3</v>
          </cell>
          <cell r="G102">
            <v>57.7</v>
          </cell>
        </row>
        <row r="103">
          <cell r="A103">
            <v>0</v>
          </cell>
          <cell r="B103">
            <v>0</v>
          </cell>
          <cell r="C103">
            <v>0</v>
          </cell>
          <cell r="D103">
            <v>0</v>
          </cell>
          <cell r="E103">
            <v>0</v>
          </cell>
          <cell r="F103">
            <v>0</v>
          </cell>
          <cell r="G103">
            <v>0</v>
          </cell>
        </row>
        <row r="104">
          <cell r="A104" t="str">
            <v>Northamptonshire</v>
          </cell>
          <cell r="B104">
            <v>11182</v>
          </cell>
          <cell r="C104">
            <v>82</v>
          </cell>
          <cell r="D104">
            <v>18.3</v>
          </cell>
          <cell r="E104">
            <v>79</v>
          </cell>
          <cell r="F104">
            <v>6.3</v>
          </cell>
          <cell r="G104">
            <v>59.5</v>
          </cell>
        </row>
        <row r="105">
          <cell r="A105">
            <v>0</v>
          </cell>
          <cell r="B105">
            <v>0</v>
          </cell>
          <cell r="C105">
            <v>0</v>
          </cell>
          <cell r="D105">
            <v>0</v>
          </cell>
          <cell r="E105">
            <v>0</v>
          </cell>
          <cell r="F105">
            <v>0</v>
          </cell>
          <cell r="G105">
            <v>0</v>
          </cell>
        </row>
        <row r="106">
          <cell r="A106" t="str">
            <v>Nottinghamshire</v>
          </cell>
          <cell r="B106">
            <v>10867</v>
          </cell>
          <cell r="C106">
            <v>74.7</v>
          </cell>
          <cell r="D106">
            <v>17.2</v>
          </cell>
          <cell r="E106">
            <v>83</v>
          </cell>
          <cell r="F106">
            <v>6</v>
          </cell>
          <cell r="G106">
            <v>62.7</v>
          </cell>
        </row>
        <row r="107">
          <cell r="A107">
            <v>0</v>
          </cell>
          <cell r="B107">
            <v>0</v>
          </cell>
          <cell r="C107">
            <v>0</v>
          </cell>
          <cell r="D107">
            <v>0</v>
          </cell>
          <cell r="E107">
            <v>0</v>
          </cell>
          <cell r="F107">
            <v>0</v>
          </cell>
          <cell r="G107">
            <v>0</v>
          </cell>
        </row>
        <row r="108">
          <cell r="A108" t="str">
            <v>WEST MIDLANDS</v>
          </cell>
          <cell r="B108">
            <v>93832</v>
          </cell>
          <cell r="C108">
            <v>85</v>
          </cell>
          <cell r="D108">
            <v>22.2</v>
          </cell>
          <cell r="E108">
            <v>702</v>
          </cell>
          <cell r="F108">
            <v>6.8</v>
          </cell>
          <cell r="G108">
            <v>57.8</v>
          </cell>
        </row>
        <row r="109">
          <cell r="A109">
            <v>0</v>
          </cell>
          <cell r="B109">
            <v>0</v>
          </cell>
          <cell r="C109">
            <v>0</v>
          </cell>
          <cell r="D109">
            <v>0</v>
          </cell>
          <cell r="E109">
            <v>0</v>
          </cell>
          <cell r="F109">
            <v>0</v>
          </cell>
          <cell r="G109">
            <v>0</v>
          </cell>
        </row>
        <row r="110">
          <cell r="A110" t="str">
            <v>Herefordshire, County of UA</v>
          </cell>
          <cell r="B110">
            <v>2240</v>
          </cell>
          <cell r="C110">
            <v>72.900000000000006</v>
          </cell>
          <cell r="D110">
            <v>17.100000000000001</v>
          </cell>
          <cell r="E110">
            <v>18</v>
          </cell>
          <cell r="F110">
            <v>5.6</v>
          </cell>
          <cell r="G110" t="str">
            <v>*</v>
          </cell>
        </row>
        <row r="111">
          <cell r="A111" t="str">
            <v>Shropshire UA</v>
          </cell>
          <cell r="B111">
            <v>3542</v>
          </cell>
          <cell r="C111">
            <v>68.8</v>
          </cell>
          <cell r="D111">
            <v>17.399999999999999</v>
          </cell>
          <cell r="E111">
            <v>23</v>
          </cell>
          <cell r="F111">
            <v>4.2</v>
          </cell>
          <cell r="G111" t="str">
            <v>*</v>
          </cell>
        </row>
        <row r="112">
          <cell r="A112" t="str">
            <v>Stoke-on-Trent UA</v>
          </cell>
          <cell r="B112">
            <v>4622</v>
          </cell>
          <cell r="C112">
            <v>91.6</v>
          </cell>
          <cell r="D112">
            <v>20.5</v>
          </cell>
          <cell r="E112">
            <v>28</v>
          </cell>
          <cell r="F112">
            <v>6.7</v>
          </cell>
          <cell r="G112">
            <v>53.6</v>
          </cell>
        </row>
        <row r="113">
          <cell r="A113" t="str">
            <v>Telford and Wrekin UA</v>
          </cell>
          <cell r="B113">
            <v>2740</v>
          </cell>
          <cell r="C113">
            <v>82.8</v>
          </cell>
          <cell r="D113">
            <v>20</v>
          </cell>
          <cell r="E113">
            <v>29</v>
          </cell>
          <cell r="F113">
            <v>9</v>
          </cell>
          <cell r="G113">
            <v>51.7</v>
          </cell>
        </row>
        <row r="114">
          <cell r="A114">
            <v>0</v>
          </cell>
          <cell r="B114">
            <v>0</v>
          </cell>
          <cell r="C114">
            <v>0</v>
          </cell>
          <cell r="D114">
            <v>0</v>
          </cell>
          <cell r="E114">
            <v>0</v>
          </cell>
          <cell r="F114">
            <v>0</v>
          </cell>
          <cell r="G114">
            <v>0</v>
          </cell>
        </row>
        <row r="115">
          <cell r="A115" t="str">
            <v xml:space="preserve">Staffordshire </v>
          </cell>
          <cell r="B115">
            <v>11393</v>
          </cell>
          <cell r="C115">
            <v>73.599999999999994</v>
          </cell>
          <cell r="D115">
            <v>21.8</v>
          </cell>
          <cell r="E115">
            <v>84</v>
          </cell>
          <cell r="F115">
            <v>5.6</v>
          </cell>
          <cell r="G115">
            <v>72.599999999999994</v>
          </cell>
        </row>
        <row r="116">
          <cell r="A116">
            <v>0</v>
          </cell>
          <cell r="B116">
            <v>0</v>
          </cell>
          <cell r="C116">
            <v>0</v>
          </cell>
          <cell r="D116">
            <v>0</v>
          </cell>
          <cell r="E116">
            <v>0</v>
          </cell>
          <cell r="F116">
            <v>0</v>
          </cell>
          <cell r="G116">
            <v>0</v>
          </cell>
        </row>
        <row r="117">
          <cell r="A117" t="str">
            <v>Warwickshire</v>
          </cell>
          <cell r="B117">
            <v>7842</v>
          </cell>
          <cell r="C117">
            <v>76.3</v>
          </cell>
          <cell r="D117">
            <v>20.8</v>
          </cell>
          <cell r="E117">
            <v>58</v>
          </cell>
          <cell r="F117">
            <v>6.1</v>
          </cell>
          <cell r="G117">
            <v>56.9</v>
          </cell>
        </row>
        <row r="118">
          <cell r="A118">
            <v>0</v>
          </cell>
          <cell r="B118">
            <v>0</v>
          </cell>
          <cell r="C118">
            <v>0</v>
          </cell>
          <cell r="D118">
            <v>0</v>
          </cell>
          <cell r="E118">
            <v>0</v>
          </cell>
          <cell r="F118">
            <v>0</v>
          </cell>
          <cell r="G118">
            <v>0</v>
          </cell>
        </row>
        <row r="119">
          <cell r="A119" t="str">
            <v>West Midlands (Met County)</v>
          </cell>
          <cell r="B119">
            <v>53667</v>
          </cell>
          <cell r="C119">
            <v>92.8</v>
          </cell>
          <cell r="D119">
            <v>23.8</v>
          </cell>
          <cell r="E119">
            <v>399</v>
          </cell>
          <cell r="F119">
            <v>7.5</v>
          </cell>
          <cell r="G119">
            <v>54.6</v>
          </cell>
        </row>
        <row r="120">
          <cell r="A120" t="str">
            <v xml:space="preserve">Birmingham </v>
          </cell>
          <cell r="B120">
            <v>23334</v>
          </cell>
          <cell r="C120">
            <v>96.1</v>
          </cell>
          <cell r="D120">
            <v>24.5</v>
          </cell>
          <cell r="E120">
            <v>150</v>
          </cell>
          <cell r="F120">
            <v>6.8</v>
          </cell>
          <cell r="G120">
            <v>57.3</v>
          </cell>
        </row>
        <row r="121">
          <cell r="A121" t="str">
            <v xml:space="preserve">Coventry </v>
          </cell>
          <cell r="B121">
            <v>6406</v>
          </cell>
          <cell r="C121">
            <v>91.8</v>
          </cell>
          <cell r="D121">
            <v>27.2</v>
          </cell>
          <cell r="E121">
            <v>52</v>
          </cell>
          <cell r="F121">
            <v>9.1</v>
          </cell>
          <cell r="G121">
            <v>61.5</v>
          </cell>
        </row>
        <row r="122">
          <cell r="A122" t="str">
            <v>Dudley</v>
          </cell>
          <cell r="B122">
            <v>4992</v>
          </cell>
          <cell r="C122">
            <v>84.2</v>
          </cell>
          <cell r="D122">
            <v>21.6</v>
          </cell>
          <cell r="E122">
            <v>39</v>
          </cell>
          <cell r="F122">
            <v>6.7</v>
          </cell>
          <cell r="G122">
            <v>51.3</v>
          </cell>
        </row>
        <row r="123">
          <cell r="A123" t="str">
            <v xml:space="preserve">Sandwell </v>
          </cell>
          <cell r="B123">
            <v>6512</v>
          </cell>
          <cell r="C123">
            <v>100.3</v>
          </cell>
          <cell r="D123">
            <v>22.3</v>
          </cell>
          <cell r="E123">
            <v>53</v>
          </cell>
          <cell r="F123">
            <v>9.1999999999999993</v>
          </cell>
          <cell r="G123">
            <v>45.3</v>
          </cell>
        </row>
        <row r="124">
          <cell r="A124" t="str">
            <v xml:space="preserve">Solihull </v>
          </cell>
          <cell r="B124">
            <v>2950</v>
          </cell>
          <cell r="C124">
            <v>78.7</v>
          </cell>
          <cell r="D124">
            <v>22.3</v>
          </cell>
          <cell r="E124">
            <v>22</v>
          </cell>
          <cell r="F124">
            <v>5.4</v>
          </cell>
          <cell r="G124">
            <v>72.7</v>
          </cell>
        </row>
        <row r="125">
          <cell r="A125" t="str">
            <v xml:space="preserve">Walsall </v>
          </cell>
          <cell r="B125">
            <v>4717</v>
          </cell>
          <cell r="C125">
            <v>89.7</v>
          </cell>
          <cell r="D125">
            <v>19.8</v>
          </cell>
          <cell r="E125">
            <v>50</v>
          </cell>
          <cell r="F125">
            <v>9.6</v>
          </cell>
          <cell r="G125">
            <v>44</v>
          </cell>
        </row>
        <row r="126">
          <cell r="A126" t="str">
            <v xml:space="preserve">Wolverhampton </v>
          </cell>
          <cell r="B126">
            <v>4756</v>
          </cell>
          <cell r="C126">
            <v>92.8</v>
          </cell>
          <cell r="D126">
            <v>25.2</v>
          </cell>
          <cell r="E126">
            <v>33</v>
          </cell>
          <cell r="F126">
            <v>7.1</v>
          </cell>
          <cell r="G126">
            <v>54.5</v>
          </cell>
        </row>
        <row r="127">
          <cell r="A127">
            <v>0</v>
          </cell>
          <cell r="B127">
            <v>0</v>
          </cell>
          <cell r="C127">
            <v>0</v>
          </cell>
          <cell r="D127">
            <v>0</v>
          </cell>
          <cell r="E127">
            <v>0</v>
          </cell>
          <cell r="F127">
            <v>0</v>
          </cell>
          <cell r="G127">
            <v>0</v>
          </cell>
        </row>
        <row r="128">
          <cell r="A128" t="str">
            <v xml:space="preserve">Worcestershire </v>
          </cell>
          <cell r="B128">
            <v>7786</v>
          </cell>
          <cell r="C128">
            <v>75.900000000000006</v>
          </cell>
          <cell r="D128">
            <v>18.3</v>
          </cell>
          <cell r="E128">
            <v>63</v>
          </cell>
          <cell r="F128">
            <v>6.4</v>
          </cell>
          <cell r="G128">
            <v>66.7</v>
          </cell>
        </row>
        <row r="129">
          <cell r="A129">
            <v>0</v>
          </cell>
          <cell r="B129">
            <v>0</v>
          </cell>
          <cell r="C129">
            <v>0</v>
          </cell>
          <cell r="D129">
            <v>0</v>
          </cell>
          <cell r="E129">
            <v>0</v>
          </cell>
          <cell r="F129">
            <v>0</v>
          </cell>
          <cell r="G129">
            <v>0</v>
          </cell>
        </row>
        <row r="130">
          <cell r="A130" t="str">
            <v>EAST</v>
          </cell>
          <cell r="B130">
            <v>90037</v>
          </cell>
          <cell r="C130">
            <v>79.900000000000006</v>
          </cell>
          <cell r="D130">
            <v>18.600000000000001</v>
          </cell>
          <cell r="E130">
            <v>569</v>
          </cell>
          <cell r="F130">
            <v>5.4</v>
          </cell>
          <cell r="G130">
            <v>58.3</v>
          </cell>
        </row>
        <row r="131">
          <cell r="A131">
            <v>0</v>
          </cell>
          <cell r="B131">
            <v>0</v>
          </cell>
          <cell r="C131">
            <v>0</v>
          </cell>
          <cell r="D131">
            <v>0</v>
          </cell>
          <cell r="E131">
            <v>0</v>
          </cell>
          <cell r="F131">
            <v>0</v>
          </cell>
          <cell r="G131">
            <v>0</v>
          </cell>
        </row>
        <row r="132">
          <cell r="A132" t="str">
            <v>Bedford UA</v>
          </cell>
          <cell r="B132">
            <v>2649</v>
          </cell>
          <cell r="C132">
            <v>83.2</v>
          </cell>
          <cell r="D132">
            <v>19.7</v>
          </cell>
          <cell r="E132">
            <v>9</v>
          </cell>
          <cell r="F132">
            <v>3</v>
          </cell>
          <cell r="G132" t="str">
            <v>*</v>
          </cell>
        </row>
        <row r="133">
          <cell r="A133" t="str">
            <v>Central Bedfordshire UA</v>
          </cell>
          <cell r="B133">
            <v>3993</v>
          </cell>
          <cell r="C133">
            <v>82.1</v>
          </cell>
          <cell r="D133">
            <v>18.8</v>
          </cell>
          <cell r="E133">
            <v>31</v>
          </cell>
          <cell r="F133">
            <v>6.7</v>
          </cell>
          <cell r="G133">
            <v>54.8</v>
          </cell>
        </row>
        <row r="134">
          <cell r="A134" t="str">
            <v>Luton UA</v>
          </cell>
          <cell r="B134">
            <v>4614</v>
          </cell>
          <cell r="C134">
            <v>101.5</v>
          </cell>
          <cell r="D134">
            <v>23.2</v>
          </cell>
          <cell r="E134">
            <v>27</v>
          </cell>
          <cell r="F134">
            <v>6.9</v>
          </cell>
          <cell r="G134" t="str">
            <v>*</v>
          </cell>
        </row>
        <row r="135">
          <cell r="A135" t="str">
            <v>Peterborough UA</v>
          </cell>
          <cell r="B135">
            <v>3961</v>
          </cell>
          <cell r="C135">
            <v>100.6</v>
          </cell>
          <cell r="D135">
            <v>18.399999999999999</v>
          </cell>
          <cell r="E135">
            <v>23</v>
          </cell>
          <cell r="F135">
            <v>6.6</v>
          </cell>
          <cell r="G135">
            <v>47.8</v>
          </cell>
        </row>
        <row r="136">
          <cell r="A136" t="str">
            <v>Southend-on-Sea UA</v>
          </cell>
          <cell r="B136">
            <v>2795</v>
          </cell>
          <cell r="C136">
            <v>81.599999999999994</v>
          </cell>
          <cell r="D136">
            <v>19.5</v>
          </cell>
          <cell r="E136">
            <v>29</v>
          </cell>
          <cell r="F136">
            <v>9.4</v>
          </cell>
          <cell r="G136">
            <v>48.3</v>
          </cell>
        </row>
        <row r="137">
          <cell r="A137" t="str">
            <v>Thurrock UA</v>
          </cell>
          <cell r="B137">
            <v>3120</v>
          </cell>
          <cell r="C137">
            <v>91.6</v>
          </cell>
          <cell r="D137">
            <v>22.9</v>
          </cell>
          <cell r="E137">
            <v>23</v>
          </cell>
          <cell r="F137">
            <v>7.7</v>
          </cell>
          <cell r="G137" t="str">
            <v>*</v>
          </cell>
        </row>
        <row r="138">
          <cell r="A138">
            <v>0</v>
          </cell>
          <cell r="B138">
            <v>0</v>
          </cell>
          <cell r="C138">
            <v>0</v>
          </cell>
          <cell r="D138">
            <v>0</v>
          </cell>
          <cell r="E138">
            <v>0</v>
          </cell>
          <cell r="F138">
            <v>0</v>
          </cell>
          <cell r="G138">
            <v>0</v>
          </cell>
        </row>
        <row r="139">
          <cell r="A139" t="str">
            <v>Cambridgeshire</v>
          </cell>
          <cell r="B139">
            <v>8879</v>
          </cell>
          <cell r="C139">
            <v>70.900000000000006</v>
          </cell>
          <cell r="D139">
            <v>14.3</v>
          </cell>
          <cell r="E139">
            <v>41</v>
          </cell>
          <cell r="F139">
            <v>3.9</v>
          </cell>
          <cell r="G139">
            <v>61</v>
          </cell>
        </row>
        <row r="140">
          <cell r="A140">
            <v>0</v>
          </cell>
          <cell r="B140">
            <v>0</v>
          </cell>
          <cell r="C140">
            <v>0</v>
          </cell>
          <cell r="D140">
            <v>0</v>
          </cell>
          <cell r="E140">
            <v>0</v>
          </cell>
          <cell r="F140">
            <v>0</v>
          </cell>
          <cell r="G140">
            <v>0</v>
          </cell>
        </row>
        <row r="141">
          <cell r="A141" t="str">
            <v xml:space="preserve">Essex </v>
          </cell>
          <cell r="B141">
            <v>20612</v>
          </cell>
          <cell r="C141">
            <v>79</v>
          </cell>
          <cell r="D141">
            <v>20.100000000000001</v>
          </cell>
          <cell r="E141">
            <v>155</v>
          </cell>
          <cell r="F141">
            <v>6.2</v>
          </cell>
          <cell r="G141">
            <v>58.1</v>
          </cell>
        </row>
        <row r="142">
          <cell r="A142">
            <v>0</v>
          </cell>
          <cell r="B142">
            <v>0</v>
          </cell>
          <cell r="C142">
            <v>0</v>
          </cell>
          <cell r="D142">
            <v>0</v>
          </cell>
          <cell r="E142">
            <v>0</v>
          </cell>
          <cell r="F142">
            <v>0</v>
          </cell>
          <cell r="G142">
            <v>0</v>
          </cell>
        </row>
        <row r="143">
          <cell r="A143" t="str">
            <v>Hertfordshire</v>
          </cell>
          <cell r="B143">
            <v>18222</v>
          </cell>
          <cell r="C143">
            <v>80.8</v>
          </cell>
          <cell r="D143">
            <v>19.7</v>
          </cell>
          <cell r="E143">
            <v>83</v>
          </cell>
          <cell r="F143">
            <v>4</v>
          </cell>
          <cell r="G143">
            <v>72.3</v>
          </cell>
        </row>
        <row r="144">
          <cell r="A144">
            <v>0</v>
          </cell>
          <cell r="B144">
            <v>0</v>
          </cell>
          <cell r="C144">
            <v>0</v>
          </cell>
          <cell r="D144">
            <v>0</v>
          </cell>
          <cell r="E144">
            <v>0</v>
          </cell>
          <cell r="F144">
            <v>0</v>
          </cell>
          <cell r="G144">
            <v>0</v>
          </cell>
        </row>
        <row r="145">
          <cell r="A145" t="str">
            <v>Norfolk</v>
          </cell>
          <cell r="B145">
            <v>11345</v>
          </cell>
          <cell r="C145">
            <v>74.5</v>
          </cell>
          <cell r="D145">
            <v>16.399999999999999</v>
          </cell>
          <cell r="E145">
            <v>79</v>
          </cell>
          <cell r="F145">
            <v>5.4</v>
          </cell>
          <cell r="G145">
            <v>53.2</v>
          </cell>
        </row>
        <row r="146">
          <cell r="A146">
            <v>0</v>
          </cell>
          <cell r="B146">
            <v>0</v>
          </cell>
          <cell r="C146">
            <v>0</v>
          </cell>
          <cell r="D146">
            <v>0</v>
          </cell>
          <cell r="E146">
            <v>0</v>
          </cell>
          <cell r="F146">
            <v>0</v>
          </cell>
          <cell r="G146">
            <v>0</v>
          </cell>
        </row>
        <row r="147">
          <cell r="A147" t="str">
            <v>Suffolk</v>
          </cell>
          <cell r="B147">
            <v>9847</v>
          </cell>
          <cell r="C147">
            <v>76.400000000000006</v>
          </cell>
          <cell r="D147">
            <v>16</v>
          </cell>
          <cell r="E147">
            <v>69</v>
          </cell>
          <cell r="F147">
            <v>5.4</v>
          </cell>
          <cell r="G147">
            <v>55.1</v>
          </cell>
        </row>
        <row r="148">
          <cell r="A148">
            <v>0</v>
          </cell>
          <cell r="B148">
            <v>0</v>
          </cell>
          <cell r="C148">
            <v>0</v>
          </cell>
          <cell r="D148">
            <v>0</v>
          </cell>
          <cell r="E148">
            <v>0</v>
          </cell>
          <cell r="F148">
            <v>0</v>
          </cell>
          <cell r="G148">
            <v>0</v>
          </cell>
        </row>
        <row r="149">
          <cell r="A149" t="str">
            <v>LONDON</v>
          </cell>
          <cell r="B149">
            <v>178809</v>
          </cell>
          <cell r="C149">
            <v>89.5</v>
          </cell>
          <cell r="D149">
            <v>26.1</v>
          </cell>
          <cell r="E149">
            <v>768</v>
          </cell>
          <cell r="F149">
            <v>5.7</v>
          </cell>
          <cell r="G149">
            <v>68.599999999999994</v>
          </cell>
        </row>
        <row r="150">
          <cell r="A150">
            <v>0</v>
          </cell>
          <cell r="B150">
            <v>0</v>
          </cell>
          <cell r="C150">
            <v>0</v>
          </cell>
          <cell r="D150">
            <v>0</v>
          </cell>
          <cell r="E150">
            <v>0</v>
          </cell>
          <cell r="F150">
            <v>0</v>
          </cell>
          <cell r="G150">
            <v>0</v>
          </cell>
        </row>
        <row r="151">
          <cell r="A151" t="str">
            <v>Inner London</v>
          </cell>
          <cell r="B151">
            <v>73322</v>
          </cell>
          <cell r="C151">
            <v>83</v>
          </cell>
          <cell r="D151">
            <v>27.6</v>
          </cell>
          <cell r="E151">
            <v>292</v>
          </cell>
          <cell r="F151">
            <v>6.3</v>
          </cell>
          <cell r="G151">
            <v>69.5</v>
          </cell>
        </row>
        <row r="152">
          <cell r="A152">
            <v>0</v>
          </cell>
          <cell r="B152">
            <v>0</v>
          </cell>
          <cell r="C152">
            <v>0</v>
          </cell>
          <cell r="D152">
            <v>0</v>
          </cell>
          <cell r="E152">
            <v>0</v>
          </cell>
          <cell r="F152">
            <v>0</v>
          </cell>
          <cell r="G152">
            <v>0</v>
          </cell>
        </row>
        <row r="153">
          <cell r="A153" t="str">
            <v xml:space="preserve">Camden </v>
          </cell>
          <cell r="B153">
            <v>4056</v>
          </cell>
          <cell r="C153">
            <v>67</v>
          </cell>
          <cell r="D153">
            <v>27.2</v>
          </cell>
          <cell r="E153">
            <v>7</v>
          </cell>
          <cell r="F153">
            <v>2.6</v>
          </cell>
          <cell r="G153" t="str">
            <v>*</v>
          </cell>
        </row>
        <row r="154">
          <cell r="A154" t="str">
            <v>Hackney &amp; City of London 4</v>
          </cell>
          <cell r="B154">
            <v>6203</v>
          </cell>
          <cell r="C154">
            <v>87.5</v>
          </cell>
          <cell r="D154">
            <v>28.1</v>
          </cell>
          <cell r="E154">
            <v>33</v>
          </cell>
          <cell r="F154">
            <v>8.1</v>
          </cell>
          <cell r="G154">
            <v>78.8</v>
          </cell>
        </row>
        <row r="155">
          <cell r="A155" t="str">
            <v xml:space="preserve">Hammersmith and Fulham </v>
          </cell>
          <cell r="B155">
            <v>3725</v>
          </cell>
          <cell r="C155">
            <v>71.2</v>
          </cell>
          <cell r="D155">
            <v>29.6</v>
          </cell>
          <cell r="E155">
            <v>13</v>
          </cell>
          <cell r="F155">
            <v>5.7</v>
          </cell>
          <cell r="G155">
            <v>84.6</v>
          </cell>
        </row>
        <row r="156">
          <cell r="A156" t="str">
            <v xml:space="preserve">Haringey </v>
          </cell>
          <cell r="B156">
            <v>5831</v>
          </cell>
          <cell r="C156">
            <v>89.4</v>
          </cell>
          <cell r="D156">
            <v>28.8</v>
          </cell>
          <cell r="E156">
            <v>41</v>
          </cell>
          <cell r="F156">
            <v>9.3000000000000007</v>
          </cell>
          <cell r="G156">
            <v>53.7</v>
          </cell>
        </row>
        <row r="157">
          <cell r="A157" t="str">
            <v xml:space="preserve">Islington </v>
          </cell>
          <cell r="B157">
            <v>4209</v>
          </cell>
          <cell r="C157">
            <v>70.7</v>
          </cell>
          <cell r="D157">
            <v>31.4</v>
          </cell>
          <cell r="E157">
            <v>24</v>
          </cell>
          <cell r="F157">
            <v>9</v>
          </cell>
          <cell r="G157">
            <v>83.3</v>
          </cell>
        </row>
        <row r="158">
          <cell r="A158" t="str">
            <v xml:space="preserve">Kensington and Chelsea </v>
          </cell>
          <cell r="B158">
            <v>2719</v>
          </cell>
          <cell r="C158">
            <v>69.400000000000006</v>
          </cell>
          <cell r="D158">
            <v>28.1</v>
          </cell>
          <cell r="E158" t="str">
            <v>*</v>
          </cell>
          <cell r="F158" t="str">
            <v>*</v>
          </cell>
          <cell r="G158" t="str">
            <v>*</v>
          </cell>
        </row>
        <row r="159">
          <cell r="A159" t="str">
            <v xml:space="preserve">Lambeth </v>
          </cell>
          <cell r="B159">
            <v>6913</v>
          </cell>
          <cell r="C159">
            <v>81.3</v>
          </cell>
          <cell r="D159">
            <v>30.8</v>
          </cell>
          <cell r="E159">
            <v>34</v>
          </cell>
          <cell r="F159">
            <v>7.9</v>
          </cell>
          <cell r="G159">
            <v>76.5</v>
          </cell>
        </row>
        <row r="160">
          <cell r="A160" t="str">
            <v xml:space="preserve">Lewisham </v>
          </cell>
          <cell r="B160">
            <v>6886</v>
          </cell>
          <cell r="C160">
            <v>98.8</v>
          </cell>
          <cell r="D160">
            <v>28.5</v>
          </cell>
          <cell r="E160">
            <v>34</v>
          </cell>
          <cell r="F160">
            <v>7.4</v>
          </cell>
          <cell r="G160">
            <v>61.8</v>
          </cell>
        </row>
        <row r="161">
          <cell r="A161" t="str">
            <v xml:space="preserve">Newham </v>
          </cell>
          <cell r="B161">
            <v>8324</v>
          </cell>
          <cell r="C161">
            <v>106.9</v>
          </cell>
          <cell r="D161">
            <v>23.1</v>
          </cell>
          <cell r="E161">
            <v>28</v>
          </cell>
          <cell r="F161">
            <v>4.7</v>
          </cell>
          <cell r="G161">
            <v>78.599999999999994</v>
          </cell>
        </row>
        <row r="162">
          <cell r="A162" t="str">
            <v xml:space="preserve">Southwark </v>
          </cell>
          <cell r="B162">
            <v>7243</v>
          </cell>
          <cell r="C162">
            <v>91</v>
          </cell>
          <cell r="D162">
            <v>31.2</v>
          </cell>
          <cell r="E162">
            <v>30</v>
          </cell>
          <cell r="F162">
            <v>7.2</v>
          </cell>
          <cell r="G162">
            <v>66.7</v>
          </cell>
        </row>
        <row r="163">
          <cell r="A163" t="str">
            <v xml:space="preserve">Tower Hamlets </v>
          </cell>
          <cell r="B163">
            <v>6281</v>
          </cell>
          <cell r="C163">
            <v>83.5</v>
          </cell>
          <cell r="D163">
            <v>24.5</v>
          </cell>
          <cell r="E163">
            <v>20</v>
          </cell>
          <cell r="F163">
            <v>5.2</v>
          </cell>
          <cell r="G163">
            <v>65</v>
          </cell>
        </row>
        <row r="164">
          <cell r="A164" t="str">
            <v xml:space="preserve">Wandsworth </v>
          </cell>
          <cell r="B164">
            <v>6924</v>
          </cell>
          <cell r="C164">
            <v>75.8</v>
          </cell>
          <cell r="D164">
            <v>22.5</v>
          </cell>
          <cell r="E164">
            <v>18</v>
          </cell>
          <cell r="F164">
            <v>5.2</v>
          </cell>
          <cell r="G164" t="str">
            <v>*</v>
          </cell>
        </row>
        <row r="165">
          <cell r="A165" t="str">
            <v xml:space="preserve">Westminster </v>
          </cell>
          <cell r="B165">
            <v>4008</v>
          </cell>
          <cell r="C165">
            <v>70.8</v>
          </cell>
          <cell r="D165">
            <v>28.4</v>
          </cell>
          <cell r="E165" t="str">
            <v>*</v>
          </cell>
          <cell r="F165" t="str">
            <v>*</v>
          </cell>
          <cell r="G165" t="str">
            <v>*</v>
          </cell>
        </row>
        <row r="166">
          <cell r="A166">
            <v>0</v>
          </cell>
          <cell r="B166">
            <v>0</v>
          </cell>
          <cell r="C166">
            <v>0</v>
          </cell>
          <cell r="D166">
            <v>0</v>
          </cell>
          <cell r="E166">
            <v>0</v>
          </cell>
          <cell r="F166">
            <v>0</v>
          </cell>
          <cell r="G166">
            <v>0</v>
          </cell>
        </row>
        <row r="167">
          <cell r="A167" t="str">
            <v>Outer London</v>
          </cell>
          <cell r="B167">
            <v>105487</v>
          </cell>
          <cell r="C167">
            <v>94.6</v>
          </cell>
          <cell r="D167">
            <v>25.1</v>
          </cell>
          <cell r="E167">
            <v>476</v>
          </cell>
          <cell r="F167">
            <v>5.4</v>
          </cell>
          <cell r="G167">
            <v>68.099999999999994</v>
          </cell>
        </row>
        <row r="168">
          <cell r="A168">
            <v>0</v>
          </cell>
          <cell r="B168">
            <v>0</v>
          </cell>
          <cell r="C168">
            <v>0</v>
          </cell>
          <cell r="D168">
            <v>0</v>
          </cell>
          <cell r="E168">
            <v>0</v>
          </cell>
          <cell r="F168">
            <v>0</v>
          </cell>
          <cell r="G168">
            <v>0</v>
          </cell>
        </row>
        <row r="169">
          <cell r="A169" t="str">
            <v xml:space="preserve">Barking and Dagenham </v>
          </cell>
          <cell r="B169">
            <v>5386</v>
          </cell>
          <cell r="C169">
            <v>123.7</v>
          </cell>
          <cell r="D169">
            <v>28.6</v>
          </cell>
          <cell r="E169">
            <v>23</v>
          </cell>
          <cell r="F169">
            <v>6.1</v>
          </cell>
          <cell r="G169">
            <v>73.900000000000006</v>
          </cell>
        </row>
        <row r="170">
          <cell r="A170" t="str">
            <v xml:space="preserve">Barnet </v>
          </cell>
          <cell r="B170">
            <v>7088</v>
          </cell>
          <cell r="C170">
            <v>87.1</v>
          </cell>
          <cell r="D170">
            <v>22.1</v>
          </cell>
          <cell r="E170">
            <v>15</v>
          </cell>
          <cell r="F170">
            <v>2.4</v>
          </cell>
          <cell r="G170">
            <v>66.7</v>
          </cell>
        </row>
        <row r="171">
          <cell r="A171" t="str">
            <v xml:space="preserve">Bexley </v>
          </cell>
          <cell r="B171">
            <v>4007</v>
          </cell>
          <cell r="C171">
            <v>84.5</v>
          </cell>
          <cell r="D171">
            <v>24.1</v>
          </cell>
          <cell r="E171">
            <v>27</v>
          </cell>
          <cell r="F171">
            <v>5.9</v>
          </cell>
          <cell r="G171">
            <v>66.7</v>
          </cell>
        </row>
        <row r="172">
          <cell r="A172" t="str">
            <v xml:space="preserve">Brent </v>
          </cell>
          <cell r="B172">
            <v>7430</v>
          </cell>
          <cell r="C172">
            <v>99.2</v>
          </cell>
          <cell r="D172">
            <v>29</v>
          </cell>
          <cell r="E172">
            <v>17</v>
          </cell>
          <cell r="F172">
            <v>3.2</v>
          </cell>
          <cell r="G172">
            <v>58.8</v>
          </cell>
        </row>
        <row r="173">
          <cell r="A173" t="str">
            <v xml:space="preserve">Bromley </v>
          </cell>
          <cell r="B173">
            <v>5224</v>
          </cell>
          <cell r="C173">
            <v>84.5</v>
          </cell>
          <cell r="D173">
            <v>21.8</v>
          </cell>
          <cell r="E173">
            <v>42</v>
          </cell>
          <cell r="F173">
            <v>7.7</v>
          </cell>
          <cell r="G173">
            <v>69</v>
          </cell>
        </row>
        <row r="174">
          <cell r="A174" t="str">
            <v xml:space="preserve">Croydon </v>
          </cell>
          <cell r="B174">
            <v>7699</v>
          </cell>
          <cell r="C174">
            <v>95.6</v>
          </cell>
          <cell r="D174">
            <v>25.5</v>
          </cell>
          <cell r="E174">
            <v>54</v>
          </cell>
          <cell r="F174">
            <v>7.7</v>
          </cell>
          <cell r="G174">
            <v>64.8</v>
          </cell>
        </row>
        <row r="175">
          <cell r="A175" t="str">
            <v xml:space="preserve">Ealing </v>
          </cell>
          <cell r="B175">
            <v>7703</v>
          </cell>
          <cell r="C175">
            <v>95.7</v>
          </cell>
          <cell r="D175">
            <v>25.8</v>
          </cell>
          <cell r="E175">
            <v>25</v>
          </cell>
          <cell r="F175">
            <v>4.4000000000000004</v>
          </cell>
          <cell r="G175">
            <v>80</v>
          </cell>
        </row>
        <row r="176">
          <cell r="A176" t="str">
            <v xml:space="preserve">Enfield </v>
          </cell>
          <cell r="B176">
            <v>6679</v>
          </cell>
          <cell r="C176">
            <v>93.7</v>
          </cell>
          <cell r="D176">
            <v>25</v>
          </cell>
          <cell r="E176">
            <v>30</v>
          </cell>
          <cell r="F176">
            <v>5</v>
          </cell>
          <cell r="G176">
            <v>43.3</v>
          </cell>
        </row>
        <row r="177">
          <cell r="A177" t="str">
            <v xml:space="preserve">Greenwich </v>
          </cell>
          <cell r="B177">
            <v>6187</v>
          </cell>
          <cell r="C177">
            <v>100.8</v>
          </cell>
          <cell r="D177">
            <v>26.5</v>
          </cell>
          <cell r="E177">
            <v>34</v>
          </cell>
          <cell r="F177">
            <v>7.7</v>
          </cell>
          <cell r="G177">
            <v>67.599999999999994</v>
          </cell>
        </row>
        <row r="178">
          <cell r="A178" t="str">
            <v xml:space="preserve">Harrow </v>
          </cell>
          <cell r="B178">
            <v>4693</v>
          </cell>
          <cell r="C178">
            <v>90.8</v>
          </cell>
          <cell r="D178">
            <v>25.1</v>
          </cell>
          <cell r="E178">
            <v>11</v>
          </cell>
          <cell r="F178">
            <v>2.6</v>
          </cell>
          <cell r="G178" t="str">
            <v>*</v>
          </cell>
        </row>
        <row r="179">
          <cell r="A179" t="str">
            <v xml:space="preserve">Havering </v>
          </cell>
          <cell r="B179">
            <v>3980</v>
          </cell>
          <cell r="C179">
            <v>85.6</v>
          </cell>
          <cell r="D179">
            <v>27.2</v>
          </cell>
          <cell r="E179">
            <v>26</v>
          </cell>
          <cell r="F179">
            <v>5.8</v>
          </cell>
          <cell r="G179">
            <v>69.2</v>
          </cell>
        </row>
        <row r="180">
          <cell r="A180" t="str">
            <v xml:space="preserve">Hillingdon </v>
          </cell>
          <cell r="B180">
            <v>5973</v>
          </cell>
          <cell r="C180">
            <v>97.2</v>
          </cell>
          <cell r="D180">
            <v>26</v>
          </cell>
          <cell r="E180">
            <v>34</v>
          </cell>
          <cell r="F180">
            <v>6.9</v>
          </cell>
          <cell r="G180">
            <v>79.400000000000006</v>
          </cell>
        </row>
        <row r="181">
          <cell r="A181" t="str">
            <v xml:space="preserve">Hounslow </v>
          </cell>
          <cell r="B181">
            <v>6276</v>
          </cell>
          <cell r="C181">
            <v>103.6</v>
          </cell>
          <cell r="D181">
            <v>26.8</v>
          </cell>
          <cell r="E181">
            <v>31</v>
          </cell>
          <cell r="F181">
            <v>7.5</v>
          </cell>
          <cell r="G181">
            <v>77.400000000000006</v>
          </cell>
        </row>
        <row r="182">
          <cell r="A182" t="str">
            <v xml:space="preserve">Kingston upon Thames </v>
          </cell>
          <cell r="B182">
            <v>2932</v>
          </cell>
          <cell r="C182">
            <v>77.8</v>
          </cell>
          <cell r="D182">
            <v>22.9</v>
          </cell>
          <cell r="E182">
            <v>11</v>
          </cell>
          <cell r="F182">
            <v>4.3</v>
          </cell>
          <cell r="G182" t="str">
            <v>*</v>
          </cell>
        </row>
        <row r="183">
          <cell r="A183" t="str">
            <v xml:space="preserve">Merton </v>
          </cell>
          <cell r="B183">
            <v>4374</v>
          </cell>
          <cell r="C183">
            <v>91.2</v>
          </cell>
          <cell r="D183">
            <v>21.8</v>
          </cell>
          <cell r="E183">
            <v>13</v>
          </cell>
          <cell r="F183">
            <v>4.3</v>
          </cell>
          <cell r="G183" t="str">
            <v>*</v>
          </cell>
        </row>
        <row r="184">
          <cell r="A184" t="str">
            <v xml:space="preserve">Redbridge </v>
          </cell>
          <cell r="B184">
            <v>6352</v>
          </cell>
          <cell r="C184">
            <v>101.5</v>
          </cell>
          <cell r="D184">
            <v>25.7</v>
          </cell>
          <cell r="E184">
            <v>21</v>
          </cell>
          <cell r="F184">
            <v>3.8</v>
          </cell>
          <cell r="G184">
            <v>81</v>
          </cell>
        </row>
        <row r="185">
          <cell r="A185" t="str">
            <v xml:space="preserve">Richmond upon Thames </v>
          </cell>
          <cell r="B185">
            <v>3477</v>
          </cell>
          <cell r="C185">
            <v>85.2</v>
          </cell>
          <cell r="D185">
            <v>17.2</v>
          </cell>
          <cell r="E185">
            <v>11</v>
          </cell>
          <cell r="F185">
            <v>4</v>
          </cell>
          <cell r="G185" t="str">
            <v>*</v>
          </cell>
        </row>
        <row r="186">
          <cell r="A186" t="str">
            <v xml:space="preserve">Sutton </v>
          </cell>
          <cell r="B186">
            <v>3487</v>
          </cell>
          <cell r="C186">
            <v>85.2</v>
          </cell>
          <cell r="D186">
            <v>21.8</v>
          </cell>
          <cell r="E186">
            <v>28</v>
          </cell>
          <cell r="F186">
            <v>7.8</v>
          </cell>
          <cell r="G186" t="str">
            <v>*</v>
          </cell>
        </row>
        <row r="187">
          <cell r="A187" t="str">
            <v xml:space="preserve">Waltham Forest </v>
          </cell>
          <cell r="B187">
            <v>6540</v>
          </cell>
          <cell r="C187">
            <v>104.7</v>
          </cell>
          <cell r="D187">
            <v>27.1</v>
          </cell>
          <cell r="E187">
            <v>23</v>
          </cell>
          <cell r="F187">
            <v>5.2</v>
          </cell>
          <cell r="G187">
            <v>60.9</v>
          </cell>
        </row>
        <row r="188">
          <cell r="A188">
            <v>0</v>
          </cell>
          <cell r="B188">
            <v>0</v>
          </cell>
          <cell r="C188">
            <v>0</v>
          </cell>
          <cell r="D188">
            <v>0</v>
          </cell>
          <cell r="E188">
            <v>0</v>
          </cell>
          <cell r="F188">
            <v>0</v>
          </cell>
          <cell r="G188">
            <v>0</v>
          </cell>
        </row>
        <row r="189">
          <cell r="A189" t="str">
            <v>SOUTH EAST</v>
          </cell>
          <cell r="B189">
            <v>131204</v>
          </cell>
          <cell r="C189">
            <v>78.099999999999994</v>
          </cell>
          <cell r="D189">
            <v>19.100000000000001</v>
          </cell>
          <cell r="E189">
            <v>776</v>
          </cell>
          <cell r="F189">
            <v>5.0999999999999996</v>
          </cell>
          <cell r="G189">
            <v>64.599999999999994</v>
          </cell>
        </row>
        <row r="190">
          <cell r="A190">
            <v>0</v>
          </cell>
          <cell r="B190">
            <v>0</v>
          </cell>
          <cell r="C190">
            <v>0</v>
          </cell>
          <cell r="D190">
            <v>0</v>
          </cell>
          <cell r="E190">
            <v>0</v>
          </cell>
          <cell r="F190">
            <v>0</v>
          </cell>
          <cell r="G190">
            <v>0</v>
          </cell>
        </row>
        <row r="191">
          <cell r="A191" t="str">
            <v>Bracknell Forest UA</v>
          </cell>
          <cell r="B191">
            <v>1885</v>
          </cell>
          <cell r="C191">
            <v>78.7</v>
          </cell>
          <cell r="D191">
            <v>17.899999999999999</v>
          </cell>
          <cell r="E191">
            <v>7</v>
          </cell>
          <cell r="F191">
            <v>3.2</v>
          </cell>
          <cell r="G191" t="str">
            <v>*</v>
          </cell>
        </row>
        <row r="192">
          <cell r="A192" t="str">
            <v>Brighton &amp; Hove UA</v>
          </cell>
          <cell r="B192">
            <v>4269</v>
          </cell>
          <cell r="C192">
            <v>64.7</v>
          </cell>
          <cell r="D192">
            <v>26.9</v>
          </cell>
          <cell r="E192">
            <v>27</v>
          </cell>
          <cell r="F192">
            <v>6.8</v>
          </cell>
          <cell r="G192">
            <v>63</v>
          </cell>
        </row>
        <row r="193">
          <cell r="A193" t="str">
            <v>Isle of Wight UA</v>
          </cell>
          <cell r="B193">
            <v>1591</v>
          </cell>
          <cell r="C193">
            <v>71.7</v>
          </cell>
          <cell r="D193">
            <v>16</v>
          </cell>
          <cell r="E193">
            <v>18</v>
          </cell>
          <cell r="F193">
            <v>7.5</v>
          </cell>
          <cell r="G193">
            <v>55.6</v>
          </cell>
        </row>
        <row r="194">
          <cell r="A194" t="str">
            <v>Medway UA</v>
          </cell>
          <cell r="B194">
            <v>4714</v>
          </cell>
          <cell r="C194">
            <v>86.3</v>
          </cell>
          <cell r="D194">
            <v>22.8</v>
          </cell>
          <cell r="E194">
            <v>32</v>
          </cell>
          <cell r="F194">
            <v>6.4</v>
          </cell>
          <cell r="G194">
            <v>62.5</v>
          </cell>
        </row>
        <row r="195">
          <cell r="A195" t="str">
            <v>Milton Keynes UA</v>
          </cell>
          <cell r="B195">
            <v>4866</v>
          </cell>
          <cell r="C195">
            <v>90.2</v>
          </cell>
          <cell r="D195">
            <v>20.2</v>
          </cell>
          <cell r="E195">
            <v>18</v>
          </cell>
          <cell r="F195">
            <v>3.9</v>
          </cell>
          <cell r="G195">
            <v>66.7</v>
          </cell>
        </row>
        <row r="196">
          <cell r="A196" t="str">
            <v>Portsmouth UA</v>
          </cell>
          <cell r="B196">
            <v>3548</v>
          </cell>
          <cell r="C196">
            <v>76.5</v>
          </cell>
          <cell r="D196">
            <v>23.7</v>
          </cell>
          <cell r="E196">
            <v>20</v>
          </cell>
          <cell r="F196">
            <v>6.1</v>
          </cell>
          <cell r="G196">
            <v>55</v>
          </cell>
        </row>
        <row r="197">
          <cell r="A197" t="str">
            <v>Reading UA</v>
          </cell>
          <cell r="B197">
            <v>3395</v>
          </cell>
          <cell r="C197">
            <v>89.2</v>
          </cell>
          <cell r="D197">
            <v>23.5</v>
          </cell>
          <cell r="E197">
            <v>21</v>
          </cell>
          <cell r="F197">
            <v>8.8000000000000007</v>
          </cell>
          <cell r="G197">
            <v>76.2</v>
          </cell>
        </row>
        <row r="198">
          <cell r="A198" t="str">
            <v>Slough UA</v>
          </cell>
          <cell r="B198">
            <v>3382</v>
          </cell>
          <cell r="C198">
            <v>100.9</v>
          </cell>
          <cell r="D198">
            <v>19.7</v>
          </cell>
          <cell r="E198">
            <v>11</v>
          </cell>
          <cell r="F198">
            <v>4.0999999999999996</v>
          </cell>
          <cell r="G198" t="str">
            <v>*</v>
          </cell>
        </row>
        <row r="199">
          <cell r="A199" t="str">
            <v>Southampton UA</v>
          </cell>
          <cell r="B199">
            <v>4349</v>
          </cell>
          <cell r="C199">
            <v>77.599999999999994</v>
          </cell>
          <cell r="D199">
            <v>21.4</v>
          </cell>
          <cell r="E199">
            <v>37</v>
          </cell>
          <cell r="F199">
            <v>10.5</v>
          </cell>
          <cell r="G199">
            <v>48.6</v>
          </cell>
        </row>
        <row r="200">
          <cell r="A200" t="str">
            <v>West Berkshire UA</v>
          </cell>
          <cell r="B200">
            <v>2229</v>
          </cell>
          <cell r="C200">
            <v>76.2</v>
          </cell>
          <cell r="D200">
            <v>15.8</v>
          </cell>
          <cell r="E200">
            <v>14</v>
          </cell>
          <cell r="F200">
            <v>4.5999999999999996</v>
          </cell>
          <cell r="G200">
            <v>85.7</v>
          </cell>
        </row>
        <row r="201">
          <cell r="A201" t="str">
            <v>Windsor and Maidenhead UA</v>
          </cell>
          <cell r="B201">
            <v>2213</v>
          </cell>
          <cell r="C201">
            <v>78.900000000000006</v>
          </cell>
          <cell r="D201">
            <v>17.2</v>
          </cell>
          <cell r="E201" t="str">
            <v>*</v>
          </cell>
          <cell r="F201" t="str">
            <v>*</v>
          </cell>
          <cell r="G201" t="str">
            <v>*</v>
          </cell>
        </row>
        <row r="202">
          <cell r="A202" t="str">
            <v>Wokingham UA</v>
          </cell>
          <cell r="B202">
            <v>2305</v>
          </cell>
          <cell r="C202">
            <v>78.2</v>
          </cell>
          <cell r="D202">
            <v>16.7</v>
          </cell>
          <cell r="E202" t="str">
            <v>*</v>
          </cell>
          <cell r="F202" t="str">
            <v>*</v>
          </cell>
          <cell r="G202" t="str">
            <v>*</v>
          </cell>
        </row>
        <row r="203">
          <cell r="A203">
            <v>0</v>
          </cell>
          <cell r="B203">
            <v>0</v>
          </cell>
          <cell r="C203">
            <v>0</v>
          </cell>
          <cell r="D203">
            <v>0</v>
          </cell>
          <cell r="E203">
            <v>0</v>
          </cell>
          <cell r="F203">
            <v>0</v>
          </cell>
          <cell r="G203">
            <v>0</v>
          </cell>
        </row>
        <row r="204">
          <cell r="A204" t="str">
            <v xml:space="preserve">Buckinghamshire </v>
          </cell>
          <cell r="B204">
            <v>7439</v>
          </cell>
          <cell r="C204">
            <v>78.400000000000006</v>
          </cell>
          <cell r="D204">
            <v>18.7</v>
          </cell>
          <cell r="E204">
            <v>27</v>
          </cell>
          <cell r="F204">
            <v>2.8</v>
          </cell>
          <cell r="G204">
            <v>77.8</v>
          </cell>
        </row>
        <row r="205">
          <cell r="A205">
            <v>0</v>
          </cell>
          <cell r="B205">
            <v>0</v>
          </cell>
          <cell r="C205">
            <v>0</v>
          </cell>
          <cell r="D205">
            <v>0</v>
          </cell>
          <cell r="E205">
            <v>0</v>
          </cell>
          <cell r="F205">
            <v>0</v>
          </cell>
          <cell r="G205">
            <v>0</v>
          </cell>
        </row>
        <row r="206">
          <cell r="A206" t="str">
            <v xml:space="preserve">East Sussex </v>
          </cell>
          <cell r="B206">
            <v>6751</v>
          </cell>
          <cell r="C206">
            <v>76.900000000000006</v>
          </cell>
          <cell r="D206">
            <v>20.9</v>
          </cell>
          <cell r="E206">
            <v>54</v>
          </cell>
          <cell r="F206">
            <v>5.8</v>
          </cell>
          <cell r="G206">
            <v>74.099999999999994</v>
          </cell>
        </row>
        <row r="207">
          <cell r="A207">
            <v>0</v>
          </cell>
          <cell r="B207">
            <v>0</v>
          </cell>
          <cell r="C207">
            <v>0</v>
          </cell>
          <cell r="D207">
            <v>0</v>
          </cell>
          <cell r="E207">
            <v>0</v>
          </cell>
          <cell r="F207">
            <v>0</v>
          </cell>
          <cell r="G207">
            <v>0</v>
          </cell>
        </row>
        <row r="208">
          <cell r="A208" t="str">
            <v xml:space="preserve">Hampshire </v>
          </cell>
          <cell r="B208">
            <v>18180</v>
          </cell>
          <cell r="C208">
            <v>74.900000000000006</v>
          </cell>
          <cell r="D208">
            <v>16.8</v>
          </cell>
          <cell r="E208">
            <v>127</v>
          </cell>
          <cell r="F208">
            <v>5.4</v>
          </cell>
          <cell r="G208">
            <v>64.599999999999994</v>
          </cell>
        </row>
        <row r="209">
          <cell r="A209">
            <v>0</v>
          </cell>
          <cell r="B209">
            <v>0</v>
          </cell>
          <cell r="C209">
            <v>0</v>
          </cell>
          <cell r="D209">
            <v>0</v>
          </cell>
          <cell r="E209">
            <v>0</v>
          </cell>
          <cell r="F209">
            <v>0</v>
          </cell>
          <cell r="G209">
            <v>0</v>
          </cell>
        </row>
        <row r="210">
          <cell r="A210" t="str">
            <v xml:space="preserve">Kent </v>
          </cell>
          <cell r="B210">
            <v>22099</v>
          </cell>
          <cell r="C210">
            <v>79.900000000000006</v>
          </cell>
          <cell r="D210">
            <v>19.600000000000001</v>
          </cell>
          <cell r="E210">
            <v>165</v>
          </cell>
          <cell r="F210">
            <v>5.9</v>
          </cell>
          <cell r="G210">
            <v>59.4</v>
          </cell>
        </row>
        <row r="211">
          <cell r="A211">
            <v>0</v>
          </cell>
          <cell r="B211">
            <v>0</v>
          </cell>
          <cell r="C211">
            <v>0</v>
          </cell>
          <cell r="D211">
            <v>0</v>
          </cell>
          <cell r="E211">
            <v>0</v>
          </cell>
          <cell r="F211">
            <v>0</v>
          </cell>
          <cell r="G211">
            <v>0</v>
          </cell>
        </row>
        <row r="212">
          <cell r="A212" t="str">
            <v>Oxfordshire</v>
          </cell>
          <cell r="B212">
            <v>9789</v>
          </cell>
          <cell r="C212">
            <v>73.099999999999994</v>
          </cell>
          <cell r="D212">
            <v>17.2</v>
          </cell>
          <cell r="E212">
            <v>52</v>
          </cell>
          <cell r="F212">
            <v>4.7</v>
          </cell>
          <cell r="G212">
            <v>65.400000000000006</v>
          </cell>
        </row>
        <row r="213">
          <cell r="A213">
            <v>0</v>
          </cell>
          <cell r="B213">
            <v>0</v>
          </cell>
          <cell r="C213">
            <v>0</v>
          </cell>
          <cell r="D213">
            <v>0</v>
          </cell>
          <cell r="E213">
            <v>0</v>
          </cell>
          <cell r="F213">
            <v>0</v>
          </cell>
          <cell r="G213">
            <v>0</v>
          </cell>
        </row>
        <row r="214">
          <cell r="A214" t="str">
            <v>Surrey</v>
          </cell>
          <cell r="B214">
            <v>17085</v>
          </cell>
          <cell r="C214">
            <v>78.599999999999994</v>
          </cell>
          <cell r="D214">
            <v>17.8</v>
          </cell>
          <cell r="E214">
            <v>82</v>
          </cell>
          <cell r="F214">
            <v>4.0999999999999996</v>
          </cell>
          <cell r="G214">
            <v>64.599999999999994</v>
          </cell>
        </row>
        <row r="215">
          <cell r="A215">
            <v>0</v>
          </cell>
          <cell r="B215">
            <v>0</v>
          </cell>
          <cell r="C215">
            <v>0</v>
          </cell>
          <cell r="D215">
            <v>0</v>
          </cell>
          <cell r="E215">
            <v>0</v>
          </cell>
          <cell r="F215">
            <v>0</v>
          </cell>
          <cell r="G215">
            <v>0</v>
          </cell>
        </row>
        <row r="216">
          <cell r="A216" t="str">
            <v>West Sussex</v>
          </cell>
          <cell r="B216">
            <v>11115</v>
          </cell>
          <cell r="C216">
            <v>76.599999999999994</v>
          </cell>
          <cell r="D216">
            <v>18.600000000000001</v>
          </cell>
          <cell r="E216">
            <v>54</v>
          </cell>
          <cell r="F216">
            <v>4</v>
          </cell>
          <cell r="G216">
            <v>66.7</v>
          </cell>
        </row>
        <row r="217">
          <cell r="A217">
            <v>0</v>
          </cell>
          <cell r="B217">
            <v>0</v>
          </cell>
          <cell r="C217">
            <v>0</v>
          </cell>
          <cell r="D217">
            <v>0</v>
          </cell>
          <cell r="E217">
            <v>0</v>
          </cell>
          <cell r="F217">
            <v>0</v>
          </cell>
          <cell r="G217">
            <v>0</v>
          </cell>
        </row>
        <row r="218">
          <cell r="A218" t="str">
            <v>SOUTH WEST</v>
          </cell>
          <cell r="B218">
            <v>73594</v>
          </cell>
          <cell r="C218">
            <v>75.599999999999994</v>
          </cell>
          <cell r="D218">
            <v>18</v>
          </cell>
          <cell r="E218">
            <v>465</v>
          </cell>
          <cell r="F218">
            <v>5.0999999999999996</v>
          </cell>
          <cell r="G218">
            <v>60</v>
          </cell>
        </row>
        <row r="219">
          <cell r="A219">
            <v>0</v>
          </cell>
          <cell r="B219">
            <v>0</v>
          </cell>
          <cell r="C219">
            <v>0</v>
          </cell>
          <cell r="D219">
            <v>0</v>
          </cell>
          <cell r="E219">
            <v>0</v>
          </cell>
          <cell r="F219">
            <v>0</v>
          </cell>
          <cell r="G219">
            <v>0</v>
          </cell>
        </row>
        <row r="220">
          <cell r="A220" t="str">
            <v>Bath and North East Somerset UA</v>
          </cell>
          <cell r="B220">
            <v>2217</v>
          </cell>
          <cell r="C220">
            <v>62.7</v>
          </cell>
          <cell r="D220">
            <v>19</v>
          </cell>
          <cell r="E220">
            <v>12</v>
          </cell>
          <cell r="F220">
            <v>4.0999999999999996</v>
          </cell>
          <cell r="G220" t="str">
            <v>*</v>
          </cell>
        </row>
        <row r="221">
          <cell r="A221" t="str">
            <v>Bournemouth UA</v>
          </cell>
          <cell r="B221">
            <v>2984</v>
          </cell>
          <cell r="C221">
            <v>75.099999999999994</v>
          </cell>
          <cell r="D221">
            <v>23.4</v>
          </cell>
          <cell r="E221">
            <v>13</v>
          </cell>
          <cell r="F221">
            <v>5.0999999999999996</v>
          </cell>
          <cell r="G221" t="str">
            <v>*</v>
          </cell>
        </row>
        <row r="222">
          <cell r="A222" t="str">
            <v>Bristol, City of UA</v>
          </cell>
          <cell r="B222">
            <v>8165</v>
          </cell>
          <cell r="C222">
            <v>80.7</v>
          </cell>
          <cell r="D222">
            <v>18.3</v>
          </cell>
          <cell r="E222">
            <v>35</v>
          </cell>
          <cell r="F222">
            <v>5.4</v>
          </cell>
          <cell r="G222">
            <v>62.9</v>
          </cell>
        </row>
        <row r="223">
          <cell r="A223" t="str">
            <v>Cornwall UA/Isles of Scilly UA 4</v>
          </cell>
          <cell r="B223">
            <v>6803</v>
          </cell>
          <cell r="C223">
            <v>74.2</v>
          </cell>
          <cell r="D223">
            <v>15.8</v>
          </cell>
          <cell r="E223">
            <v>50</v>
          </cell>
          <cell r="F223">
            <v>5.4</v>
          </cell>
          <cell r="G223">
            <v>52</v>
          </cell>
        </row>
        <row r="224">
          <cell r="A224" t="str">
            <v>North Somerset UA</v>
          </cell>
          <cell r="B224">
            <v>2708</v>
          </cell>
          <cell r="C224">
            <v>77.5</v>
          </cell>
          <cell r="D224">
            <v>15.8</v>
          </cell>
          <cell r="E224">
            <v>11</v>
          </cell>
          <cell r="F224">
            <v>3.2</v>
          </cell>
          <cell r="G224" t="str">
            <v>*</v>
          </cell>
        </row>
        <row r="225">
          <cell r="A225" t="str">
            <v>Plymouth UA</v>
          </cell>
          <cell r="B225">
            <v>4206</v>
          </cell>
          <cell r="C225">
            <v>78.400000000000006</v>
          </cell>
          <cell r="D225">
            <v>20.100000000000001</v>
          </cell>
          <cell r="E225">
            <v>32</v>
          </cell>
          <cell r="F225">
            <v>7.7</v>
          </cell>
          <cell r="G225">
            <v>59.4</v>
          </cell>
        </row>
        <row r="226">
          <cell r="A226" t="str">
            <v>Poole UA</v>
          </cell>
          <cell r="B226">
            <v>2127</v>
          </cell>
          <cell r="C226">
            <v>79.3</v>
          </cell>
          <cell r="D226">
            <v>20.100000000000001</v>
          </cell>
          <cell r="E226">
            <v>9</v>
          </cell>
          <cell r="F226">
            <v>3.6</v>
          </cell>
          <cell r="G226" t="str">
            <v>*</v>
          </cell>
        </row>
        <row r="227">
          <cell r="A227" t="str">
            <v>South Gloucestershire UA</v>
          </cell>
          <cell r="B227">
            <v>3774</v>
          </cell>
          <cell r="C227">
            <v>74.5</v>
          </cell>
          <cell r="D227">
            <v>16.600000000000001</v>
          </cell>
          <cell r="E227">
            <v>19</v>
          </cell>
          <cell r="F227">
            <v>3.9</v>
          </cell>
          <cell r="G227">
            <v>73.7</v>
          </cell>
        </row>
        <row r="228">
          <cell r="A228" t="str">
            <v>Swindon UA</v>
          </cell>
          <cell r="B228">
            <v>3802</v>
          </cell>
          <cell r="C228">
            <v>87.1</v>
          </cell>
          <cell r="D228">
            <v>18.7</v>
          </cell>
          <cell r="E228">
            <v>19</v>
          </cell>
          <cell r="F228">
            <v>5.0999999999999996</v>
          </cell>
          <cell r="G228">
            <v>52.6</v>
          </cell>
        </row>
        <row r="229">
          <cell r="A229" t="str">
            <v>Torbay UA</v>
          </cell>
          <cell r="B229">
            <v>1922</v>
          </cell>
          <cell r="C229">
            <v>88.6</v>
          </cell>
          <cell r="D229">
            <v>25.7</v>
          </cell>
          <cell r="E229">
            <v>16</v>
          </cell>
          <cell r="F229">
            <v>7.3</v>
          </cell>
          <cell r="G229" t="str">
            <v>*</v>
          </cell>
        </row>
        <row r="230">
          <cell r="A230" t="str">
            <v>Wiltshire UA</v>
          </cell>
          <cell r="B230">
            <v>6350</v>
          </cell>
          <cell r="C230">
            <v>74.7</v>
          </cell>
          <cell r="D230">
            <v>16.5</v>
          </cell>
          <cell r="E230">
            <v>48</v>
          </cell>
          <cell r="F230">
            <v>5.3</v>
          </cell>
          <cell r="G230">
            <v>52.1</v>
          </cell>
        </row>
        <row r="231">
          <cell r="A231">
            <v>0</v>
          </cell>
          <cell r="B231">
            <v>0</v>
          </cell>
          <cell r="C231">
            <v>0</v>
          </cell>
          <cell r="D231">
            <v>0</v>
          </cell>
          <cell r="E231">
            <v>0</v>
          </cell>
          <cell r="F231">
            <v>0</v>
          </cell>
          <cell r="G231">
            <v>0</v>
          </cell>
        </row>
        <row r="232">
          <cell r="A232" t="str">
            <v xml:space="preserve">Devon </v>
          </cell>
          <cell r="B232">
            <v>9147</v>
          </cell>
          <cell r="C232">
            <v>72.900000000000006</v>
          </cell>
          <cell r="D232">
            <v>17.8</v>
          </cell>
          <cell r="E232">
            <v>54</v>
          </cell>
          <cell r="F232">
            <v>4.4000000000000004</v>
          </cell>
          <cell r="G232">
            <v>61.1</v>
          </cell>
        </row>
        <row r="233">
          <cell r="A233">
            <v>0</v>
          </cell>
          <cell r="B233">
            <v>0</v>
          </cell>
          <cell r="C233">
            <v>0</v>
          </cell>
          <cell r="D233">
            <v>0</v>
          </cell>
          <cell r="E233">
            <v>0</v>
          </cell>
          <cell r="F233">
            <v>0</v>
          </cell>
          <cell r="G233">
            <v>0</v>
          </cell>
        </row>
        <row r="234">
          <cell r="A234" t="str">
            <v xml:space="preserve">Dorset </v>
          </cell>
          <cell r="B234">
            <v>4459</v>
          </cell>
          <cell r="C234">
            <v>71.3</v>
          </cell>
          <cell r="D234">
            <v>19.3</v>
          </cell>
          <cell r="E234">
            <v>36</v>
          </cell>
          <cell r="F234">
            <v>5</v>
          </cell>
          <cell r="G234">
            <v>55.6</v>
          </cell>
        </row>
        <row r="235">
          <cell r="A235">
            <v>0</v>
          </cell>
          <cell r="B235">
            <v>0</v>
          </cell>
          <cell r="C235">
            <v>0</v>
          </cell>
          <cell r="D235">
            <v>0</v>
          </cell>
          <cell r="E235">
            <v>0</v>
          </cell>
          <cell r="F235">
            <v>0</v>
          </cell>
          <cell r="G235">
            <v>0</v>
          </cell>
        </row>
        <row r="236">
          <cell r="A236" t="str">
            <v>Gloucestershire</v>
          </cell>
          <cell r="B236">
            <v>8091</v>
          </cell>
          <cell r="C236">
            <v>73.400000000000006</v>
          </cell>
          <cell r="D236">
            <v>16.3</v>
          </cell>
          <cell r="E236">
            <v>53</v>
          </cell>
          <cell r="F236">
            <v>5.0999999999999996</v>
          </cell>
          <cell r="G236">
            <v>71.7</v>
          </cell>
        </row>
        <row r="237">
          <cell r="A237">
            <v>0</v>
          </cell>
          <cell r="B237">
            <v>0</v>
          </cell>
          <cell r="C237">
            <v>0</v>
          </cell>
          <cell r="D237">
            <v>0</v>
          </cell>
          <cell r="E237">
            <v>0</v>
          </cell>
          <cell r="F237">
            <v>0</v>
          </cell>
          <cell r="G237">
            <v>0</v>
          </cell>
        </row>
        <row r="238">
          <cell r="A238" t="str">
            <v>Somerset</v>
          </cell>
          <cell r="B238">
            <v>6839</v>
          </cell>
          <cell r="C238">
            <v>75.400000000000006</v>
          </cell>
          <cell r="D238">
            <v>16.8</v>
          </cell>
          <cell r="E238">
            <v>58</v>
          </cell>
          <cell r="F238">
            <v>6</v>
          </cell>
          <cell r="G238">
            <v>62.1</v>
          </cell>
        </row>
        <row r="239">
          <cell r="A239">
            <v>0</v>
          </cell>
          <cell r="B239">
            <v>0</v>
          </cell>
          <cell r="C239">
            <v>0</v>
          </cell>
          <cell r="D239">
            <v>0</v>
          </cell>
          <cell r="E239">
            <v>0</v>
          </cell>
          <cell r="F239">
            <v>0</v>
          </cell>
          <cell r="G239">
            <v>0</v>
          </cell>
        </row>
        <row r="240">
          <cell r="A240" t="str">
            <v>WALES</v>
          </cell>
          <cell r="B240">
            <v>43524</v>
          </cell>
          <cell r="C240">
            <v>75.099999999999994</v>
          </cell>
          <cell r="D240">
            <v>19.600000000000001</v>
          </cell>
          <cell r="E240">
            <v>330</v>
          </cell>
          <cell r="F240">
            <v>6.1</v>
          </cell>
          <cell r="G240">
            <v>55.2</v>
          </cell>
        </row>
        <row r="241">
          <cell r="A241">
            <v>0</v>
          </cell>
          <cell r="B241">
            <v>0</v>
          </cell>
          <cell r="C241">
            <v>0</v>
          </cell>
          <cell r="D241">
            <v>0</v>
          </cell>
          <cell r="E241">
            <v>0</v>
          </cell>
          <cell r="F241">
            <v>0</v>
          </cell>
          <cell r="G241">
            <v>0</v>
          </cell>
        </row>
        <row r="242">
          <cell r="A242" t="str">
            <v>Isle of Anglesey</v>
          </cell>
          <cell r="B242">
            <v>975</v>
          </cell>
          <cell r="C242">
            <v>84.8</v>
          </cell>
          <cell r="D242">
            <v>17.5</v>
          </cell>
          <cell r="E242">
            <v>8</v>
          </cell>
          <cell r="F242">
            <v>6.9</v>
          </cell>
          <cell r="G242" t="str">
            <v>*</v>
          </cell>
        </row>
        <row r="243">
          <cell r="A243" t="str">
            <v>Gwynedd</v>
          </cell>
          <cell r="B243">
            <v>1659</v>
          </cell>
          <cell r="C243">
            <v>74.900000000000006</v>
          </cell>
          <cell r="D243">
            <v>19.8</v>
          </cell>
          <cell r="E243">
            <v>10</v>
          </cell>
          <cell r="F243">
            <v>5</v>
          </cell>
          <cell r="G243" t="str">
            <v>*</v>
          </cell>
        </row>
        <row r="244">
          <cell r="A244" t="str">
            <v>Conwy</v>
          </cell>
          <cell r="B244">
            <v>1441</v>
          </cell>
          <cell r="C244">
            <v>78.8</v>
          </cell>
          <cell r="D244">
            <v>20.100000000000001</v>
          </cell>
          <cell r="E244">
            <v>17</v>
          </cell>
          <cell r="F244">
            <v>8.9</v>
          </cell>
          <cell r="G244" t="str">
            <v>*</v>
          </cell>
        </row>
        <row r="245">
          <cell r="A245" t="str">
            <v>Denbighshire</v>
          </cell>
          <cell r="B245">
            <v>1304</v>
          </cell>
          <cell r="C245">
            <v>80.7</v>
          </cell>
          <cell r="D245">
            <v>20.9</v>
          </cell>
          <cell r="E245">
            <v>11</v>
          </cell>
          <cell r="F245">
            <v>6.5</v>
          </cell>
          <cell r="G245" t="str">
            <v>*</v>
          </cell>
        </row>
        <row r="246">
          <cell r="A246" t="str">
            <v>Flintshire</v>
          </cell>
          <cell r="B246">
            <v>2170</v>
          </cell>
          <cell r="C246">
            <v>77.2</v>
          </cell>
          <cell r="D246">
            <v>21</v>
          </cell>
          <cell r="E246">
            <v>9</v>
          </cell>
          <cell r="F246">
            <v>3.3</v>
          </cell>
          <cell r="G246" t="str">
            <v>*</v>
          </cell>
        </row>
        <row r="247">
          <cell r="A247" t="str">
            <v>Wrexham</v>
          </cell>
          <cell r="B247">
            <v>2172</v>
          </cell>
          <cell r="C247">
            <v>84.2</v>
          </cell>
          <cell r="D247">
            <v>20.7</v>
          </cell>
          <cell r="E247">
            <v>21</v>
          </cell>
          <cell r="F247">
            <v>9.3000000000000007</v>
          </cell>
          <cell r="G247">
            <v>52.4</v>
          </cell>
        </row>
        <row r="248">
          <cell r="A248" t="str">
            <v>Powys</v>
          </cell>
          <cell r="B248">
            <v>1409</v>
          </cell>
          <cell r="C248">
            <v>68</v>
          </cell>
          <cell r="D248">
            <v>16.100000000000001</v>
          </cell>
          <cell r="E248">
            <v>6</v>
          </cell>
          <cell r="F248">
            <v>2.6</v>
          </cell>
          <cell r="G248" t="str">
            <v>*</v>
          </cell>
        </row>
        <row r="249">
          <cell r="A249" t="str">
            <v>Ceredigion</v>
          </cell>
          <cell r="B249">
            <v>790</v>
          </cell>
          <cell r="C249">
            <v>56.2</v>
          </cell>
          <cell r="D249">
            <v>18.100000000000001</v>
          </cell>
          <cell r="E249" t="str">
            <v>*</v>
          </cell>
          <cell r="F249" t="str">
            <v>*</v>
          </cell>
          <cell r="G249" t="str">
            <v>*</v>
          </cell>
        </row>
        <row r="250">
          <cell r="A250" t="str">
            <v>Pembrokeshire</v>
          </cell>
          <cell r="B250">
            <v>1580</v>
          </cell>
          <cell r="C250">
            <v>78.099999999999994</v>
          </cell>
          <cell r="D250">
            <v>17.3</v>
          </cell>
          <cell r="E250">
            <v>17</v>
          </cell>
          <cell r="F250">
            <v>7.9</v>
          </cell>
          <cell r="G250">
            <v>70.599999999999994</v>
          </cell>
        </row>
        <row r="251">
          <cell r="A251" t="str">
            <v>Carmarthenshire</v>
          </cell>
          <cell r="B251">
            <v>2325</v>
          </cell>
          <cell r="C251">
            <v>72.900000000000006</v>
          </cell>
          <cell r="D251">
            <v>15.7</v>
          </cell>
          <cell r="E251">
            <v>15</v>
          </cell>
          <cell r="F251">
            <v>4.5999999999999996</v>
          </cell>
          <cell r="G251" t="str">
            <v>*</v>
          </cell>
        </row>
        <row r="252">
          <cell r="A252" t="str">
            <v>Swansea</v>
          </cell>
          <cell r="B252">
            <v>3431</v>
          </cell>
          <cell r="C252">
            <v>73.2</v>
          </cell>
          <cell r="D252">
            <v>21.3</v>
          </cell>
          <cell r="E252">
            <v>12</v>
          </cell>
          <cell r="F252">
            <v>3.1</v>
          </cell>
          <cell r="G252" t="str">
            <v>*</v>
          </cell>
        </row>
        <row r="253">
          <cell r="A253" t="str">
            <v>Neath Port Talbot</v>
          </cell>
          <cell r="B253">
            <v>1894</v>
          </cell>
          <cell r="C253">
            <v>73.8</v>
          </cell>
          <cell r="D253">
            <v>19</v>
          </cell>
          <cell r="E253">
            <v>15</v>
          </cell>
          <cell r="F253">
            <v>6</v>
          </cell>
          <cell r="G253" t="str">
            <v>*</v>
          </cell>
        </row>
        <row r="254">
          <cell r="A254" t="str">
            <v>Bridgend</v>
          </cell>
          <cell r="B254">
            <v>2009</v>
          </cell>
          <cell r="C254">
            <v>77.5</v>
          </cell>
          <cell r="D254">
            <v>18.7</v>
          </cell>
          <cell r="E254">
            <v>20</v>
          </cell>
          <cell r="F254">
            <v>8.1999999999999993</v>
          </cell>
          <cell r="G254" t="str">
            <v>*</v>
          </cell>
        </row>
        <row r="255">
          <cell r="A255" t="str">
            <v>The Vale of Glamorgan</v>
          </cell>
          <cell r="B255">
            <v>1703</v>
          </cell>
          <cell r="C255">
            <v>74.3</v>
          </cell>
          <cell r="D255">
            <v>19.8</v>
          </cell>
          <cell r="E255">
            <v>11</v>
          </cell>
          <cell r="F255">
            <v>4.5</v>
          </cell>
          <cell r="G255" t="str">
            <v>*</v>
          </cell>
        </row>
        <row r="256">
          <cell r="A256" t="str">
            <v>Cardiff</v>
          </cell>
          <cell r="B256">
            <v>5961</v>
          </cell>
          <cell r="C256">
            <v>73</v>
          </cell>
          <cell r="D256">
            <v>21</v>
          </cell>
          <cell r="E256">
            <v>49</v>
          </cell>
          <cell r="F256">
            <v>8.6</v>
          </cell>
          <cell r="G256">
            <v>44.9</v>
          </cell>
        </row>
        <row r="257">
          <cell r="A257" t="str">
            <v>Rhondda, Cynon, Taff</v>
          </cell>
          <cell r="B257">
            <v>3617</v>
          </cell>
          <cell r="C257">
            <v>78.599999999999994</v>
          </cell>
          <cell r="D257">
            <v>22.1</v>
          </cell>
          <cell r="E257">
            <v>27</v>
          </cell>
          <cell r="F257">
            <v>6.4</v>
          </cell>
          <cell r="G257">
            <v>66.7</v>
          </cell>
        </row>
        <row r="258">
          <cell r="A258" t="str">
            <v>Merthyr Tydfil</v>
          </cell>
          <cell r="B258">
            <v>971</v>
          </cell>
          <cell r="C258">
            <v>83.2</v>
          </cell>
          <cell r="D258">
            <v>19.8</v>
          </cell>
          <cell r="E258">
            <v>18</v>
          </cell>
          <cell r="F258">
            <v>16.3</v>
          </cell>
          <cell r="G258">
            <v>61.1</v>
          </cell>
        </row>
        <row r="259">
          <cell r="A259" t="str">
            <v>Caerphilly</v>
          </cell>
          <cell r="B259">
            <v>2557</v>
          </cell>
          <cell r="C259">
            <v>73.3</v>
          </cell>
          <cell r="D259">
            <v>19</v>
          </cell>
          <cell r="E259">
            <v>16</v>
          </cell>
          <cell r="F259">
            <v>4.7</v>
          </cell>
          <cell r="G259" t="str">
            <v>*</v>
          </cell>
        </row>
        <row r="260">
          <cell r="A260" t="str">
            <v>Blaenau Gwent</v>
          </cell>
          <cell r="B260">
            <v>889</v>
          </cell>
          <cell r="C260">
            <v>65</v>
          </cell>
          <cell r="D260">
            <v>16.5</v>
          </cell>
          <cell r="E260">
            <v>7</v>
          </cell>
          <cell r="F260">
            <v>5.4</v>
          </cell>
          <cell r="G260" t="str">
            <v>*</v>
          </cell>
        </row>
        <row r="261">
          <cell r="A261" t="str">
            <v>Torfaen</v>
          </cell>
          <cell r="B261">
            <v>1333</v>
          </cell>
          <cell r="C261">
            <v>77.5</v>
          </cell>
          <cell r="D261">
            <v>18.8</v>
          </cell>
          <cell r="E261">
            <v>16</v>
          </cell>
          <cell r="F261">
            <v>9.1</v>
          </cell>
          <cell r="G261">
            <v>62.5</v>
          </cell>
        </row>
        <row r="262">
          <cell r="A262" t="str">
            <v>Monmouthshire</v>
          </cell>
          <cell r="B262">
            <v>973</v>
          </cell>
          <cell r="C262">
            <v>65.900000000000006</v>
          </cell>
          <cell r="D262">
            <v>16.5</v>
          </cell>
          <cell r="E262" t="str">
            <v>*</v>
          </cell>
          <cell r="F262" t="str">
            <v>*</v>
          </cell>
          <cell r="G262" t="str">
            <v>*</v>
          </cell>
        </row>
        <row r="263">
          <cell r="A263" t="str">
            <v>Newport</v>
          </cell>
          <cell r="B263">
            <v>2361</v>
          </cell>
          <cell r="C263">
            <v>80.599999999999994</v>
          </cell>
          <cell r="D263">
            <v>19.399999999999999</v>
          </cell>
          <cell r="E263">
            <v>16</v>
          </cell>
          <cell r="F263">
            <v>5.7</v>
          </cell>
          <cell r="G263">
            <v>75</v>
          </cell>
        </row>
      </sheetData>
      <sheetData sheetId="12">
        <row r="14">
          <cell r="A14" t="str">
            <v>ENGLAND AND WALES</v>
          </cell>
          <cell r="B14">
            <v>31051</v>
          </cell>
          <cell r="C14">
            <v>30.9</v>
          </cell>
        </row>
        <row r="15">
          <cell r="A15">
            <v>0</v>
          </cell>
          <cell r="B15">
            <v>0</v>
          </cell>
          <cell r="C15">
            <v>0</v>
          </cell>
        </row>
        <row r="16">
          <cell r="A16" t="str">
            <v>ENGLAND</v>
          </cell>
          <cell r="B16">
            <v>29166</v>
          </cell>
          <cell r="C16">
            <v>30.7</v>
          </cell>
        </row>
        <row r="17">
          <cell r="A17">
            <v>0</v>
          </cell>
          <cell r="B17">
            <v>0</v>
          </cell>
          <cell r="C17">
            <v>0</v>
          </cell>
        </row>
        <row r="18">
          <cell r="A18" t="str">
            <v>WALES</v>
          </cell>
          <cell r="B18">
            <v>1885</v>
          </cell>
          <cell r="C18">
            <v>34.200000000000003</v>
          </cell>
        </row>
        <row r="19">
          <cell r="A19">
            <v>0</v>
          </cell>
          <cell r="B19">
            <v>0</v>
          </cell>
          <cell r="C19">
            <v>0</v>
          </cell>
        </row>
        <row r="20">
          <cell r="A20" t="str">
            <v>NORTH EAST</v>
          </cell>
          <cell r="B20">
            <v>1750</v>
          </cell>
          <cell r="C20">
            <v>38.4</v>
          </cell>
        </row>
        <row r="21">
          <cell r="A21">
            <v>0</v>
          </cell>
          <cell r="B21">
            <v>0</v>
          </cell>
          <cell r="C21">
            <v>0</v>
          </cell>
        </row>
        <row r="22">
          <cell r="A22" t="str">
            <v xml:space="preserve">County Durham UA              </v>
          </cell>
          <cell r="B22">
            <v>324</v>
          </cell>
          <cell r="C22">
            <v>37.4</v>
          </cell>
        </row>
        <row r="23">
          <cell r="A23" t="str">
            <v xml:space="preserve">Darlington UA                       </v>
          </cell>
          <cell r="B23">
            <v>76</v>
          </cell>
          <cell r="C23">
            <v>39.5</v>
          </cell>
        </row>
        <row r="24">
          <cell r="A24" t="str">
            <v xml:space="preserve">Hartlepool UA                       </v>
          </cell>
          <cell r="B24">
            <v>70</v>
          </cell>
          <cell r="C24">
            <v>37.700000000000003</v>
          </cell>
        </row>
        <row r="25">
          <cell r="A25" t="str">
            <v xml:space="preserve">Middlesbrough UA                    </v>
          </cell>
          <cell r="B25">
            <v>132</v>
          </cell>
          <cell r="C25">
            <v>48.9</v>
          </cell>
        </row>
        <row r="26">
          <cell r="A26" t="str">
            <v xml:space="preserve">Northumberland UA           </v>
          </cell>
          <cell r="B26">
            <v>179</v>
          </cell>
          <cell r="C26">
            <v>32.5</v>
          </cell>
        </row>
        <row r="27">
          <cell r="A27" t="str">
            <v xml:space="preserve">Redcar and Cleveland UA             </v>
          </cell>
          <cell r="B27">
            <v>118</v>
          </cell>
          <cell r="C27">
            <v>47</v>
          </cell>
        </row>
        <row r="28">
          <cell r="A28" t="str">
            <v xml:space="preserve">Stockton-on-Tees UA                 </v>
          </cell>
          <cell r="B28">
            <v>127</v>
          </cell>
          <cell r="C28">
            <v>35.4</v>
          </cell>
        </row>
        <row r="29">
          <cell r="A29">
            <v>0</v>
          </cell>
          <cell r="B29">
            <v>0</v>
          </cell>
          <cell r="C29">
            <v>0</v>
          </cell>
        </row>
        <row r="30">
          <cell r="A30" t="str">
            <v xml:space="preserve">Tyne and Wear (Met county)          </v>
          </cell>
          <cell r="B30">
            <v>724</v>
          </cell>
          <cell r="C30">
            <v>38.4</v>
          </cell>
        </row>
        <row r="31">
          <cell r="A31" t="str">
            <v xml:space="preserve">Gateshead                           </v>
          </cell>
          <cell r="B31">
            <v>103</v>
          </cell>
          <cell r="C31">
            <v>29.4</v>
          </cell>
        </row>
        <row r="32">
          <cell r="A32" t="str">
            <v xml:space="preserve">Newcastle upon Tyne                 </v>
          </cell>
          <cell r="B32">
            <v>185</v>
          </cell>
          <cell r="C32">
            <v>42.9</v>
          </cell>
        </row>
        <row r="33">
          <cell r="A33" t="str">
            <v xml:space="preserve">North Tyneside                      </v>
          </cell>
          <cell r="B33">
            <v>111</v>
          </cell>
          <cell r="C33">
            <v>32.4</v>
          </cell>
        </row>
        <row r="34">
          <cell r="A34" t="str">
            <v xml:space="preserve">South Tyneside                      </v>
          </cell>
          <cell r="B34">
            <v>117</v>
          </cell>
          <cell r="C34">
            <v>42.5</v>
          </cell>
        </row>
        <row r="35">
          <cell r="A35" t="str">
            <v xml:space="preserve">Sunderland                          </v>
          </cell>
          <cell r="B35">
            <v>208</v>
          </cell>
          <cell r="C35">
            <v>42.9</v>
          </cell>
        </row>
        <row r="36">
          <cell r="A36">
            <v>0</v>
          </cell>
          <cell r="B36">
            <v>0</v>
          </cell>
          <cell r="C36">
            <v>0</v>
          </cell>
        </row>
        <row r="37">
          <cell r="A37" t="str">
            <v>NORTH WEST</v>
          </cell>
          <cell r="B37">
            <v>4516</v>
          </cell>
          <cell r="C37">
            <v>35.299999999999997</v>
          </cell>
        </row>
        <row r="38">
          <cell r="A38">
            <v>0</v>
          </cell>
          <cell r="B38">
            <v>0</v>
          </cell>
          <cell r="C38">
            <v>0</v>
          </cell>
        </row>
        <row r="39">
          <cell r="A39" t="str">
            <v xml:space="preserve">Blackburn with Darwen UA            </v>
          </cell>
          <cell r="B39">
            <v>89</v>
          </cell>
          <cell r="C39">
            <v>28.7</v>
          </cell>
        </row>
        <row r="40">
          <cell r="A40" t="str">
            <v xml:space="preserve">Blackpool UA                        </v>
          </cell>
          <cell r="B40">
            <v>149</v>
          </cell>
          <cell r="C40">
            <v>58.1</v>
          </cell>
        </row>
        <row r="41">
          <cell r="A41" t="str">
            <v xml:space="preserve">Cheshire East UA             </v>
          </cell>
          <cell r="B41">
            <v>151</v>
          </cell>
          <cell r="C41">
            <v>23.3</v>
          </cell>
        </row>
        <row r="42">
          <cell r="A42" t="str">
            <v xml:space="preserve">Cheshire West and Chester UA </v>
          </cell>
          <cell r="B42">
            <v>146</v>
          </cell>
          <cell r="C42">
            <v>25.8</v>
          </cell>
        </row>
        <row r="43">
          <cell r="A43" t="str">
            <v xml:space="preserve">Halton UA                           </v>
          </cell>
          <cell r="B43">
            <v>97</v>
          </cell>
          <cell r="C43">
            <v>41.5</v>
          </cell>
        </row>
        <row r="44">
          <cell r="A44" t="str">
            <v xml:space="preserve">Warrington UA                       </v>
          </cell>
          <cell r="B44">
            <v>120</v>
          </cell>
          <cell r="C44">
            <v>32</v>
          </cell>
        </row>
        <row r="45">
          <cell r="A45">
            <v>0</v>
          </cell>
          <cell r="B45">
            <v>0</v>
          </cell>
          <cell r="C45">
            <v>0</v>
          </cell>
        </row>
        <row r="46">
          <cell r="A46" t="str">
            <v xml:space="preserve">Cumbria                             </v>
          </cell>
          <cell r="B46">
            <v>237</v>
          </cell>
          <cell r="C46">
            <v>27</v>
          </cell>
        </row>
        <row r="47">
          <cell r="A47" t="str">
            <v xml:space="preserve">Allerdale                           </v>
          </cell>
          <cell r="B47">
            <v>46</v>
          </cell>
          <cell r="C47">
            <v>26.4</v>
          </cell>
        </row>
        <row r="48">
          <cell r="A48" t="str">
            <v xml:space="preserve">Barrow-in-Furness                   </v>
          </cell>
          <cell r="B48">
            <v>49</v>
          </cell>
          <cell r="C48">
            <v>36.5</v>
          </cell>
        </row>
        <row r="49">
          <cell r="A49" t="str">
            <v xml:space="preserve">Carlisle                            </v>
          </cell>
          <cell r="B49">
            <v>72</v>
          </cell>
          <cell r="C49">
            <v>39.799999999999997</v>
          </cell>
        </row>
        <row r="50">
          <cell r="A50" t="str">
            <v xml:space="preserve">Copeland                            </v>
          </cell>
          <cell r="B50">
            <v>39</v>
          </cell>
          <cell r="C50">
            <v>33.200000000000003</v>
          </cell>
        </row>
        <row r="51">
          <cell r="A51" t="str">
            <v xml:space="preserve">Eden                                </v>
          </cell>
          <cell r="B51">
            <v>13</v>
          </cell>
          <cell r="C51">
            <v>14.6</v>
          </cell>
        </row>
        <row r="52">
          <cell r="A52" t="str">
            <v xml:space="preserve">South Lakeland                      </v>
          </cell>
          <cell r="B52">
            <v>18</v>
          </cell>
          <cell r="C52">
            <v>9.9</v>
          </cell>
        </row>
        <row r="53">
          <cell r="A53">
            <v>0</v>
          </cell>
          <cell r="B53">
            <v>0</v>
          </cell>
          <cell r="C53">
            <v>0</v>
          </cell>
        </row>
        <row r="54">
          <cell r="A54" t="str">
            <v xml:space="preserve">Greater Manchester (Met county)     </v>
          </cell>
          <cell r="B54">
            <v>1848</v>
          </cell>
          <cell r="C54">
            <v>37.799999999999997</v>
          </cell>
        </row>
        <row r="55">
          <cell r="A55" t="str">
            <v xml:space="preserve">Bolton                              </v>
          </cell>
          <cell r="B55">
            <v>213</v>
          </cell>
          <cell r="C55">
            <v>39.6</v>
          </cell>
        </row>
        <row r="56">
          <cell r="A56" t="str">
            <v xml:space="preserve">Bury                                </v>
          </cell>
          <cell r="B56">
            <v>115</v>
          </cell>
          <cell r="C56">
            <v>32.9</v>
          </cell>
        </row>
        <row r="57">
          <cell r="A57" t="str">
            <v xml:space="preserve">Manchester                          </v>
          </cell>
          <cell r="B57">
            <v>411</v>
          </cell>
          <cell r="C57">
            <v>52.5</v>
          </cell>
        </row>
        <row r="58">
          <cell r="A58" t="str">
            <v xml:space="preserve">Oldham                              </v>
          </cell>
          <cell r="B58">
            <v>167</v>
          </cell>
          <cell r="C58">
            <v>36.5</v>
          </cell>
        </row>
        <row r="59">
          <cell r="A59" t="str">
            <v xml:space="preserve">Rochdale                            </v>
          </cell>
          <cell r="B59">
            <v>137</v>
          </cell>
          <cell r="C59">
            <v>31.7</v>
          </cell>
        </row>
        <row r="60">
          <cell r="A60" t="str">
            <v xml:space="preserve">Salford                             </v>
          </cell>
          <cell r="B60">
            <v>174</v>
          </cell>
          <cell r="C60">
            <v>41.9</v>
          </cell>
        </row>
        <row r="61">
          <cell r="A61" t="str">
            <v xml:space="preserve">Stockport                           </v>
          </cell>
          <cell r="B61">
            <v>145</v>
          </cell>
          <cell r="C61">
            <v>28.4</v>
          </cell>
        </row>
        <row r="62">
          <cell r="A62" t="str">
            <v xml:space="preserve">Tameside                            </v>
          </cell>
          <cell r="B62">
            <v>183</v>
          </cell>
          <cell r="C62">
            <v>45.2</v>
          </cell>
        </row>
        <row r="63">
          <cell r="A63" t="str">
            <v xml:space="preserve">Trafford                            </v>
          </cell>
          <cell r="B63">
            <v>101</v>
          </cell>
          <cell r="C63">
            <v>24.2</v>
          </cell>
        </row>
        <row r="64">
          <cell r="A64" t="str">
            <v xml:space="preserve">Wigan                               </v>
          </cell>
          <cell r="B64">
            <v>202</v>
          </cell>
          <cell r="C64">
            <v>34.700000000000003</v>
          </cell>
        </row>
        <row r="65">
          <cell r="A65">
            <v>0</v>
          </cell>
          <cell r="B65">
            <v>0</v>
          </cell>
          <cell r="C65">
            <v>0</v>
          </cell>
        </row>
        <row r="66">
          <cell r="A66" t="str">
            <v xml:space="preserve">Lancashire                          </v>
          </cell>
          <cell r="B66">
            <v>753</v>
          </cell>
          <cell r="C66">
            <v>35.6</v>
          </cell>
        </row>
        <row r="67">
          <cell r="A67" t="str">
            <v xml:space="preserve">Burnley                             </v>
          </cell>
          <cell r="B67">
            <v>87</v>
          </cell>
          <cell r="C67">
            <v>53.2</v>
          </cell>
        </row>
        <row r="68">
          <cell r="A68" t="str">
            <v xml:space="preserve">Chorley                             </v>
          </cell>
          <cell r="B68">
            <v>65</v>
          </cell>
          <cell r="C68">
            <v>33.299999999999997</v>
          </cell>
        </row>
        <row r="69">
          <cell r="A69" t="str">
            <v xml:space="preserve">Fylde                               </v>
          </cell>
          <cell r="B69">
            <v>41</v>
          </cell>
          <cell r="C69">
            <v>32.6</v>
          </cell>
        </row>
        <row r="70">
          <cell r="A70" t="str">
            <v xml:space="preserve">Hyndburn                            </v>
          </cell>
          <cell r="B70">
            <v>56</v>
          </cell>
          <cell r="C70">
            <v>35</v>
          </cell>
        </row>
        <row r="71">
          <cell r="A71" t="str">
            <v xml:space="preserve">Lancaster                           </v>
          </cell>
          <cell r="B71">
            <v>66</v>
          </cell>
          <cell r="C71">
            <v>27.4</v>
          </cell>
        </row>
        <row r="72">
          <cell r="A72" t="str">
            <v xml:space="preserve">Pendle                              </v>
          </cell>
          <cell r="B72">
            <v>66</v>
          </cell>
          <cell r="C72">
            <v>40.200000000000003</v>
          </cell>
        </row>
        <row r="73">
          <cell r="A73" t="str">
            <v xml:space="preserve">Preston                             </v>
          </cell>
          <cell r="B73">
            <v>104</v>
          </cell>
          <cell r="C73">
            <v>44.3</v>
          </cell>
        </row>
        <row r="74">
          <cell r="A74" t="str">
            <v xml:space="preserve">Ribble Valley                       </v>
          </cell>
          <cell r="B74">
            <v>18</v>
          </cell>
          <cell r="C74">
            <v>16.5</v>
          </cell>
        </row>
        <row r="75">
          <cell r="A75" t="str">
            <v xml:space="preserve">Rossendale                          </v>
          </cell>
          <cell r="B75">
            <v>51</v>
          </cell>
          <cell r="C75">
            <v>37.6</v>
          </cell>
        </row>
        <row r="76">
          <cell r="A76" t="str">
            <v xml:space="preserve">South Ribble                        </v>
          </cell>
          <cell r="B76">
            <v>67</v>
          </cell>
          <cell r="C76">
            <v>34.799999999999997</v>
          </cell>
        </row>
        <row r="77">
          <cell r="A77" t="str">
            <v xml:space="preserve">West Lancashire                     </v>
          </cell>
          <cell r="B77">
            <v>63</v>
          </cell>
          <cell r="C77">
            <v>31.5</v>
          </cell>
        </row>
        <row r="78">
          <cell r="A78" t="str">
            <v xml:space="preserve">Wyre                                </v>
          </cell>
          <cell r="B78">
            <v>69</v>
          </cell>
          <cell r="C78">
            <v>35.6</v>
          </cell>
        </row>
        <row r="79">
          <cell r="A79">
            <v>0</v>
          </cell>
          <cell r="B79">
            <v>0</v>
          </cell>
          <cell r="C79">
            <v>0</v>
          </cell>
        </row>
        <row r="80">
          <cell r="A80" t="str">
            <v xml:space="preserve">Merseyside (Met county)             </v>
          </cell>
          <cell r="B80">
            <v>926</v>
          </cell>
          <cell r="C80">
            <v>36.9</v>
          </cell>
        </row>
        <row r="81">
          <cell r="A81" t="str">
            <v xml:space="preserve">Knowsley                            </v>
          </cell>
          <cell r="B81">
            <v>108</v>
          </cell>
          <cell r="C81">
            <v>36.4</v>
          </cell>
        </row>
        <row r="82">
          <cell r="A82" t="str">
            <v xml:space="preserve">Liverpool                           </v>
          </cell>
          <cell r="B82">
            <v>312</v>
          </cell>
          <cell r="C82">
            <v>39.6</v>
          </cell>
        </row>
        <row r="83">
          <cell r="A83" t="str">
            <v xml:space="preserve">Sefton                              </v>
          </cell>
          <cell r="B83">
            <v>153</v>
          </cell>
          <cell r="C83">
            <v>30.3</v>
          </cell>
        </row>
        <row r="84">
          <cell r="A84" t="str">
            <v xml:space="preserve">St Helens                           </v>
          </cell>
          <cell r="B84">
            <v>147</v>
          </cell>
          <cell r="C84">
            <v>45.4</v>
          </cell>
        </row>
        <row r="85">
          <cell r="A85" t="str">
            <v xml:space="preserve">Wirral                              </v>
          </cell>
          <cell r="B85">
            <v>206</v>
          </cell>
          <cell r="C85">
            <v>34.6</v>
          </cell>
        </row>
        <row r="86">
          <cell r="A86">
            <v>0</v>
          </cell>
          <cell r="B86">
            <v>0</v>
          </cell>
          <cell r="C86">
            <v>0</v>
          </cell>
        </row>
        <row r="87">
          <cell r="A87" t="str">
            <v>YORKSHIRE AND THE HUMBER</v>
          </cell>
          <cell r="B87">
            <v>3231</v>
          </cell>
          <cell r="C87">
            <v>33.799999999999997</v>
          </cell>
        </row>
        <row r="88">
          <cell r="A88">
            <v>0</v>
          </cell>
          <cell r="B88">
            <v>0</v>
          </cell>
          <cell r="C88">
            <v>0</v>
          </cell>
        </row>
        <row r="89">
          <cell r="A89" t="str">
            <v xml:space="preserve">East Riding of Yorkshire UA         </v>
          </cell>
          <cell r="B89">
            <v>164</v>
          </cell>
          <cell r="C89">
            <v>27.4</v>
          </cell>
        </row>
        <row r="90">
          <cell r="A90" t="str">
            <v xml:space="preserve">Kingston upon Hull‚ City of UA      </v>
          </cell>
          <cell r="B90">
            <v>231</v>
          </cell>
          <cell r="C90">
            <v>50.4</v>
          </cell>
        </row>
        <row r="91">
          <cell r="A91" t="str">
            <v xml:space="preserve">North East Lincolnshire UA          </v>
          </cell>
          <cell r="B91">
            <v>122</v>
          </cell>
          <cell r="C91">
            <v>41.1</v>
          </cell>
        </row>
        <row r="92">
          <cell r="A92" t="str">
            <v xml:space="preserve">North Lincolnshire UA               </v>
          </cell>
          <cell r="B92">
            <v>114</v>
          </cell>
          <cell r="C92">
            <v>37.700000000000003</v>
          </cell>
        </row>
        <row r="93">
          <cell r="A93" t="str">
            <v xml:space="preserve">York UA                             </v>
          </cell>
          <cell r="B93">
            <v>76</v>
          </cell>
          <cell r="C93">
            <v>25.3</v>
          </cell>
        </row>
        <row r="94">
          <cell r="A94">
            <v>0</v>
          </cell>
          <cell r="B94">
            <v>0</v>
          </cell>
          <cell r="C94">
            <v>0</v>
          </cell>
        </row>
        <row r="95">
          <cell r="A95" t="str">
            <v xml:space="preserve">North Yorkshire                     </v>
          </cell>
          <cell r="B95">
            <v>214</v>
          </cell>
          <cell r="C95">
            <v>19.8</v>
          </cell>
        </row>
        <row r="96">
          <cell r="A96" t="str">
            <v xml:space="preserve">Craven                              </v>
          </cell>
          <cell r="B96">
            <v>18</v>
          </cell>
          <cell r="C96">
            <v>17.100000000000001</v>
          </cell>
        </row>
        <row r="97">
          <cell r="A97" t="str">
            <v xml:space="preserve">Hambleton                           </v>
          </cell>
          <cell r="B97">
            <v>35</v>
          </cell>
          <cell r="C97">
            <v>22.5</v>
          </cell>
        </row>
        <row r="98">
          <cell r="A98" t="str">
            <v xml:space="preserve">Harrogate                           </v>
          </cell>
          <cell r="B98">
            <v>45</v>
          </cell>
          <cell r="C98">
            <v>14.8</v>
          </cell>
        </row>
        <row r="99">
          <cell r="A99" t="str">
            <v xml:space="preserve">Richmondshire                       </v>
          </cell>
          <cell r="B99">
            <v>14</v>
          </cell>
          <cell r="C99">
            <v>16.3</v>
          </cell>
        </row>
        <row r="100">
          <cell r="A100" t="str">
            <v xml:space="preserve">Ryedale                             </v>
          </cell>
          <cell r="B100">
            <v>18</v>
          </cell>
          <cell r="C100">
            <v>18.600000000000001</v>
          </cell>
        </row>
        <row r="101">
          <cell r="A101" t="str">
            <v xml:space="preserve">Scarborough                         </v>
          </cell>
          <cell r="B101">
            <v>54</v>
          </cell>
          <cell r="C101">
            <v>30.9</v>
          </cell>
        </row>
        <row r="102">
          <cell r="A102" t="str">
            <v xml:space="preserve">Selby                               </v>
          </cell>
          <cell r="B102">
            <v>30</v>
          </cell>
          <cell r="C102">
            <v>18.8</v>
          </cell>
        </row>
        <row r="103">
          <cell r="A103">
            <v>0</v>
          </cell>
          <cell r="B103">
            <v>0</v>
          </cell>
          <cell r="C103">
            <v>0</v>
          </cell>
        </row>
        <row r="104">
          <cell r="A104" t="str">
            <v xml:space="preserve">South Yorkshire (Met county)        </v>
          </cell>
          <cell r="B104">
            <v>917</v>
          </cell>
          <cell r="C104">
            <v>37.9</v>
          </cell>
        </row>
        <row r="105">
          <cell r="A105" t="str">
            <v xml:space="preserve">Barnsley                            </v>
          </cell>
          <cell r="B105">
            <v>191</v>
          </cell>
          <cell r="C105">
            <v>44.1</v>
          </cell>
        </row>
        <row r="106">
          <cell r="A106" t="str">
            <v xml:space="preserve">Doncaster                           </v>
          </cell>
          <cell r="B106">
            <v>204</v>
          </cell>
          <cell r="C106">
            <v>35.200000000000003</v>
          </cell>
        </row>
        <row r="107">
          <cell r="A107" t="str">
            <v xml:space="preserve">Rotherham                           </v>
          </cell>
          <cell r="B107">
            <v>201</v>
          </cell>
          <cell r="C107">
            <v>40.9</v>
          </cell>
        </row>
        <row r="108">
          <cell r="A108" t="str">
            <v xml:space="preserve">Sheffield                           </v>
          </cell>
          <cell r="B108">
            <v>321</v>
          </cell>
          <cell r="C108">
            <v>35.200000000000003</v>
          </cell>
        </row>
        <row r="109">
          <cell r="A109">
            <v>0</v>
          </cell>
          <cell r="B109">
            <v>0</v>
          </cell>
          <cell r="C109">
            <v>0</v>
          </cell>
        </row>
        <row r="110">
          <cell r="A110" t="str">
            <v xml:space="preserve">West Yorkshire (Met county)         </v>
          </cell>
          <cell r="B110">
            <v>1393</v>
          </cell>
          <cell r="C110">
            <v>34</v>
          </cell>
        </row>
        <row r="111">
          <cell r="A111" t="str">
            <v xml:space="preserve">Bradford                            </v>
          </cell>
          <cell r="B111">
            <v>302</v>
          </cell>
          <cell r="C111">
            <v>28.4</v>
          </cell>
        </row>
        <row r="112">
          <cell r="A112" t="str">
            <v xml:space="preserve">Calderdale                          </v>
          </cell>
          <cell r="B112">
            <v>128</v>
          </cell>
          <cell r="C112">
            <v>33.6</v>
          </cell>
        </row>
        <row r="113">
          <cell r="A113" t="str">
            <v xml:space="preserve">Kirklees                            </v>
          </cell>
          <cell r="B113">
            <v>255</v>
          </cell>
          <cell r="C113">
            <v>32.299999999999997</v>
          </cell>
        </row>
        <row r="114">
          <cell r="A114" t="str">
            <v xml:space="preserve">Leeds                               </v>
          </cell>
          <cell r="B114">
            <v>480</v>
          </cell>
          <cell r="C114">
            <v>38.1</v>
          </cell>
        </row>
        <row r="115">
          <cell r="A115" t="str">
            <v xml:space="preserve">Wakefield                           </v>
          </cell>
          <cell r="B115">
            <v>228</v>
          </cell>
          <cell r="C115">
            <v>38</v>
          </cell>
        </row>
        <row r="116">
          <cell r="A116">
            <v>0</v>
          </cell>
          <cell r="B116">
            <v>0</v>
          </cell>
          <cell r="C116">
            <v>0</v>
          </cell>
        </row>
        <row r="117">
          <cell r="A117" t="str">
            <v>EAST MIDLANDS</v>
          </cell>
          <cell r="B117">
            <v>2579</v>
          </cell>
          <cell r="C117">
            <v>31.3</v>
          </cell>
        </row>
        <row r="118">
          <cell r="A118">
            <v>0</v>
          </cell>
          <cell r="B118">
            <v>0</v>
          </cell>
          <cell r="C118">
            <v>0</v>
          </cell>
        </row>
        <row r="119">
          <cell r="A119" t="str">
            <v xml:space="preserve">Derby UA                            </v>
          </cell>
          <cell r="B119">
            <v>182</v>
          </cell>
          <cell r="C119">
            <v>41.4</v>
          </cell>
        </row>
        <row r="120">
          <cell r="A120" t="str">
            <v xml:space="preserve">Leicester UA                        </v>
          </cell>
          <cell r="B120">
            <v>181</v>
          </cell>
          <cell r="C120">
            <v>30</v>
          </cell>
        </row>
        <row r="121">
          <cell r="A121" t="str">
            <v xml:space="preserve">Nottingham UA                       </v>
          </cell>
          <cell r="B121">
            <v>243</v>
          </cell>
          <cell r="C121">
            <v>49.5</v>
          </cell>
        </row>
        <row r="122">
          <cell r="A122" t="str">
            <v xml:space="preserve">Rutland UA                          </v>
          </cell>
          <cell r="B122">
            <v>9</v>
          </cell>
          <cell r="C122">
            <v>9.4</v>
          </cell>
        </row>
        <row r="123">
          <cell r="A123">
            <v>0</v>
          </cell>
          <cell r="B123">
            <v>0</v>
          </cell>
          <cell r="C123">
            <v>0</v>
          </cell>
        </row>
        <row r="124">
          <cell r="A124" t="str">
            <v xml:space="preserve">Derbyshire                          </v>
          </cell>
          <cell r="B124">
            <v>373</v>
          </cell>
          <cell r="C124">
            <v>25.8</v>
          </cell>
        </row>
        <row r="125">
          <cell r="A125" t="str">
            <v xml:space="preserve">Amber Valley                        </v>
          </cell>
          <cell r="B125">
            <v>55</v>
          </cell>
          <cell r="C125">
            <v>24.2</v>
          </cell>
        </row>
        <row r="126">
          <cell r="A126" t="str">
            <v xml:space="preserve">Bolsover                            </v>
          </cell>
          <cell r="B126">
            <v>44</v>
          </cell>
          <cell r="C126">
            <v>30.3</v>
          </cell>
        </row>
        <row r="127">
          <cell r="A127" t="str">
            <v xml:space="preserve">Chesterfield                        </v>
          </cell>
          <cell r="B127">
            <v>51</v>
          </cell>
          <cell r="C127">
            <v>25.8</v>
          </cell>
        </row>
        <row r="128">
          <cell r="A128" t="str">
            <v xml:space="preserve">Derbyshire Dales                    </v>
          </cell>
          <cell r="B128">
            <v>21</v>
          </cell>
          <cell r="C128">
            <v>15.9</v>
          </cell>
        </row>
        <row r="129">
          <cell r="A129" t="str">
            <v xml:space="preserve">Erewash                             </v>
          </cell>
          <cell r="B129">
            <v>55</v>
          </cell>
          <cell r="C129">
            <v>25.3</v>
          </cell>
        </row>
        <row r="130">
          <cell r="A130" t="str">
            <v xml:space="preserve">High Peak                           </v>
          </cell>
          <cell r="B130">
            <v>61</v>
          </cell>
          <cell r="C130">
            <v>35.700000000000003</v>
          </cell>
        </row>
        <row r="131">
          <cell r="A131" t="str">
            <v xml:space="preserve">North East Derbyshire               </v>
          </cell>
          <cell r="B131">
            <v>39</v>
          </cell>
          <cell r="C131">
            <v>22.3</v>
          </cell>
        </row>
        <row r="132">
          <cell r="A132" t="str">
            <v xml:space="preserve">South Derbyshire                    </v>
          </cell>
          <cell r="B132">
            <v>47</v>
          </cell>
          <cell r="C132">
            <v>26.2</v>
          </cell>
        </row>
        <row r="133">
          <cell r="A133">
            <v>0</v>
          </cell>
          <cell r="B133">
            <v>0</v>
          </cell>
          <cell r="C133">
            <v>0</v>
          </cell>
        </row>
        <row r="134">
          <cell r="A134" t="str">
            <v xml:space="preserve">Leicestershire                      </v>
          </cell>
          <cell r="B134">
            <v>303</v>
          </cell>
          <cell r="C134">
            <v>25.4</v>
          </cell>
        </row>
        <row r="135">
          <cell r="A135" t="str">
            <v xml:space="preserve">Blaby                               </v>
          </cell>
          <cell r="B135">
            <v>50</v>
          </cell>
          <cell r="C135">
            <v>28.3</v>
          </cell>
        </row>
        <row r="136">
          <cell r="A136" t="str">
            <v xml:space="preserve">Charnwood                           </v>
          </cell>
          <cell r="B136">
            <v>80</v>
          </cell>
          <cell r="C136">
            <v>27.1</v>
          </cell>
        </row>
        <row r="137">
          <cell r="A137" t="str">
            <v xml:space="preserve">Harborough                          </v>
          </cell>
          <cell r="B137">
            <v>23</v>
          </cell>
          <cell r="C137">
            <v>13.8</v>
          </cell>
        </row>
        <row r="138">
          <cell r="A138" t="str">
            <v xml:space="preserve">Hinckley and Bosworth               </v>
          </cell>
          <cell r="B138">
            <v>56</v>
          </cell>
          <cell r="C138">
            <v>29.6</v>
          </cell>
        </row>
        <row r="139">
          <cell r="A139" t="str">
            <v xml:space="preserve">Melton                              </v>
          </cell>
          <cell r="B139">
            <v>19</v>
          </cell>
          <cell r="C139">
            <v>19.7</v>
          </cell>
        </row>
        <row r="140">
          <cell r="A140" t="str">
            <v xml:space="preserve">North West Leicestershire           </v>
          </cell>
          <cell r="B140">
            <v>35</v>
          </cell>
          <cell r="C140">
            <v>21.8</v>
          </cell>
        </row>
        <row r="141">
          <cell r="A141" t="str">
            <v xml:space="preserve">Oadby and Wigston                   </v>
          </cell>
          <cell r="B141">
            <v>40</v>
          </cell>
          <cell r="C141">
            <v>36.4</v>
          </cell>
        </row>
        <row r="142">
          <cell r="A142">
            <v>0</v>
          </cell>
          <cell r="B142">
            <v>0</v>
          </cell>
          <cell r="C142">
            <v>0</v>
          </cell>
        </row>
        <row r="143">
          <cell r="A143" t="str">
            <v xml:space="preserve">Lincolnshire                        </v>
          </cell>
          <cell r="B143">
            <v>416</v>
          </cell>
          <cell r="C143">
            <v>32.299999999999997</v>
          </cell>
        </row>
        <row r="144">
          <cell r="A144" t="str">
            <v xml:space="preserve">Boston                              </v>
          </cell>
          <cell r="B144">
            <v>39</v>
          </cell>
          <cell r="C144">
            <v>35.6</v>
          </cell>
        </row>
        <row r="145">
          <cell r="A145" t="str">
            <v xml:space="preserve">East Lindsey                        </v>
          </cell>
          <cell r="B145">
            <v>95</v>
          </cell>
          <cell r="C145">
            <v>41.4</v>
          </cell>
        </row>
        <row r="146">
          <cell r="A146" t="str">
            <v xml:space="preserve">Lincoln                             </v>
          </cell>
          <cell r="B146">
            <v>65</v>
          </cell>
          <cell r="C146">
            <v>43.4</v>
          </cell>
        </row>
        <row r="147">
          <cell r="A147" t="str">
            <v xml:space="preserve">North Kesteven                      </v>
          </cell>
          <cell r="B147">
            <v>50</v>
          </cell>
          <cell r="C147">
            <v>24.4</v>
          </cell>
        </row>
        <row r="148">
          <cell r="A148" t="str">
            <v xml:space="preserve">South Holland                       </v>
          </cell>
          <cell r="B148">
            <v>51</v>
          </cell>
          <cell r="C148">
            <v>32.4</v>
          </cell>
        </row>
        <row r="149">
          <cell r="A149" t="str">
            <v xml:space="preserve">South Kesteven                      </v>
          </cell>
          <cell r="B149">
            <v>70</v>
          </cell>
          <cell r="C149">
            <v>27.5</v>
          </cell>
        </row>
        <row r="150">
          <cell r="A150" t="str">
            <v xml:space="preserve">West Lindsey                        </v>
          </cell>
          <cell r="B150">
            <v>46</v>
          </cell>
          <cell r="C150">
            <v>25.4</v>
          </cell>
        </row>
        <row r="151">
          <cell r="A151">
            <v>0</v>
          </cell>
          <cell r="B151">
            <v>0</v>
          </cell>
          <cell r="C151">
            <v>0</v>
          </cell>
        </row>
        <row r="152">
          <cell r="A152" t="str">
            <v xml:space="preserve">Northamptonshire                    </v>
          </cell>
          <cell r="B152">
            <v>421</v>
          </cell>
          <cell r="C152">
            <v>33.299999999999997</v>
          </cell>
        </row>
        <row r="153">
          <cell r="A153" t="str">
            <v xml:space="preserve">Corby                               </v>
          </cell>
          <cell r="B153">
            <v>65</v>
          </cell>
          <cell r="C153">
            <v>57.9</v>
          </cell>
        </row>
        <row r="154">
          <cell r="A154" t="str">
            <v xml:space="preserve">Daventry                            </v>
          </cell>
          <cell r="B154">
            <v>40</v>
          </cell>
          <cell r="C154">
            <v>26.5</v>
          </cell>
        </row>
        <row r="155">
          <cell r="A155" t="str">
            <v xml:space="preserve">East Northamptonshire               </v>
          </cell>
          <cell r="B155">
            <v>46</v>
          </cell>
          <cell r="C155">
            <v>26.2</v>
          </cell>
        </row>
        <row r="156">
          <cell r="A156" t="str">
            <v xml:space="preserve">Kettering                           </v>
          </cell>
          <cell r="B156">
            <v>56</v>
          </cell>
          <cell r="C156">
            <v>32.9</v>
          </cell>
        </row>
        <row r="157">
          <cell r="A157" t="str">
            <v xml:space="preserve">Northampton                         </v>
          </cell>
          <cell r="B157">
            <v>133</v>
          </cell>
          <cell r="C157">
            <v>36.4</v>
          </cell>
        </row>
        <row r="158">
          <cell r="A158" t="str">
            <v xml:space="preserve">South Northamptonshire              </v>
          </cell>
          <cell r="B158">
            <v>25</v>
          </cell>
          <cell r="C158">
            <v>16</v>
          </cell>
        </row>
        <row r="159">
          <cell r="A159" t="str">
            <v xml:space="preserve">Wellingborough                      </v>
          </cell>
          <cell r="B159">
            <v>56</v>
          </cell>
          <cell r="C159">
            <v>42</v>
          </cell>
        </row>
        <row r="160">
          <cell r="A160">
            <v>0</v>
          </cell>
          <cell r="B160">
            <v>0</v>
          </cell>
          <cell r="C160">
            <v>0</v>
          </cell>
        </row>
        <row r="161">
          <cell r="A161" t="str">
            <v xml:space="preserve">Nottinghamshire                     </v>
          </cell>
          <cell r="B161">
            <v>451</v>
          </cell>
          <cell r="C161">
            <v>31.9</v>
          </cell>
        </row>
        <row r="162">
          <cell r="A162" t="str">
            <v xml:space="preserve">Ashfield                            </v>
          </cell>
          <cell r="B162">
            <v>96</v>
          </cell>
          <cell r="C162">
            <v>44.1</v>
          </cell>
        </row>
        <row r="163">
          <cell r="A163" t="str">
            <v xml:space="preserve">Bassetlaw                           </v>
          </cell>
          <cell r="B163">
            <v>65</v>
          </cell>
          <cell r="C163">
            <v>29.8</v>
          </cell>
        </row>
        <row r="164">
          <cell r="A164" t="str">
            <v xml:space="preserve">Broxtowe                            </v>
          </cell>
          <cell r="B164">
            <v>49</v>
          </cell>
          <cell r="C164">
            <v>25.7</v>
          </cell>
        </row>
        <row r="165">
          <cell r="A165" t="str">
            <v xml:space="preserve">Gedling                             </v>
          </cell>
          <cell r="B165">
            <v>56</v>
          </cell>
          <cell r="C165">
            <v>27.3</v>
          </cell>
        </row>
        <row r="166">
          <cell r="A166" t="str">
            <v xml:space="preserve">Mansfield                           </v>
          </cell>
          <cell r="B166">
            <v>86</v>
          </cell>
          <cell r="C166">
            <v>44.5</v>
          </cell>
        </row>
        <row r="167">
          <cell r="A167" t="str">
            <v xml:space="preserve">Newark and Sherwood                 </v>
          </cell>
          <cell r="B167">
            <v>62</v>
          </cell>
          <cell r="C167">
            <v>30.8</v>
          </cell>
        </row>
        <row r="168">
          <cell r="A168" t="str">
            <v xml:space="preserve">Rushcliffe                          </v>
          </cell>
          <cell r="B168">
            <v>37</v>
          </cell>
          <cell r="C168">
            <v>19.5</v>
          </cell>
        </row>
        <row r="169">
          <cell r="A169">
            <v>0</v>
          </cell>
          <cell r="B169">
            <v>0</v>
          </cell>
          <cell r="C169">
            <v>0</v>
          </cell>
        </row>
        <row r="170">
          <cell r="A170" t="str">
            <v>WEST MIDLANDS</v>
          </cell>
          <cell r="B170">
            <v>3701</v>
          </cell>
          <cell r="C170">
            <v>34.9</v>
          </cell>
        </row>
        <row r="171">
          <cell r="A171">
            <v>0</v>
          </cell>
          <cell r="B171">
            <v>0</v>
          </cell>
          <cell r="C171">
            <v>0</v>
          </cell>
        </row>
        <row r="172">
          <cell r="A172" t="str">
            <v xml:space="preserve">Herefordshire‚ County of UA         </v>
          </cell>
          <cell r="B172">
            <v>86</v>
          </cell>
          <cell r="C172">
            <v>26</v>
          </cell>
        </row>
        <row r="173">
          <cell r="A173" t="str">
            <v xml:space="preserve">Shropshire UA              </v>
          </cell>
          <cell r="B173">
            <v>136</v>
          </cell>
          <cell r="C173">
            <v>23.7</v>
          </cell>
        </row>
        <row r="174">
          <cell r="A174" t="str">
            <v xml:space="preserve">Stoke-on-Trent UA                   </v>
          </cell>
          <cell r="B174">
            <v>184</v>
          </cell>
          <cell r="C174">
            <v>42.2</v>
          </cell>
        </row>
        <row r="175">
          <cell r="A175" t="str">
            <v xml:space="preserve">Telford and Wrekin UA               </v>
          </cell>
          <cell r="B175">
            <v>126</v>
          </cell>
          <cell r="C175">
            <v>37.4</v>
          </cell>
        </row>
        <row r="176">
          <cell r="A176">
            <v>0</v>
          </cell>
          <cell r="B176">
            <v>0</v>
          </cell>
          <cell r="C176">
            <v>0</v>
          </cell>
        </row>
        <row r="177">
          <cell r="A177" t="str">
            <v xml:space="preserve">Staffordshire                       </v>
          </cell>
          <cell r="B177">
            <v>469</v>
          </cell>
          <cell r="C177">
            <v>30.4</v>
          </cell>
        </row>
        <row r="178">
          <cell r="A178" t="str">
            <v xml:space="preserve">Cannock Chase                       </v>
          </cell>
          <cell r="B178">
            <v>73</v>
          </cell>
          <cell r="C178">
            <v>40</v>
          </cell>
        </row>
        <row r="179">
          <cell r="A179" t="str">
            <v xml:space="preserve">East Staffordshire                  </v>
          </cell>
          <cell r="B179">
            <v>74</v>
          </cell>
          <cell r="C179">
            <v>33.700000000000003</v>
          </cell>
        </row>
        <row r="180">
          <cell r="A180" t="str">
            <v xml:space="preserve">Lichfield                           </v>
          </cell>
          <cell r="B180">
            <v>53</v>
          </cell>
          <cell r="C180">
            <v>29.8</v>
          </cell>
        </row>
        <row r="181">
          <cell r="A181" t="str">
            <v xml:space="preserve">Newcastle-under-Lyme                </v>
          </cell>
          <cell r="B181">
            <v>59</v>
          </cell>
          <cell r="C181">
            <v>27.6</v>
          </cell>
        </row>
        <row r="182">
          <cell r="A182" t="str">
            <v xml:space="preserve">South Staffordshire                 </v>
          </cell>
          <cell r="B182">
            <v>50</v>
          </cell>
          <cell r="C182">
            <v>25.2</v>
          </cell>
        </row>
        <row r="183">
          <cell r="A183" t="str">
            <v xml:space="preserve">Stafford                            </v>
          </cell>
          <cell r="B183">
            <v>59</v>
          </cell>
          <cell r="C183">
            <v>25.8</v>
          </cell>
        </row>
        <row r="184">
          <cell r="A184" t="str">
            <v xml:space="preserve">Staffordshire Moorlands             </v>
          </cell>
          <cell r="B184">
            <v>42</v>
          </cell>
          <cell r="C184">
            <v>23.9</v>
          </cell>
        </row>
        <row r="185">
          <cell r="A185" t="str">
            <v xml:space="preserve">Tamworth                            </v>
          </cell>
          <cell r="B185">
            <v>59</v>
          </cell>
          <cell r="C185">
            <v>40.1</v>
          </cell>
        </row>
        <row r="186">
          <cell r="A186">
            <v>0</v>
          </cell>
          <cell r="B186">
            <v>0</v>
          </cell>
          <cell r="C186">
            <v>0</v>
          </cell>
        </row>
        <row r="187">
          <cell r="A187" t="str">
            <v xml:space="preserve">Warwickshire                        </v>
          </cell>
          <cell r="B187">
            <v>299</v>
          </cell>
          <cell r="C187">
            <v>30.9</v>
          </cell>
        </row>
        <row r="188">
          <cell r="A188" t="str">
            <v xml:space="preserve">North Warwickshire                  </v>
          </cell>
          <cell r="B188">
            <v>32</v>
          </cell>
          <cell r="C188">
            <v>29.5</v>
          </cell>
        </row>
        <row r="189">
          <cell r="A189" t="str">
            <v xml:space="preserve">Nuneaton and Bedworth               </v>
          </cell>
          <cell r="B189">
            <v>103</v>
          </cell>
          <cell r="C189">
            <v>43.2</v>
          </cell>
        </row>
        <row r="190">
          <cell r="A190" t="str">
            <v xml:space="preserve">Rugby                               </v>
          </cell>
          <cell r="B190">
            <v>47</v>
          </cell>
          <cell r="C190">
            <v>24.3</v>
          </cell>
        </row>
        <row r="191">
          <cell r="A191" t="str">
            <v xml:space="preserve">Stratford-on-Avon                   </v>
          </cell>
          <cell r="B191">
            <v>55</v>
          </cell>
          <cell r="C191">
            <v>25.4</v>
          </cell>
        </row>
        <row r="192">
          <cell r="A192" t="str">
            <v xml:space="preserve">Warwick                             </v>
          </cell>
          <cell r="B192">
            <v>62</v>
          </cell>
          <cell r="C192">
            <v>29.6</v>
          </cell>
        </row>
        <row r="193">
          <cell r="A193">
            <v>0</v>
          </cell>
          <cell r="B193">
            <v>0</v>
          </cell>
          <cell r="C193">
            <v>0</v>
          </cell>
        </row>
        <row r="194">
          <cell r="A194" t="str">
            <v xml:space="preserve">West Midlands (Met county)          </v>
          </cell>
          <cell r="B194">
            <v>2095</v>
          </cell>
          <cell r="C194">
            <v>38.9</v>
          </cell>
        </row>
        <row r="195">
          <cell r="A195" t="str">
            <v xml:space="preserve">Birmingham                          </v>
          </cell>
          <cell r="B195">
            <v>746</v>
          </cell>
          <cell r="C195">
            <v>34.299999999999997</v>
          </cell>
        </row>
        <row r="196">
          <cell r="A196" t="str">
            <v xml:space="preserve">Coventry                            </v>
          </cell>
          <cell r="B196">
            <v>285</v>
          </cell>
          <cell r="C196">
            <v>48.9</v>
          </cell>
        </row>
        <row r="197">
          <cell r="A197" t="str">
            <v xml:space="preserve">Dudley                              </v>
          </cell>
          <cell r="B197">
            <v>212</v>
          </cell>
          <cell r="C197">
            <v>35.6</v>
          </cell>
        </row>
        <row r="198">
          <cell r="A198" t="str">
            <v xml:space="preserve">Sandwell                            </v>
          </cell>
          <cell r="B198">
            <v>280</v>
          </cell>
          <cell r="C198">
            <v>46.1</v>
          </cell>
        </row>
        <row r="199">
          <cell r="A199" t="str">
            <v xml:space="preserve">Solihull                            </v>
          </cell>
          <cell r="B199">
            <v>112</v>
          </cell>
          <cell r="C199">
            <v>26.2</v>
          </cell>
        </row>
        <row r="200">
          <cell r="A200" t="str">
            <v xml:space="preserve">Walsall                             </v>
          </cell>
          <cell r="B200">
            <v>252</v>
          </cell>
          <cell r="C200">
            <v>48.5</v>
          </cell>
        </row>
        <row r="201">
          <cell r="A201" t="str">
            <v xml:space="preserve">Wolverhampton                       </v>
          </cell>
          <cell r="B201">
            <v>208</v>
          </cell>
          <cell r="C201">
            <v>43.9</v>
          </cell>
        </row>
        <row r="202">
          <cell r="A202">
            <v>0</v>
          </cell>
          <cell r="B202">
            <v>0</v>
          </cell>
          <cell r="C202">
            <v>0</v>
          </cell>
        </row>
        <row r="203">
          <cell r="A203" t="str">
            <v xml:space="preserve">Worcestershire                      </v>
          </cell>
          <cell r="B203">
            <v>306</v>
          </cell>
          <cell r="C203">
            <v>29.7</v>
          </cell>
        </row>
        <row r="204">
          <cell r="A204" t="str">
            <v xml:space="preserve">Bromsgrove                          </v>
          </cell>
          <cell r="B204">
            <v>55</v>
          </cell>
          <cell r="C204">
            <v>31</v>
          </cell>
        </row>
        <row r="205">
          <cell r="A205" t="str">
            <v xml:space="preserve">Malvern Hills                       </v>
          </cell>
          <cell r="B205">
            <v>23</v>
          </cell>
          <cell r="C205">
            <v>14.5</v>
          </cell>
        </row>
        <row r="206">
          <cell r="A206" t="str">
            <v xml:space="preserve">Redditch                            </v>
          </cell>
          <cell r="B206">
            <v>56</v>
          </cell>
          <cell r="C206">
            <v>36.200000000000003</v>
          </cell>
        </row>
        <row r="207">
          <cell r="A207" t="str">
            <v xml:space="preserve">Worcester                           </v>
          </cell>
          <cell r="B207">
            <v>72</v>
          </cell>
          <cell r="C207">
            <v>43.2</v>
          </cell>
        </row>
        <row r="208">
          <cell r="A208" t="str">
            <v xml:space="preserve">Wychavon                            </v>
          </cell>
          <cell r="B208">
            <v>64</v>
          </cell>
          <cell r="C208">
            <v>30.1</v>
          </cell>
        </row>
        <row r="209">
          <cell r="A209" t="str">
            <v xml:space="preserve">Wyre Forest                         </v>
          </cell>
          <cell r="B209">
            <v>36</v>
          </cell>
          <cell r="C209">
            <v>22.5</v>
          </cell>
        </row>
        <row r="210">
          <cell r="A210">
            <v>0</v>
          </cell>
          <cell r="B210">
            <v>0</v>
          </cell>
          <cell r="C210">
            <v>0</v>
          </cell>
        </row>
        <row r="211">
          <cell r="A211" t="str">
            <v>EAST</v>
          </cell>
          <cell r="B211">
            <v>2860</v>
          </cell>
          <cell r="C211">
            <v>26.6</v>
          </cell>
        </row>
        <row r="212">
          <cell r="A212">
            <v>0</v>
          </cell>
          <cell r="B212">
            <v>0</v>
          </cell>
          <cell r="C212">
            <v>0</v>
          </cell>
        </row>
        <row r="213">
          <cell r="A213" t="str">
            <v xml:space="preserve">Bedford UA                   </v>
          </cell>
          <cell r="B213">
            <v>81</v>
          </cell>
          <cell r="C213">
            <v>26.9</v>
          </cell>
        </row>
        <row r="214">
          <cell r="A214" t="str">
            <v xml:space="preserve">Central Bedfordshire UA           </v>
          </cell>
          <cell r="B214">
            <v>127</v>
          </cell>
          <cell r="C214">
            <v>27.2</v>
          </cell>
        </row>
        <row r="215">
          <cell r="A215" t="str">
            <v xml:space="preserve">Luton UA                            </v>
          </cell>
          <cell r="B215">
            <v>119</v>
          </cell>
          <cell r="C215">
            <v>29.9</v>
          </cell>
        </row>
        <row r="216">
          <cell r="A216" t="str">
            <v xml:space="preserve">Peterborough UA                     </v>
          </cell>
          <cell r="B216">
            <v>127</v>
          </cell>
          <cell r="C216">
            <v>36</v>
          </cell>
        </row>
        <row r="217">
          <cell r="A217" t="str">
            <v xml:space="preserve">Southend on Sea UA                  </v>
          </cell>
          <cell r="B217">
            <v>108</v>
          </cell>
          <cell r="C217">
            <v>34.799999999999997</v>
          </cell>
        </row>
        <row r="218">
          <cell r="A218" t="str">
            <v xml:space="preserve">Thurrock UA                         </v>
          </cell>
          <cell r="B218">
            <v>104</v>
          </cell>
          <cell r="C218">
            <v>34</v>
          </cell>
        </row>
        <row r="219">
          <cell r="A219">
            <v>0</v>
          </cell>
          <cell r="B219">
            <v>0</v>
          </cell>
          <cell r="C219">
            <v>0</v>
          </cell>
        </row>
        <row r="220">
          <cell r="A220" t="str">
            <v xml:space="preserve">Cambridgeshire                      </v>
          </cell>
          <cell r="B220">
            <v>238</v>
          </cell>
          <cell r="C220">
            <v>21.7</v>
          </cell>
        </row>
        <row r="221">
          <cell r="A221" t="str">
            <v xml:space="preserve">Cambridge                           </v>
          </cell>
          <cell r="B221">
            <v>38</v>
          </cell>
          <cell r="C221">
            <v>22.4</v>
          </cell>
        </row>
        <row r="222">
          <cell r="A222" t="str">
            <v xml:space="preserve">East Cambridgeshire                 </v>
          </cell>
          <cell r="B222">
            <v>20</v>
          </cell>
          <cell r="C222">
            <v>13.6</v>
          </cell>
        </row>
        <row r="223">
          <cell r="A223" t="str">
            <v xml:space="preserve">Fenland                             </v>
          </cell>
          <cell r="B223">
            <v>71</v>
          </cell>
          <cell r="C223">
            <v>40.700000000000003</v>
          </cell>
        </row>
        <row r="224">
          <cell r="A224" t="str">
            <v xml:space="preserve">Huntingdonshire                     </v>
          </cell>
          <cell r="B224">
            <v>64</v>
          </cell>
          <cell r="C224">
            <v>19.8</v>
          </cell>
        </row>
        <row r="225">
          <cell r="A225" t="str">
            <v xml:space="preserve">South Cambridgeshire                </v>
          </cell>
          <cell r="B225">
            <v>45</v>
          </cell>
          <cell r="C225">
            <v>16</v>
          </cell>
        </row>
        <row r="226">
          <cell r="A226">
            <v>0</v>
          </cell>
          <cell r="B226">
            <v>0</v>
          </cell>
          <cell r="C226">
            <v>0</v>
          </cell>
        </row>
        <row r="227">
          <cell r="A227" t="str">
            <v xml:space="preserve">Essex                               </v>
          </cell>
          <cell r="B227">
            <v>730</v>
          </cell>
          <cell r="C227">
            <v>28.3</v>
          </cell>
        </row>
        <row r="228">
          <cell r="A228" t="str">
            <v xml:space="preserve">Basildon                            </v>
          </cell>
          <cell r="B228">
            <v>131</v>
          </cell>
          <cell r="C228">
            <v>39.5</v>
          </cell>
        </row>
        <row r="229">
          <cell r="A229" t="str">
            <v xml:space="preserve">Braintree                           </v>
          </cell>
          <cell r="B229">
            <v>57</v>
          </cell>
          <cell r="C229">
            <v>21.1</v>
          </cell>
        </row>
        <row r="230">
          <cell r="A230" t="str">
            <v xml:space="preserve">Brentwood                           </v>
          </cell>
          <cell r="B230">
            <v>28</v>
          </cell>
          <cell r="C230">
            <v>19.399999999999999</v>
          </cell>
        </row>
        <row r="231">
          <cell r="A231" t="str">
            <v xml:space="preserve">Castle Point                        </v>
          </cell>
          <cell r="B231">
            <v>49</v>
          </cell>
          <cell r="C231">
            <v>29.7</v>
          </cell>
        </row>
        <row r="232">
          <cell r="A232" t="str">
            <v xml:space="preserve">Chelmsford                          </v>
          </cell>
          <cell r="B232">
            <v>65</v>
          </cell>
          <cell r="C232">
            <v>20.399999999999999</v>
          </cell>
        </row>
        <row r="233">
          <cell r="A233" t="str">
            <v xml:space="preserve">Colchester                          </v>
          </cell>
          <cell r="B233">
            <v>102</v>
          </cell>
          <cell r="C233">
            <v>35.1</v>
          </cell>
        </row>
        <row r="234">
          <cell r="A234" t="str">
            <v xml:space="preserve">Epping Forest                       </v>
          </cell>
          <cell r="B234">
            <v>55</v>
          </cell>
          <cell r="C234">
            <v>24.4</v>
          </cell>
        </row>
        <row r="235">
          <cell r="A235" t="str">
            <v xml:space="preserve">Harlow                              </v>
          </cell>
          <cell r="B235">
            <v>62</v>
          </cell>
          <cell r="C235">
            <v>40.6</v>
          </cell>
        </row>
        <row r="236">
          <cell r="A236" t="str">
            <v xml:space="preserve">Maldon                              </v>
          </cell>
          <cell r="B236">
            <v>34</v>
          </cell>
          <cell r="C236">
            <v>31</v>
          </cell>
        </row>
        <row r="237">
          <cell r="A237" t="str">
            <v xml:space="preserve">Rochford                            </v>
          </cell>
          <cell r="B237">
            <v>29</v>
          </cell>
          <cell r="C237">
            <v>17.600000000000001</v>
          </cell>
        </row>
        <row r="238">
          <cell r="A238" t="str">
            <v xml:space="preserve">Tendring                            </v>
          </cell>
          <cell r="B238">
            <v>97</v>
          </cell>
          <cell r="C238">
            <v>39.700000000000003</v>
          </cell>
        </row>
        <row r="239">
          <cell r="A239" t="str">
            <v xml:space="preserve">Uttlesford                          </v>
          </cell>
          <cell r="B239">
            <v>21</v>
          </cell>
          <cell r="C239">
            <v>12.9</v>
          </cell>
        </row>
        <row r="240">
          <cell r="A240">
            <v>0</v>
          </cell>
          <cell r="B240">
            <v>0</v>
          </cell>
          <cell r="C240">
            <v>0</v>
          </cell>
        </row>
        <row r="241">
          <cell r="A241" t="str">
            <v xml:space="preserve">Hertfordshire                       </v>
          </cell>
          <cell r="B241">
            <v>464</v>
          </cell>
          <cell r="C241">
            <v>21.6</v>
          </cell>
        </row>
        <row r="242">
          <cell r="A242" t="str">
            <v xml:space="preserve">Broxbourne                          </v>
          </cell>
          <cell r="B242">
            <v>52</v>
          </cell>
          <cell r="C242">
            <v>29.3</v>
          </cell>
        </row>
        <row r="243">
          <cell r="A243" t="str">
            <v xml:space="preserve">Dacorum                             </v>
          </cell>
          <cell r="B243">
            <v>70</v>
          </cell>
          <cell r="C243">
            <v>24.7</v>
          </cell>
        </row>
        <row r="244">
          <cell r="A244" t="str">
            <v xml:space="preserve">East Hertfordshire                  </v>
          </cell>
          <cell r="B244">
            <v>44</v>
          </cell>
          <cell r="C244">
            <v>15.4</v>
          </cell>
        </row>
        <row r="245">
          <cell r="A245" t="str">
            <v xml:space="preserve">Hertsmere                           </v>
          </cell>
          <cell r="B245">
            <v>36</v>
          </cell>
          <cell r="C245">
            <v>18.7</v>
          </cell>
        </row>
        <row r="246">
          <cell r="A246" t="str">
            <v xml:space="preserve">North Hertfordshire                 </v>
          </cell>
          <cell r="B246">
            <v>48</v>
          </cell>
          <cell r="C246">
            <v>20.3</v>
          </cell>
        </row>
        <row r="247">
          <cell r="A247" t="str">
            <v xml:space="preserve">St Albans                           </v>
          </cell>
          <cell r="B247">
            <v>33</v>
          </cell>
          <cell r="C247">
            <v>12.2</v>
          </cell>
        </row>
        <row r="248">
          <cell r="A248" t="str">
            <v xml:space="preserve">Stevenage                           </v>
          </cell>
          <cell r="B248">
            <v>60</v>
          </cell>
          <cell r="C248">
            <v>36</v>
          </cell>
        </row>
        <row r="249">
          <cell r="A249" t="str">
            <v xml:space="preserve">Three Rivers                        </v>
          </cell>
          <cell r="B249">
            <v>32</v>
          </cell>
          <cell r="C249">
            <v>18.899999999999999</v>
          </cell>
        </row>
        <row r="250">
          <cell r="A250" t="str">
            <v xml:space="preserve">Watford                             </v>
          </cell>
          <cell r="B250">
            <v>35</v>
          </cell>
          <cell r="C250">
            <v>21.8</v>
          </cell>
        </row>
        <row r="251">
          <cell r="A251" t="str">
            <v xml:space="preserve">Welwyn Hatfield                     </v>
          </cell>
          <cell r="B251">
            <v>54</v>
          </cell>
          <cell r="C251">
            <v>26.5</v>
          </cell>
        </row>
        <row r="252">
          <cell r="A252">
            <v>0</v>
          </cell>
          <cell r="B252">
            <v>0</v>
          </cell>
          <cell r="C252">
            <v>0</v>
          </cell>
        </row>
        <row r="253">
          <cell r="A253" t="str">
            <v xml:space="preserve">Norfolk                             </v>
          </cell>
          <cell r="B253">
            <v>424</v>
          </cell>
          <cell r="C253">
            <v>28.4</v>
          </cell>
        </row>
        <row r="254">
          <cell r="A254" t="str">
            <v xml:space="preserve">Breckland                           </v>
          </cell>
          <cell r="B254">
            <v>47</v>
          </cell>
          <cell r="C254">
            <v>19.600000000000001</v>
          </cell>
        </row>
        <row r="255">
          <cell r="A255" t="str">
            <v xml:space="preserve">Broadland                           </v>
          </cell>
          <cell r="B255">
            <v>36</v>
          </cell>
          <cell r="C255">
            <v>16.2</v>
          </cell>
        </row>
        <row r="256">
          <cell r="A256" t="str">
            <v xml:space="preserve">Great Yarmouth                      </v>
          </cell>
          <cell r="B256">
            <v>75</v>
          </cell>
          <cell r="C256">
            <v>39.799999999999997</v>
          </cell>
        </row>
        <row r="257">
          <cell r="A257" t="str">
            <v xml:space="preserve">King's Lynn and West Norfolk        </v>
          </cell>
          <cell r="B257">
            <v>86</v>
          </cell>
          <cell r="C257">
            <v>33.299999999999997</v>
          </cell>
        </row>
        <row r="258">
          <cell r="A258" t="str">
            <v xml:space="preserve">North Norfolk                       </v>
          </cell>
          <cell r="B258">
            <v>50</v>
          </cell>
          <cell r="C258">
            <v>29.3</v>
          </cell>
        </row>
        <row r="259">
          <cell r="A259" t="str">
            <v xml:space="preserve">Norwich                             </v>
          </cell>
          <cell r="B259">
            <v>86</v>
          </cell>
          <cell r="C259">
            <v>48.1</v>
          </cell>
        </row>
        <row r="260">
          <cell r="A260" t="str">
            <v xml:space="preserve">South Norfolk                       </v>
          </cell>
          <cell r="B260">
            <v>44</v>
          </cell>
          <cell r="C260">
            <v>18.5</v>
          </cell>
        </row>
        <row r="261">
          <cell r="A261">
            <v>0</v>
          </cell>
          <cell r="B261">
            <v>0</v>
          </cell>
          <cell r="C261">
            <v>0</v>
          </cell>
        </row>
        <row r="262">
          <cell r="A262" t="str">
            <v xml:space="preserve">Suffolk                             </v>
          </cell>
          <cell r="B262">
            <v>338</v>
          </cell>
          <cell r="C262">
            <v>26</v>
          </cell>
        </row>
        <row r="263">
          <cell r="A263" t="str">
            <v xml:space="preserve">Babergh                             </v>
          </cell>
          <cell r="B263">
            <v>36</v>
          </cell>
          <cell r="C263">
            <v>22.1</v>
          </cell>
        </row>
        <row r="264">
          <cell r="A264" t="str">
            <v xml:space="preserve">Forest Heath                        </v>
          </cell>
          <cell r="B264">
            <v>23</v>
          </cell>
          <cell r="C264">
            <v>24.4</v>
          </cell>
        </row>
        <row r="265">
          <cell r="A265" t="str">
            <v xml:space="preserve">Ipswich                             </v>
          </cell>
          <cell r="B265">
            <v>83</v>
          </cell>
          <cell r="C265">
            <v>33.9</v>
          </cell>
        </row>
        <row r="266">
          <cell r="A266" t="str">
            <v xml:space="preserve">Mid Suffolk                         </v>
          </cell>
          <cell r="B266">
            <v>27</v>
          </cell>
          <cell r="C266">
            <v>15.5</v>
          </cell>
        </row>
        <row r="267">
          <cell r="A267" t="str">
            <v xml:space="preserve">St Edmundsbury                      </v>
          </cell>
          <cell r="B267">
            <v>53</v>
          </cell>
          <cell r="C267">
            <v>26.9</v>
          </cell>
        </row>
        <row r="268">
          <cell r="A268" t="str">
            <v xml:space="preserve">Suffolk Coastal                     </v>
          </cell>
          <cell r="B268">
            <v>40</v>
          </cell>
          <cell r="C268">
            <v>17.2</v>
          </cell>
        </row>
        <row r="269">
          <cell r="A269" t="str">
            <v xml:space="preserve">Waveney                             </v>
          </cell>
          <cell r="B269">
            <v>76</v>
          </cell>
          <cell r="C269">
            <v>39.200000000000003</v>
          </cell>
        </row>
        <row r="270">
          <cell r="A270">
            <v>0</v>
          </cell>
          <cell r="B270">
            <v>0</v>
          </cell>
          <cell r="C270">
            <v>0</v>
          </cell>
        </row>
        <row r="271">
          <cell r="A271" t="str">
            <v>LONDON</v>
          </cell>
          <cell r="B271">
            <v>3890</v>
          </cell>
          <cell r="C271">
            <v>28.7</v>
          </cell>
        </row>
        <row r="272">
          <cell r="A272">
            <v>0</v>
          </cell>
          <cell r="B272">
            <v>0</v>
          </cell>
          <cell r="C272">
            <v>0</v>
          </cell>
        </row>
        <row r="273">
          <cell r="A273" t="str">
            <v xml:space="preserve">INNER LONDON                        </v>
          </cell>
          <cell r="B273">
            <v>1465</v>
          </cell>
          <cell r="C273">
            <v>31.9</v>
          </cell>
        </row>
        <row r="274">
          <cell r="A274" t="str">
            <v xml:space="preserve">Camden                              </v>
          </cell>
          <cell r="B274">
            <v>50</v>
          </cell>
          <cell r="C274">
            <v>18.899999999999999</v>
          </cell>
        </row>
        <row r="275">
          <cell r="A275" t="str">
            <v xml:space="preserve">Hackney and City of London          </v>
          </cell>
          <cell r="B275">
            <v>128</v>
          </cell>
          <cell r="C275">
            <v>30.7</v>
          </cell>
        </row>
        <row r="276">
          <cell r="A276" t="str">
            <v xml:space="preserve">Hammersmith and Fulham              </v>
          </cell>
          <cell r="B276">
            <v>74</v>
          </cell>
          <cell r="C276">
            <v>32.799999999999997</v>
          </cell>
        </row>
        <row r="277">
          <cell r="A277" t="str">
            <v xml:space="preserve">Haringey                            </v>
          </cell>
          <cell r="B277">
            <v>152</v>
          </cell>
          <cell r="C277">
            <v>36.200000000000003</v>
          </cell>
        </row>
        <row r="278">
          <cell r="A278" t="str">
            <v xml:space="preserve">Islington                           </v>
          </cell>
          <cell r="B278">
            <v>90</v>
          </cell>
          <cell r="C278">
            <v>34.4</v>
          </cell>
        </row>
        <row r="279">
          <cell r="A279" t="str">
            <v xml:space="preserve">Kensington and Chelsea              </v>
          </cell>
          <cell r="B279">
            <v>42</v>
          </cell>
          <cell r="C279">
            <v>24.7</v>
          </cell>
        </row>
        <row r="280">
          <cell r="A280" t="str">
            <v xml:space="preserve">Lambeth                             </v>
          </cell>
          <cell r="B280">
            <v>147</v>
          </cell>
          <cell r="C280">
            <v>34.799999999999997</v>
          </cell>
        </row>
        <row r="281">
          <cell r="A281" t="str">
            <v xml:space="preserve">Lewisham                            </v>
          </cell>
          <cell r="B281">
            <v>184</v>
          </cell>
          <cell r="C281">
            <v>39.9</v>
          </cell>
        </row>
        <row r="282">
          <cell r="A282" t="str">
            <v xml:space="preserve">Newham                              </v>
          </cell>
          <cell r="B282">
            <v>159</v>
          </cell>
          <cell r="C282">
            <v>26.9</v>
          </cell>
        </row>
        <row r="283">
          <cell r="A283" t="str">
            <v xml:space="preserve">Southwark                           </v>
          </cell>
          <cell r="B283">
            <v>180</v>
          </cell>
          <cell r="C283">
            <v>42.7</v>
          </cell>
        </row>
        <row r="284">
          <cell r="A284" t="str">
            <v xml:space="preserve">Tower Hamlets                       </v>
          </cell>
          <cell r="B284">
            <v>104</v>
          </cell>
          <cell r="C284">
            <v>28.5</v>
          </cell>
        </row>
        <row r="285">
          <cell r="A285" t="str">
            <v xml:space="preserve">Wandsworth                          </v>
          </cell>
          <cell r="B285">
            <v>100</v>
          </cell>
          <cell r="C285">
            <v>29.4</v>
          </cell>
        </row>
        <row r="286">
          <cell r="A286" t="str">
            <v xml:space="preserve">Westminster                         </v>
          </cell>
          <cell r="B286">
            <v>55</v>
          </cell>
          <cell r="C286">
            <v>23.2</v>
          </cell>
        </row>
        <row r="287">
          <cell r="A287">
            <v>0</v>
          </cell>
          <cell r="B287">
            <v>0</v>
          </cell>
          <cell r="C287">
            <v>0</v>
          </cell>
        </row>
        <row r="288">
          <cell r="A288" t="str">
            <v xml:space="preserve">OUTER LONDON                        </v>
          </cell>
          <cell r="B288">
            <v>2425</v>
          </cell>
          <cell r="C288">
            <v>27.1</v>
          </cell>
        </row>
        <row r="289">
          <cell r="A289" t="str">
            <v xml:space="preserve">Barking and Dagenham                </v>
          </cell>
          <cell r="B289">
            <v>173</v>
          </cell>
          <cell r="C289">
            <v>46.3</v>
          </cell>
        </row>
        <row r="290">
          <cell r="A290" t="str">
            <v xml:space="preserve">Barnet                              </v>
          </cell>
          <cell r="B290">
            <v>88</v>
          </cell>
          <cell r="C290">
            <v>13.8</v>
          </cell>
        </row>
        <row r="291">
          <cell r="A291" t="str">
            <v xml:space="preserve">Bexley                              </v>
          </cell>
          <cell r="B291">
            <v>138</v>
          </cell>
          <cell r="C291">
            <v>28.4</v>
          </cell>
        </row>
        <row r="292">
          <cell r="A292" t="str">
            <v xml:space="preserve">Brent                               </v>
          </cell>
          <cell r="B292">
            <v>118</v>
          </cell>
          <cell r="C292">
            <v>22.5</v>
          </cell>
        </row>
        <row r="293">
          <cell r="A293" t="str">
            <v xml:space="preserve">Bromley                             </v>
          </cell>
          <cell r="B293">
            <v>149</v>
          </cell>
          <cell r="C293">
            <v>26.3</v>
          </cell>
        </row>
        <row r="294">
          <cell r="A294" t="str">
            <v xml:space="preserve">Croydon                             </v>
          </cell>
          <cell r="B294">
            <v>234</v>
          </cell>
          <cell r="C294">
            <v>32.799999999999997</v>
          </cell>
        </row>
        <row r="295">
          <cell r="A295" t="str">
            <v xml:space="preserve">Ealing                              </v>
          </cell>
          <cell r="B295">
            <v>144</v>
          </cell>
          <cell r="C295">
            <v>25.7</v>
          </cell>
        </row>
        <row r="296">
          <cell r="A296" t="str">
            <v xml:space="preserve">Enfield                             </v>
          </cell>
          <cell r="B296">
            <v>156</v>
          </cell>
          <cell r="C296">
            <v>25.8</v>
          </cell>
        </row>
        <row r="297">
          <cell r="A297" t="str">
            <v xml:space="preserve">Greenwich                           </v>
          </cell>
          <cell r="B297">
            <v>164</v>
          </cell>
          <cell r="C297">
            <v>38.1</v>
          </cell>
        </row>
        <row r="298">
          <cell r="A298" t="str">
            <v xml:space="preserve">Harrow                              </v>
          </cell>
          <cell r="B298">
            <v>74</v>
          </cell>
          <cell r="C298">
            <v>16.5</v>
          </cell>
        </row>
        <row r="299">
          <cell r="A299" t="str">
            <v xml:space="preserve">Havering                            </v>
          </cell>
          <cell r="B299">
            <v>131</v>
          </cell>
          <cell r="C299">
            <v>28</v>
          </cell>
        </row>
        <row r="300">
          <cell r="A300" t="str">
            <v xml:space="preserve">Hillingdon                          </v>
          </cell>
          <cell r="B300">
            <v>143</v>
          </cell>
          <cell r="C300">
            <v>27.9</v>
          </cell>
        </row>
        <row r="301">
          <cell r="A301" t="str">
            <v xml:space="preserve">Hounslow                            </v>
          </cell>
          <cell r="B301">
            <v>128</v>
          </cell>
          <cell r="C301">
            <v>30</v>
          </cell>
        </row>
        <row r="302">
          <cell r="A302" t="str">
            <v xml:space="preserve">Kingston upon Thames                </v>
          </cell>
          <cell r="B302">
            <v>56</v>
          </cell>
          <cell r="C302">
            <v>22.1</v>
          </cell>
        </row>
        <row r="303">
          <cell r="A303" t="str">
            <v xml:space="preserve">Merton                              </v>
          </cell>
          <cell r="B303">
            <v>84</v>
          </cell>
          <cell r="C303">
            <v>27.6</v>
          </cell>
        </row>
        <row r="304">
          <cell r="A304" t="str">
            <v xml:space="preserve">Redbridge                           </v>
          </cell>
          <cell r="B304">
            <v>139</v>
          </cell>
          <cell r="C304">
            <v>25.5</v>
          </cell>
        </row>
        <row r="305">
          <cell r="A305" t="str">
            <v xml:space="preserve">Richmond upon Thames                </v>
          </cell>
          <cell r="B305">
            <v>53</v>
          </cell>
          <cell r="C305">
            <v>19.8</v>
          </cell>
        </row>
        <row r="306">
          <cell r="A306" t="str">
            <v xml:space="preserve">Sutton                              </v>
          </cell>
          <cell r="B306">
            <v>113</v>
          </cell>
          <cell r="C306">
            <v>30.5</v>
          </cell>
        </row>
        <row r="307">
          <cell r="A307" t="str">
            <v xml:space="preserve">Waltham Forest                      </v>
          </cell>
          <cell r="B307">
            <v>140</v>
          </cell>
          <cell r="C307">
            <v>31.2</v>
          </cell>
        </row>
        <row r="308">
          <cell r="A308">
            <v>0</v>
          </cell>
          <cell r="B308">
            <v>0</v>
          </cell>
          <cell r="C308">
            <v>0</v>
          </cell>
        </row>
        <row r="309">
          <cell r="A309" t="str">
            <v>SOUTH EAST</v>
          </cell>
          <cell r="B309">
            <v>4087</v>
          </cell>
          <cell r="C309">
            <v>26.1</v>
          </cell>
        </row>
        <row r="310">
          <cell r="A310">
            <v>0</v>
          </cell>
          <cell r="B310">
            <v>0</v>
          </cell>
          <cell r="C310">
            <v>0</v>
          </cell>
        </row>
        <row r="311">
          <cell r="A311" t="str">
            <v xml:space="preserve">Bracknell Forest UA                 </v>
          </cell>
          <cell r="B311">
            <v>42</v>
          </cell>
          <cell r="C311">
            <v>18.3</v>
          </cell>
        </row>
        <row r="312">
          <cell r="A312" t="str">
            <v xml:space="preserve">Brighton and Hove UA                </v>
          </cell>
          <cell r="B312">
            <v>114</v>
          </cell>
          <cell r="C312">
            <v>29.4</v>
          </cell>
        </row>
        <row r="313">
          <cell r="A313" t="str">
            <v xml:space="preserve">Isle of Wight UA                    </v>
          </cell>
          <cell r="B313">
            <v>74</v>
          </cell>
          <cell r="C313">
            <v>29.6</v>
          </cell>
        </row>
        <row r="314">
          <cell r="A314" t="str">
            <v xml:space="preserve">Medway UA                           </v>
          </cell>
          <cell r="B314">
            <v>206</v>
          </cell>
          <cell r="C314">
            <v>38.799999999999997</v>
          </cell>
        </row>
        <row r="315">
          <cell r="A315" t="str">
            <v xml:space="preserve">Milton Keynes UA                    </v>
          </cell>
          <cell r="B315">
            <v>99</v>
          </cell>
          <cell r="C315">
            <v>21.7</v>
          </cell>
        </row>
        <row r="316">
          <cell r="A316" t="str">
            <v xml:space="preserve">Portsmouth UA                       </v>
          </cell>
          <cell r="B316">
            <v>112</v>
          </cell>
          <cell r="C316">
            <v>33.299999999999997</v>
          </cell>
        </row>
        <row r="317">
          <cell r="A317" t="str">
            <v xml:space="preserve">Reading UA                          </v>
          </cell>
          <cell r="B317">
            <v>80</v>
          </cell>
          <cell r="C317">
            <v>34.1</v>
          </cell>
        </row>
        <row r="318">
          <cell r="A318" t="str">
            <v xml:space="preserve">Slough UA                           </v>
          </cell>
          <cell r="B318">
            <v>62</v>
          </cell>
          <cell r="C318">
            <v>23.9</v>
          </cell>
        </row>
        <row r="319">
          <cell r="A319" t="str">
            <v xml:space="preserve">Southampton UA                      </v>
          </cell>
          <cell r="B319">
            <v>170</v>
          </cell>
          <cell r="C319">
            <v>47.4</v>
          </cell>
        </row>
        <row r="320">
          <cell r="A320" t="str">
            <v xml:space="preserve">West Berkshire UA                   </v>
          </cell>
          <cell r="B320">
            <v>85</v>
          </cell>
          <cell r="C320">
            <v>27</v>
          </cell>
        </row>
        <row r="321">
          <cell r="A321" t="str">
            <v xml:space="preserve">Windsor and Maidenhead UA           </v>
          </cell>
          <cell r="B321">
            <v>31</v>
          </cell>
          <cell r="C321">
            <v>11.5</v>
          </cell>
        </row>
        <row r="322">
          <cell r="A322" t="str">
            <v xml:space="preserve">Wokingham UA                        </v>
          </cell>
          <cell r="B322">
            <v>39</v>
          </cell>
          <cell r="C322">
            <v>13</v>
          </cell>
        </row>
        <row r="323">
          <cell r="A323">
            <v>0</v>
          </cell>
          <cell r="B323">
            <v>0</v>
          </cell>
          <cell r="C323">
            <v>0</v>
          </cell>
        </row>
        <row r="324">
          <cell r="A324" t="str">
            <v xml:space="preserve">Buckinghamshire                     </v>
          </cell>
          <cell r="B324">
            <v>184</v>
          </cell>
          <cell r="C324">
            <v>18.600000000000001</v>
          </cell>
        </row>
        <row r="325">
          <cell r="A325" t="str">
            <v xml:space="preserve">Aylesbury Vale                      </v>
          </cell>
          <cell r="B325">
            <v>63</v>
          </cell>
          <cell r="C325">
            <v>18.399999999999999</v>
          </cell>
        </row>
        <row r="326">
          <cell r="A326" t="str">
            <v xml:space="preserve">Chiltern                            </v>
          </cell>
          <cell r="B326">
            <v>40</v>
          </cell>
          <cell r="C326">
            <v>21.4</v>
          </cell>
        </row>
        <row r="327">
          <cell r="A327" t="str">
            <v xml:space="preserve">South Bucks                         </v>
          </cell>
          <cell r="B327">
            <v>23</v>
          </cell>
          <cell r="C327">
            <v>17.8</v>
          </cell>
        </row>
        <row r="328">
          <cell r="A328" t="str">
            <v xml:space="preserve">Wycombe                             </v>
          </cell>
          <cell r="B328">
            <v>58</v>
          </cell>
          <cell r="C328">
            <v>17.600000000000001</v>
          </cell>
        </row>
        <row r="329">
          <cell r="A329">
            <v>0</v>
          </cell>
          <cell r="B329">
            <v>0</v>
          </cell>
          <cell r="C329">
            <v>0</v>
          </cell>
        </row>
        <row r="330">
          <cell r="A330" t="str">
            <v xml:space="preserve">East Sussex                         </v>
          </cell>
          <cell r="B330">
            <v>299</v>
          </cell>
          <cell r="C330">
            <v>31.8</v>
          </cell>
        </row>
        <row r="331">
          <cell r="A331" t="str">
            <v xml:space="preserve">Eastbourne                          </v>
          </cell>
          <cell r="B331">
            <v>72</v>
          </cell>
          <cell r="C331">
            <v>41.2</v>
          </cell>
        </row>
        <row r="332">
          <cell r="A332" t="str">
            <v xml:space="preserve">Hastings                            </v>
          </cell>
          <cell r="B332">
            <v>96</v>
          </cell>
          <cell r="C332">
            <v>57</v>
          </cell>
        </row>
        <row r="333">
          <cell r="A333" t="str">
            <v xml:space="preserve">Lewes                               </v>
          </cell>
          <cell r="B333">
            <v>49</v>
          </cell>
          <cell r="C333">
            <v>29.3</v>
          </cell>
        </row>
        <row r="334">
          <cell r="A334" t="str">
            <v xml:space="preserve">Rother                              </v>
          </cell>
          <cell r="B334">
            <v>39</v>
          </cell>
          <cell r="C334">
            <v>24.8</v>
          </cell>
        </row>
        <row r="335">
          <cell r="A335" t="str">
            <v xml:space="preserve">Wealden                             </v>
          </cell>
          <cell r="B335">
            <v>43</v>
          </cell>
          <cell r="C335">
            <v>15.7</v>
          </cell>
        </row>
        <row r="336">
          <cell r="A336">
            <v>0</v>
          </cell>
          <cell r="B336">
            <v>0</v>
          </cell>
          <cell r="C336">
            <v>0</v>
          </cell>
        </row>
        <row r="337">
          <cell r="A337" t="str">
            <v xml:space="preserve">Hampshire                           </v>
          </cell>
          <cell r="B337">
            <v>567</v>
          </cell>
          <cell r="C337">
            <v>23.3</v>
          </cell>
        </row>
        <row r="338">
          <cell r="A338" t="str">
            <v xml:space="preserve">Basingstoke and Deane               </v>
          </cell>
          <cell r="B338">
            <v>74</v>
          </cell>
          <cell r="C338">
            <v>24.6</v>
          </cell>
        </row>
        <row r="339">
          <cell r="A339" t="str">
            <v xml:space="preserve">East Hampshire                      </v>
          </cell>
          <cell r="B339">
            <v>32</v>
          </cell>
          <cell r="C339">
            <v>13.6</v>
          </cell>
        </row>
        <row r="340">
          <cell r="A340" t="str">
            <v xml:space="preserve">Eastleigh                           </v>
          </cell>
          <cell r="B340">
            <v>67</v>
          </cell>
          <cell r="C340">
            <v>28.9</v>
          </cell>
        </row>
        <row r="341">
          <cell r="A341" t="str">
            <v xml:space="preserve">Fareham                             </v>
          </cell>
          <cell r="B341">
            <v>44</v>
          </cell>
          <cell r="C341">
            <v>21.8</v>
          </cell>
        </row>
        <row r="342">
          <cell r="A342" t="str">
            <v xml:space="preserve">Gosport                             </v>
          </cell>
          <cell r="B342">
            <v>56</v>
          </cell>
          <cell r="C342">
            <v>36.5</v>
          </cell>
        </row>
        <row r="343">
          <cell r="A343" t="str">
            <v xml:space="preserve">Hart                                </v>
          </cell>
          <cell r="B343">
            <v>27</v>
          </cell>
          <cell r="C343">
            <v>16.7</v>
          </cell>
        </row>
        <row r="344">
          <cell r="A344" t="str">
            <v xml:space="preserve">Havant                              </v>
          </cell>
          <cell r="B344">
            <v>61</v>
          </cell>
          <cell r="C344">
            <v>26.7</v>
          </cell>
        </row>
        <row r="345">
          <cell r="A345" t="str">
            <v xml:space="preserve">New Forest                          </v>
          </cell>
          <cell r="B345">
            <v>75</v>
          </cell>
          <cell r="C345">
            <v>25.1</v>
          </cell>
        </row>
        <row r="346">
          <cell r="A346" t="str">
            <v xml:space="preserve">Rushmoor                            </v>
          </cell>
          <cell r="B346">
            <v>51</v>
          </cell>
          <cell r="C346">
            <v>28.3</v>
          </cell>
        </row>
        <row r="347">
          <cell r="A347" t="str">
            <v xml:space="preserve">Test Valley                         </v>
          </cell>
          <cell r="B347">
            <v>48</v>
          </cell>
          <cell r="C347">
            <v>21.3</v>
          </cell>
        </row>
        <row r="348">
          <cell r="A348" t="str">
            <v xml:space="preserve">Winchester                          </v>
          </cell>
          <cell r="B348">
            <v>32</v>
          </cell>
          <cell r="C348">
            <v>14.6</v>
          </cell>
        </row>
        <row r="349">
          <cell r="A349">
            <v>0</v>
          </cell>
          <cell r="B349">
            <v>0</v>
          </cell>
          <cell r="C349">
            <v>0</v>
          </cell>
        </row>
        <row r="350">
          <cell r="A350" t="str">
            <v xml:space="preserve">Kent                                </v>
          </cell>
          <cell r="B350">
            <v>871</v>
          </cell>
          <cell r="C350">
            <v>31</v>
          </cell>
        </row>
        <row r="351">
          <cell r="A351" t="str">
            <v xml:space="preserve">Ashford                             </v>
          </cell>
          <cell r="B351">
            <v>67</v>
          </cell>
          <cell r="C351">
            <v>29.9</v>
          </cell>
        </row>
        <row r="352">
          <cell r="A352" t="str">
            <v xml:space="preserve">Canterbury                          </v>
          </cell>
          <cell r="B352">
            <v>68</v>
          </cell>
          <cell r="C352">
            <v>26.4</v>
          </cell>
        </row>
        <row r="353">
          <cell r="A353" t="str">
            <v xml:space="preserve">Dartford                            </v>
          </cell>
          <cell r="B353">
            <v>52</v>
          </cell>
          <cell r="C353">
            <v>27.9</v>
          </cell>
        </row>
        <row r="354">
          <cell r="A354" t="str">
            <v xml:space="preserve">Dover                               </v>
          </cell>
          <cell r="B354">
            <v>83</v>
          </cell>
          <cell r="C354">
            <v>39.1</v>
          </cell>
        </row>
        <row r="355">
          <cell r="A355" t="str">
            <v xml:space="preserve">Gravesham                           </v>
          </cell>
          <cell r="B355">
            <v>70</v>
          </cell>
          <cell r="C355">
            <v>33.5</v>
          </cell>
        </row>
        <row r="356">
          <cell r="A356" t="str">
            <v xml:space="preserve">Maidstone                           </v>
          </cell>
          <cell r="B356">
            <v>91</v>
          </cell>
          <cell r="C356">
            <v>32.4</v>
          </cell>
        </row>
        <row r="357">
          <cell r="A357" t="str">
            <v xml:space="preserve">Sevenoaks                           </v>
          </cell>
          <cell r="B357">
            <v>50</v>
          </cell>
          <cell r="C357">
            <v>22.3</v>
          </cell>
        </row>
        <row r="358">
          <cell r="A358" t="str">
            <v xml:space="preserve">Shepway                             </v>
          </cell>
          <cell r="B358">
            <v>66</v>
          </cell>
          <cell r="C358">
            <v>33.700000000000003</v>
          </cell>
        </row>
        <row r="359">
          <cell r="A359" t="str">
            <v xml:space="preserve">Swale                               </v>
          </cell>
          <cell r="B359">
            <v>108</v>
          </cell>
          <cell r="C359">
            <v>41.2</v>
          </cell>
        </row>
        <row r="360">
          <cell r="A360" t="str">
            <v xml:space="preserve">Thanet                              </v>
          </cell>
          <cell r="B360">
            <v>112</v>
          </cell>
          <cell r="C360">
            <v>45.6</v>
          </cell>
        </row>
        <row r="361">
          <cell r="A361" t="str">
            <v xml:space="preserve">Tonbridge and Malling               </v>
          </cell>
          <cell r="B361">
            <v>55</v>
          </cell>
          <cell r="C361">
            <v>21.8</v>
          </cell>
        </row>
        <row r="362">
          <cell r="A362" t="str">
            <v xml:space="preserve">Tunbridge Wells                     </v>
          </cell>
          <cell r="B362">
            <v>49</v>
          </cell>
          <cell r="C362">
            <v>19.100000000000001</v>
          </cell>
        </row>
        <row r="363">
          <cell r="A363">
            <v>0</v>
          </cell>
          <cell r="B363">
            <v>0</v>
          </cell>
          <cell r="C363">
            <v>0</v>
          </cell>
        </row>
        <row r="364">
          <cell r="A364" t="str">
            <v xml:space="preserve">Oxfordshire                         </v>
          </cell>
          <cell r="B364">
            <v>254</v>
          </cell>
          <cell r="C364">
            <v>22.4</v>
          </cell>
        </row>
        <row r="365">
          <cell r="A365" t="str">
            <v xml:space="preserve">Cherwell                            </v>
          </cell>
          <cell r="B365">
            <v>71</v>
          </cell>
          <cell r="C365">
            <v>27.1</v>
          </cell>
        </row>
        <row r="366">
          <cell r="A366" t="str">
            <v xml:space="preserve">Oxford                              </v>
          </cell>
          <cell r="B366">
            <v>57</v>
          </cell>
          <cell r="C366">
            <v>24.8</v>
          </cell>
        </row>
        <row r="367">
          <cell r="A367" t="str">
            <v xml:space="preserve">South Oxfordshire                   </v>
          </cell>
          <cell r="B367">
            <v>42</v>
          </cell>
          <cell r="C367">
            <v>17.399999999999999</v>
          </cell>
        </row>
        <row r="368">
          <cell r="A368" t="str">
            <v xml:space="preserve">Vale of White Horse                 </v>
          </cell>
          <cell r="B368">
            <v>51</v>
          </cell>
          <cell r="C368">
            <v>23.9</v>
          </cell>
        </row>
        <row r="369">
          <cell r="A369" t="str">
            <v xml:space="preserve">West Oxfordshire                    </v>
          </cell>
          <cell r="B369">
            <v>33</v>
          </cell>
          <cell r="C369">
            <v>17.8</v>
          </cell>
        </row>
        <row r="370">
          <cell r="A370">
            <v>0</v>
          </cell>
          <cell r="B370">
            <v>0</v>
          </cell>
          <cell r="C370">
            <v>0</v>
          </cell>
        </row>
        <row r="371">
          <cell r="A371" t="str">
            <v xml:space="preserve">Surrey                              </v>
          </cell>
          <cell r="B371">
            <v>460</v>
          </cell>
          <cell r="C371">
            <v>22.5</v>
          </cell>
        </row>
        <row r="372">
          <cell r="A372" t="str">
            <v xml:space="preserve">Elmbridge                           </v>
          </cell>
          <cell r="B372">
            <v>40</v>
          </cell>
          <cell r="C372">
            <v>16.7</v>
          </cell>
        </row>
        <row r="373">
          <cell r="A373" t="str">
            <v xml:space="preserve">Epsom and Ewell                     </v>
          </cell>
          <cell r="B373">
            <v>25</v>
          </cell>
          <cell r="C373">
            <v>16.899999999999999</v>
          </cell>
        </row>
        <row r="374">
          <cell r="A374" t="str">
            <v xml:space="preserve">Guildford                           </v>
          </cell>
          <cell r="B374">
            <v>50</v>
          </cell>
          <cell r="C374">
            <v>21.9</v>
          </cell>
        </row>
        <row r="375">
          <cell r="A375" t="str">
            <v xml:space="preserve">Mole Valley                         </v>
          </cell>
          <cell r="B375">
            <v>38</v>
          </cell>
          <cell r="C375">
            <v>23.3</v>
          </cell>
        </row>
        <row r="376">
          <cell r="A376" t="str">
            <v xml:space="preserve">Reigate and Banstead                </v>
          </cell>
          <cell r="B376">
            <v>67</v>
          </cell>
          <cell r="C376">
            <v>27.3</v>
          </cell>
        </row>
        <row r="377">
          <cell r="A377" t="str">
            <v xml:space="preserve">Runnymede                           </v>
          </cell>
          <cell r="B377">
            <v>43</v>
          </cell>
          <cell r="C377">
            <v>34.6</v>
          </cell>
        </row>
        <row r="378">
          <cell r="A378" t="str">
            <v xml:space="preserve">Spelthorne                          </v>
          </cell>
          <cell r="B378">
            <v>65</v>
          </cell>
          <cell r="C378">
            <v>40.299999999999997</v>
          </cell>
        </row>
        <row r="379">
          <cell r="A379" t="str">
            <v xml:space="preserve">Surrey Heath                        </v>
          </cell>
          <cell r="B379">
            <v>34</v>
          </cell>
          <cell r="C379">
            <v>20.8</v>
          </cell>
        </row>
        <row r="380">
          <cell r="A380" t="str">
            <v xml:space="preserve">Tandridge                           </v>
          </cell>
          <cell r="B380">
            <v>31</v>
          </cell>
          <cell r="C380">
            <v>18.600000000000001</v>
          </cell>
        </row>
        <row r="381">
          <cell r="A381" t="str">
            <v xml:space="preserve">Waverley                            </v>
          </cell>
          <cell r="B381">
            <v>21</v>
          </cell>
          <cell r="C381">
            <v>9</v>
          </cell>
        </row>
        <row r="382">
          <cell r="A382" t="str">
            <v xml:space="preserve">Woking                              </v>
          </cell>
          <cell r="B382">
            <v>46</v>
          </cell>
          <cell r="C382">
            <v>27.3</v>
          </cell>
        </row>
        <row r="383">
          <cell r="A383">
            <v>0</v>
          </cell>
          <cell r="B383">
            <v>0</v>
          </cell>
          <cell r="C383">
            <v>0</v>
          </cell>
        </row>
        <row r="384">
          <cell r="A384" t="str">
            <v xml:space="preserve">West Sussex                         </v>
          </cell>
          <cell r="B384">
            <v>338</v>
          </cell>
          <cell r="C384">
            <v>24.6</v>
          </cell>
        </row>
        <row r="385">
          <cell r="A385" t="str">
            <v xml:space="preserve">Adur                                </v>
          </cell>
          <cell r="B385">
            <v>34</v>
          </cell>
          <cell r="C385">
            <v>32</v>
          </cell>
        </row>
        <row r="386">
          <cell r="A386" t="str">
            <v xml:space="preserve">Arun                                </v>
          </cell>
          <cell r="B386">
            <v>75</v>
          </cell>
          <cell r="C386">
            <v>32.5</v>
          </cell>
        </row>
        <row r="387">
          <cell r="A387" t="str">
            <v xml:space="preserve">Chichester                          </v>
          </cell>
          <cell r="B387">
            <v>48</v>
          </cell>
          <cell r="C387">
            <v>28.2</v>
          </cell>
        </row>
        <row r="388">
          <cell r="A388" t="str">
            <v xml:space="preserve">Crawley                             </v>
          </cell>
          <cell r="B388">
            <v>59</v>
          </cell>
          <cell r="C388">
            <v>31</v>
          </cell>
        </row>
        <row r="389">
          <cell r="A389" t="str">
            <v xml:space="preserve">Horsham                             </v>
          </cell>
          <cell r="B389">
            <v>33</v>
          </cell>
          <cell r="C389">
            <v>13.2</v>
          </cell>
        </row>
        <row r="390">
          <cell r="A390" t="str">
            <v xml:space="preserve">Mid Sussex                          </v>
          </cell>
          <cell r="B390">
            <v>34</v>
          </cell>
          <cell r="C390">
            <v>12.9</v>
          </cell>
        </row>
        <row r="391">
          <cell r="A391" t="str">
            <v xml:space="preserve">Worthing                            </v>
          </cell>
          <cell r="B391">
            <v>55</v>
          </cell>
          <cell r="C391">
            <v>33.299999999999997</v>
          </cell>
        </row>
        <row r="392">
          <cell r="A392">
            <v>0</v>
          </cell>
          <cell r="B392">
            <v>0</v>
          </cell>
          <cell r="C392">
            <v>0</v>
          </cell>
        </row>
        <row r="393">
          <cell r="A393" t="str">
            <v>SOUTH WEST</v>
          </cell>
          <cell r="B393">
            <v>2552</v>
          </cell>
          <cell r="C393">
            <v>27.3</v>
          </cell>
        </row>
        <row r="394">
          <cell r="A394">
            <v>0</v>
          </cell>
          <cell r="B394">
            <v>0</v>
          </cell>
          <cell r="C394">
            <v>0</v>
          </cell>
        </row>
        <row r="395">
          <cell r="A395" t="str">
            <v xml:space="preserve">Bath and North East Somerset UA     </v>
          </cell>
          <cell r="B395">
            <v>49</v>
          </cell>
          <cell r="C395">
            <v>16.2</v>
          </cell>
        </row>
        <row r="396">
          <cell r="A396" t="str">
            <v xml:space="preserve">Bournemouth UA                      </v>
          </cell>
          <cell r="B396">
            <v>81</v>
          </cell>
          <cell r="C396">
            <v>31.7</v>
          </cell>
        </row>
        <row r="397">
          <cell r="A397" t="str">
            <v xml:space="preserve">Bristol‚ City of UA                 </v>
          </cell>
          <cell r="B397">
            <v>219</v>
          </cell>
          <cell r="C397">
            <v>33.200000000000003</v>
          </cell>
        </row>
        <row r="398">
          <cell r="A398" t="str">
            <v xml:space="preserve">Cornwall UA and Isles of Scilly UA </v>
          </cell>
          <cell r="B398">
            <v>279</v>
          </cell>
          <cell r="C398">
            <v>30.3</v>
          </cell>
        </row>
        <row r="399">
          <cell r="A399" t="str">
            <v xml:space="preserve">North Somerset UA                   </v>
          </cell>
          <cell r="B399">
            <v>89</v>
          </cell>
          <cell r="C399">
            <v>25.6</v>
          </cell>
        </row>
        <row r="400">
          <cell r="A400" t="str">
            <v xml:space="preserve">Plymouth UA                         </v>
          </cell>
          <cell r="B400">
            <v>186</v>
          </cell>
          <cell r="C400">
            <v>43.6</v>
          </cell>
        </row>
        <row r="401">
          <cell r="A401" t="str">
            <v xml:space="preserve">Poole UA                            </v>
          </cell>
          <cell r="B401">
            <v>80</v>
          </cell>
          <cell r="C401">
            <v>31.3</v>
          </cell>
        </row>
        <row r="402">
          <cell r="A402" t="str">
            <v xml:space="preserve">South Gloucestershire UA            </v>
          </cell>
          <cell r="B402">
            <v>103</v>
          </cell>
          <cell r="C402">
            <v>20.5</v>
          </cell>
        </row>
        <row r="403">
          <cell r="A403" t="str">
            <v xml:space="preserve">Swindon UA                          </v>
          </cell>
          <cell r="B403">
            <v>118</v>
          </cell>
          <cell r="C403">
            <v>30.8</v>
          </cell>
        </row>
        <row r="404">
          <cell r="A404" t="str">
            <v xml:space="preserve">Torbay UA                           </v>
          </cell>
          <cell r="B404">
            <v>119</v>
          </cell>
          <cell r="C404">
            <v>53.1</v>
          </cell>
        </row>
        <row r="405">
          <cell r="A405" t="str">
            <v xml:space="preserve">Wiltshire UA    </v>
          </cell>
          <cell r="B405">
            <v>211</v>
          </cell>
          <cell r="C405">
            <v>22.9</v>
          </cell>
        </row>
        <row r="406">
          <cell r="A406">
            <v>0</v>
          </cell>
          <cell r="B406">
            <v>0</v>
          </cell>
          <cell r="C406">
            <v>0</v>
          </cell>
        </row>
        <row r="407">
          <cell r="A407" t="str">
            <v xml:space="preserve">Devon                               </v>
          </cell>
          <cell r="B407">
            <v>332</v>
          </cell>
          <cell r="C407">
            <v>26</v>
          </cell>
        </row>
        <row r="408">
          <cell r="A408" t="str">
            <v xml:space="preserve">East Devon                          </v>
          </cell>
          <cell r="B408">
            <v>55</v>
          </cell>
          <cell r="C408">
            <v>24</v>
          </cell>
        </row>
        <row r="409">
          <cell r="A409" t="str">
            <v xml:space="preserve">Exeter                              </v>
          </cell>
          <cell r="B409">
            <v>56</v>
          </cell>
          <cell r="C409">
            <v>34.299999999999997</v>
          </cell>
        </row>
        <row r="410">
          <cell r="A410" t="str">
            <v xml:space="preserve">Mid Devon                           </v>
          </cell>
          <cell r="B410">
            <v>31</v>
          </cell>
          <cell r="C410">
            <v>21</v>
          </cell>
        </row>
        <row r="411">
          <cell r="A411" t="str">
            <v xml:space="preserve">North Devon                         </v>
          </cell>
          <cell r="B411">
            <v>40</v>
          </cell>
          <cell r="C411">
            <v>23.4</v>
          </cell>
        </row>
        <row r="412">
          <cell r="A412" t="str">
            <v xml:space="preserve">South Hams                          </v>
          </cell>
          <cell r="B412">
            <v>32</v>
          </cell>
          <cell r="C412">
            <v>21.9</v>
          </cell>
        </row>
        <row r="413">
          <cell r="A413" t="str">
            <v xml:space="preserve">Teignbridge                         </v>
          </cell>
          <cell r="B413">
            <v>70</v>
          </cell>
          <cell r="C413">
            <v>32</v>
          </cell>
        </row>
        <row r="414">
          <cell r="A414" t="str">
            <v xml:space="preserve">Torridge                            </v>
          </cell>
          <cell r="B414">
            <v>33</v>
          </cell>
          <cell r="C414">
            <v>29.5</v>
          </cell>
        </row>
        <row r="415">
          <cell r="A415" t="str">
            <v xml:space="preserve">West Devon                          </v>
          </cell>
          <cell r="B415">
            <v>15</v>
          </cell>
          <cell r="C415">
            <v>16.399999999999999</v>
          </cell>
        </row>
        <row r="416">
          <cell r="A416">
            <v>0</v>
          </cell>
          <cell r="B416">
            <v>0</v>
          </cell>
          <cell r="C416">
            <v>0</v>
          </cell>
        </row>
        <row r="417">
          <cell r="A417" t="str">
            <v xml:space="preserve">Dorset                              </v>
          </cell>
          <cell r="B417">
            <v>165</v>
          </cell>
          <cell r="C417">
            <v>22.5</v>
          </cell>
        </row>
        <row r="418">
          <cell r="A418" t="str">
            <v xml:space="preserve">Christchurch                        </v>
          </cell>
          <cell r="B418">
            <v>23</v>
          </cell>
          <cell r="C418">
            <v>29.5</v>
          </cell>
        </row>
        <row r="419">
          <cell r="A419" t="str">
            <v xml:space="preserve">East Dorset                         </v>
          </cell>
          <cell r="B419">
            <v>18</v>
          </cell>
          <cell r="C419">
            <v>12</v>
          </cell>
        </row>
        <row r="420">
          <cell r="A420" t="str">
            <v xml:space="preserve">North Dorset                        </v>
          </cell>
          <cell r="B420">
            <v>26</v>
          </cell>
          <cell r="C420">
            <v>19.399999999999999</v>
          </cell>
        </row>
        <row r="421">
          <cell r="A421" t="str">
            <v xml:space="preserve">Purbeck                             </v>
          </cell>
          <cell r="B421">
            <v>16</v>
          </cell>
          <cell r="C421">
            <v>21.9</v>
          </cell>
        </row>
        <row r="422">
          <cell r="A422" t="str">
            <v xml:space="preserve">West Dorset                         </v>
          </cell>
          <cell r="B422">
            <v>41</v>
          </cell>
          <cell r="C422">
            <v>21.6</v>
          </cell>
        </row>
        <row r="423">
          <cell r="A423" t="str">
            <v xml:space="preserve">Weymouth and Portland               </v>
          </cell>
          <cell r="B423">
            <v>41</v>
          </cell>
          <cell r="C423">
            <v>37.5</v>
          </cell>
        </row>
        <row r="424">
          <cell r="A424">
            <v>0</v>
          </cell>
          <cell r="B424">
            <v>0</v>
          </cell>
          <cell r="C424">
            <v>0</v>
          </cell>
        </row>
        <row r="425">
          <cell r="A425" t="str">
            <v xml:space="preserve">Gloucestershire                     </v>
          </cell>
          <cell r="B425">
            <v>237</v>
          </cell>
          <cell r="C425">
            <v>21.5</v>
          </cell>
        </row>
        <row r="426">
          <cell r="A426" t="str">
            <v xml:space="preserve">Cheltenham                          </v>
          </cell>
          <cell r="B426">
            <v>41</v>
          </cell>
          <cell r="C426">
            <v>18.399999999999999</v>
          </cell>
        </row>
        <row r="427">
          <cell r="A427" t="str">
            <v xml:space="preserve">Cotswold                            </v>
          </cell>
          <cell r="B427">
            <v>15</v>
          </cell>
          <cell r="C427">
            <v>10.5</v>
          </cell>
        </row>
        <row r="428">
          <cell r="A428" t="str">
            <v xml:space="preserve">Forest of Dean                      </v>
          </cell>
          <cell r="B428">
            <v>38</v>
          </cell>
          <cell r="C428">
            <v>23.9</v>
          </cell>
        </row>
        <row r="429">
          <cell r="A429" t="str">
            <v xml:space="preserve">Gloucester                          </v>
          </cell>
          <cell r="B429">
            <v>86</v>
          </cell>
          <cell r="C429">
            <v>38.5</v>
          </cell>
        </row>
        <row r="430">
          <cell r="A430" t="str">
            <v xml:space="preserve">Stroud                              </v>
          </cell>
          <cell r="B430">
            <v>28</v>
          </cell>
          <cell r="C430">
            <v>13.2</v>
          </cell>
        </row>
        <row r="431">
          <cell r="A431" t="str">
            <v xml:space="preserve">Tewkesbury                          </v>
          </cell>
          <cell r="B431">
            <v>29</v>
          </cell>
          <cell r="C431">
            <v>20.399999999999999</v>
          </cell>
        </row>
        <row r="432">
          <cell r="A432">
            <v>0</v>
          </cell>
          <cell r="B432">
            <v>0</v>
          </cell>
          <cell r="C432">
            <v>0</v>
          </cell>
        </row>
        <row r="433">
          <cell r="A433" t="str">
            <v xml:space="preserve">Somerset                    </v>
          </cell>
          <cell r="B433">
            <v>284</v>
          </cell>
          <cell r="C433">
            <v>27.8</v>
          </cell>
        </row>
        <row r="434">
          <cell r="A434" t="str">
            <v xml:space="preserve">Mendip                              </v>
          </cell>
          <cell r="B434">
            <v>51</v>
          </cell>
          <cell r="C434">
            <v>21.8</v>
          </cell>
        </row>
        <row r="435">
          <cell r="A435" t="str">
            <v xml:space="preserve">Sedgemoor                           </v>
          </cell>
          <cell r="B435">
            <v>72</v>
          </cell>
          <cell r="C435">
            <v>32.9</v>
          </cell>
        </row>
        <row r="436">
          <cell r="A436" t="str">
            <v xml:space="preserve">South Somerset                      </v>
          </cell>
          <cell r="B436">
            <v>81</v>
          </cell>
          <cell r="C436">
            <v>27.2</v>
          </cell>
        </row>
        <row r="437">
          <cell r="A437" t="str">
            <v xml:space="preserve">Taunton Deane                       </v>
          </cell>
          <cell r="B437">
            <v>59</v>
          </cell>
          <cell r="C437">
            <v>27.1</v>
          </cell>
        </row>
        <row r="438">
          <cell r="A438" t="str">
            <v xml:space="preserve">West Somerset                       </v>
          </cell>
          <cell r="B438">
            <v>21</v>
          </cell>
          <cell r="C438">
            <v>40.200000000000003</v>
          </cell>
        </row>
        <row r="439">
          <cell r="A439">
            <v>0</v>
          </cell>
          <cell r="B439">
            <v>0</v>
          </cell>
          <cell r="C439">
            <v>0</v>
          </cell>
        </row>
        <row r="440">
          <cell r="A440" t="str">
            <v>WALES</v>
          </cell>
          <cell r="B440">
            <v>1885</v>
          </cell>
          <cell r="C440">
            <v>34.200000000000003</v>
          </cell>
        </row>
        <row r="441">
          <cell r="A441"/>
          <cell r="B441">
            <v>0</v>
          </cell>
          <cell r="C441">
            <v>0</v>
          </cell>
        </row>
        <row r="442">
          <cell r="A442" t="str">
            <v>Isle of Anglesey</v>
          </cell>
          <cell r="B442">
            <v>43</v>
          </cell>
          <cell r="C442">
            <v>37.799999999999997</v>
          </cell>
        </row>
        <row r="443">
          <cell r="A443" t="str">
            <v>Gwynedd</v>
          </cell>
          <cell r="B443">
            <v>76</v>
          </cell>
          <cell r="C443">
            <v>37</v>
          </cell>
        </row>
        <row r="444">
          <cell r="A444" t="str">
            <v>Conwy</v>
          </cell>
          <cell r="B444">
            <v>70</v>
          </cell>
          <cell r="C444">
            <v>34.200000000000003</v>
          </cell>
        </row>
        <row r="445">
          <cell r="A445" t="str">
            <v>Denbighshire</v>
          </cell>
          <cell r="B445">
            <v>66</v>
          </cell>
          <cell r="C445">
            <v>36.6</v>
          </cell>
        </row>
        <row r="446">
          <cell r="A446" t="str">
            <v>Flintshire</v>
          </cell>
          <cell r="B446">
            <v>99</v>
          </cell>
          <cell r="C446">
            <v>34.299999999999997</v>
          </cell>
        </row>
        <row r="447">
          <cell r="A447" t="str">
            <v>Wrexham</v>
          </cell>
          <cell r="B447">
            <v>87</v>
          </cell>
          <cell r="C447">
            <v>38.9</v>
          </cell>
        </row>
        <row r="448">
          <cell r="A448" t="str">
            <v>Powys</v>
          </cell>
          <cell r="B448">
            <v>53</v>
          </cell>
          <cell r="C448">
            <v>21.3</v>
          </cell>
        </row>
        <row r="449">
          <cell r="A449" t="str">
            <v>Ceredigion</v>
          </cell>
          <cell r="B449">
            <v>38</v>
          </cell>
          <cell r="C449">
            <v>33.6</v>
          </cell>
        </row>
        <row r="450">
          <cell r="A450" t="str">
            <v>Pembrokeshire</v>
          </cell>
          <cell r="B450">
            <v>91</v>
          </cell>
          <cell r="C450">
            <v>39.700000000000003</v>
          </cell>
        </row>
        <row r="451">
          <cell r="A451" t="str">
            <v>Carmarthenshire</v>
          </cell>
          <cell r="B451">
            <v>106</v>
          </cell>
          <cell r="C451">
            <v>31.5</v>
          </cell>
        </row>
        <row r="452">
          <cell r="A452" t="str">
            <v>Swansea</v>
          </cell>
          <cell r="B452">
            <v>115</v>
          </cell>
          <cell r="C452">
            <v>29.2</v>
          </cell>
        </row>
        <row r="453">
          <cell r="A453" t="str">
            <v>Neath Port Talbot</v>
          </cell>
          <cell r="B453">
            <v>76</v>
          </cell>
          <cell r="C453">
            <v>30.5</v>
          </cell>
        </row>
        <row r="454">
          <cell r="A454" t="str">
            <v>Bridgend</v>
          </cell>
          <cell r="B454">
            <v>101</v>
          </cell>
          <cell r="C454">
            <v>41.1</v>
          </cell>
        </row>
        <row r="455">
          <cell r="A455" t="str">
            <v>Vale of Glamorgan</v>
          </cell>
          <cell r="B455">
            <v>71</v>
          </cell>
          <cell r="C455">
            <v>28.7</v>
          </cell>
        </row>
        <row r="456">
          <cell r="A456" t="str">
            <v>Cardiff</v>
          </cell>
          <cell r="B456">
            <v>224</v>
          </cell>
          <cell r="C456">
            <v>39.200000000000003</v>
          </cell>
        </row>
        <row r="457">
          <cell r="A457" t="str">
            <v>Rhondda‚ Cynon‚ Taff</v>
          </cell>
          <cell r="B457">
            <v>171</v>
          </cell>
          <cell r="C457">
            <v>40.299999999999997</v>
          </cell>
        </row>
        <row r="458">
          <cell r="A458" t="str">
            <v>Merthyr Tydfil</v>
          </cell>
          <cell r="B458">
            <v>61</v>
          </cell>
          <cell r="C458">
            <v>54.1</v>
          </cell>
        </row>
        <row r="459">
          <cell r="A459" t="str">
            <v>Caerphilly</v>
          </cell>
          <cell r="B459">
            <v>105</v>
          </cell>
          <cell r="C459">
            <v>30.7</v>
          </cell>
        </row>
        <row r="460">
          <cell r="A460" t="str">
            <v>Blaenau Gwent</v>
          </cell>
          <cell r="B460">
            <v>35</v>
          </cell>
          <cell r="C460">
            <v>25.5</v>
          </cell>
        </row>
        <row r="461">
          <cell r="A461" t="str">
            <v>Torfaen</v>
          </cell>
          <cell r="B461">
            <v>59</v>
          </cell>
          <cell r="C461">
            <v>31.6</v>
          </cell>
        </row>
        <row r="462">
          <cell r="A462" t="str">
            <v>Monmouthshire</v>
          </cell>
          <cell r="B462">
            <v>32</v>
          </cell>
          <cell r="C462">
            <v>18.100000000000001</v>
          </cell>
        </row>
        <row r="463">
          <cell r="A463" t="str">
            <v>Newport</v>
          </cell>
          <cell r="B463">
            <v>106</v>
          </cell>
          <cell r="C463">
            <v>38.1</v>
          </cell>
        </row>
      </sheetData>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Overview WHS &amp; QOF"/>
      <sheetName val="Overview Mortality &amp; Admissions"/>
      <sheetName val="Interactive LA"/>
      <sheetName val="Interactive HB"/>
      <sheetName val="Interactive controls"/>
      <sheetName val="All Data"/>
    </sheetNames>
    <sheetDataSet>
      <sheetData sheetId="0" refreshError="1"/>
      <sheetData sheetId="1" refreshError="1"/>
      <sheetData sheetId="2" refreshError="1"/>
      <sheetData sheetId="3">
        <row r="7">
          <cell r="U7">
            <v>21.861840000000001</v>
          </cell>
          <cell r="V7">
            <v>28.008589999999998</v>
          </cell>
          <cell r="W7">
            <v>17.32968</v>
          </cell>
          <cell r="X7">
            <v>22.354040000000001</v>
          </cell>
          <cell r="Y7">
            <v>2.3681933040752297</v>
          </cell>
          <cell r="Z7">
            <v>2.5524638848310497</v>
          </cell>
          <cell r="AA7">
            <v>3.14946933284955</v>
          </cell>
          <cell r="AB7">
            <v>3.4622726686772602</v>
          </cell>
          <cell r="AC7">
            <v>1.5877564701267801</v>
          </cell>
          <cell r="AD7">
            <v>1.7943732859465498</v>
          </cell>
          <cell r="AE7">
            <v>9.8694012502425998</v>
          </cell>
          <cell r="AF7">
            <v>10.2715124117237</v>
          </cell>
          <cell r="AG7">
            <v>9.8393916028144606</v>
          </cell>
          <cell r="AH7">
            <v>10.421149798070699</v>
          </cell>
          <cell r="AI7">
            <v>9.6591018387981613</v>
          </cell>
          <cell r="AJ7">
            <v>10.2161374904613</v>
          </cell>
          <cell r="AK7">
            <v>1.1767244420329699</v>
          </cell>
          <cell r="AL7">
            <v>1.3074758219502098</v>
          </cell>
          <cell r="AM7">
            <v>1.3794860203624599</v>
          </cell>
          <cell r="AN7">
            <v>1.5889783112187899</v>
          </cell>
          <cell r="AO7">
            <v>0.94611235641510893</v>
          </cell>
          <cell r="AP7">
            <v>1.1096076774392301</v>
          </cell>
        </row>
        <row r="8">
          <cell r="U8">
            <v>18.30423</v>
          </cell>
          <cell r="V8">
            <v>23.590689999999999</v>
          </cell>
          <cell r="W8">
            <v>15.639900000000001</v>
          </cell>
          <cell r="X8">
            <v>20.33182</v>
          </cell>
          <cell r="Y8">
            <v>2.15429112490117</v>
          </cell>
          <cell r="Z8">
            <v>2.2896675573147998</v>
          </cell>
          <cell r="AA8">
            <v>2.9384305162019997</v>
          </cell>
          <cell r="AB8">
            <v>3.1707330611397202</v>
          </cell>
          <cell r="AC8">
            <v>1.3907256207235901</v>
          </cell>
          <cell r="AD8">
            <v>1.5385932949499499</v>
          </cell>
          <cell r="AE8">
            <v>9.9481882733793192</v>
          </cell>
          <cell r="AF8">
            <v>10.256011008552601</v>
          </cell>
          <cell r="AG8">
            <v>9.953522749595809</v>
          </cell>
          <cell r="AH8">
            <v>10.398050830068701</v>
          </cell>
          <cell r="AI8">
            <v>9.7372003290495694</v>
          </cell>
          <cell r="AJ8">
            <v>10.1645041338589</v>
          </cell>
          <cell r="AK8">
            <v>1.06799690240415</v>
          </cell>
          <cell r="AL8">
            <v>1.1627216455795899</v>
          </cell>
          <cell r="AM8">
            <v>1.24660708608086</v>
          </cell>
          <cell r="AN8">
            <v>1.3977182946937401</v>
          </cell>
          <cell r="AO8">
            <v>0.880013638123474</v>
          </cell>
          <cell r="AP8">
            <v>1.000252099044</v>
          </cell>
        </row>
        <row r="9">
          <cell r="U9">
            <v>19.61739</v>
          </cell>
          <cell r="V9">
            <v>25.00094</v>
          </cell>
          <cell r="W9">
            <v>15.209020000000001</v>
          </cell>
          <cell r="X9">
            <v>19.647220000000001</v>
          </cell>
          <cell r="Y9">
            <v>2.3522893826802003</v>
          </cell>
          <cell r="Z9">
            <v>2.4923477087546502</v>
          </cell>
          <cell r="AA9">
            <v>3.17374668296647</v>
          </cell>
          <cell r="AB9">
            <v>3.4145160746869401</v>
          </cell>
          <cell r="AC9">
            <v>1.5533503244204598</v>
          </cell>
          <cell r="AD9">
            <v>1.70604842598325</v>
          </cell>
          <cell r="AE9">
            <v>9.7991823166681495</v>
          </cell>
          <cell r="AF9">
            <v>10.1044837382465</v>
          </cell>
          <cell r="AG9">
            <v>9.7607769186066804</v>
          </cell>
          <cell r="AH9">
            <v>10.204315879528199</v>
          </cell>
          <cell r="AI9">
            <v>9.6609670863839092</v>
          </cell>
          <cell r="AJ9">
            <v>10.0824450854668</v>
          </cell>
          <cell r="AK9">
            <v>1.1706064339225299</v>
          </cell>
          <cell r="AL9">
            <v>1.2683154181893701</v>
          </cell>
          <cell r="AM9">
            <v>1.3460545395755499</v>
          </cell>
          <cell r="AN9">
            <v>1.5007304271886801</v>
          </cell>
          <cell r="AO9">
            <v>0.98171247904508796</v>
          </cell>
          <cell r="AP9">
            <v>1.1062520728752099</v>
          </cell>
        </row>
        <row r="10">
          <cell r="U10">
            <v>20.42756</v>
          </cell>
          <cell r="V10">
            <v>26.178849999999997</v>
          </cell>
          <cell r="W10">
            <v>15.930839999999998</v>
          </cell>
          <cell r="X10">
            <v>20.315020000000001</v>
          </cell>
          <cell r="Y10">
            <v>2.75874740090403</v>
          </cell>
          <cell r="Z10">
            <v>2.9262911234505298</v>
          </cell>
          <cell r="AA10">
            <v>3.64223964750256</v>
          </cell>
          <cell r="AB10">
            <v>3.9240471051087602</v>
          </cell>
          <cell r="AC10">
            <v>1.8892610116884299</v>
          </cell>
          <cell r="AD10">
            <v>2.0798443056930003</v>
          </cell>
          <cell r="AE10">
            <v>10.3163920412</v>
          </cell>
          <cell r="AF10">
            <v>10.656308254188799</v>
          </cell>
          <cell r="AG10">
            <v>10.4434202101206</v>
          </cell>
          <cell r="AH10">
            <v>10.939520204884101</v>
          </cell>
          <cell r="AI10">
            <v>10.0081207655683</v>
          </cell>
          <cell r="AJ10">
            <v>10.474959708774801</v>
          </cell>
          <cell r="AK10">
            <v>1.2440100965368501</v>
          </cell>
          <cell r="AL10">
            <v>1.3570366122047901</v>
          </cell>
          <cell r="AM10">
            <v>1.41493529192033</v>
          </cell>
          <cell r="AN10">
            <v>1.5913254411064499</v>
          </cell>
          <cell r="AO10">
            <v>1.05428527201392</v>
          </cell>
          <cell r="AP10">
            <v>1.20091246230478</v>
          </cell>
        </row>
        <row r="11">
          <cell r="U11">
            <v>18.83606</v>
          </cell>
          <cell r="V11">
            <v>24.029039999999998</v>
          </cell>
          <cell r="W11">
            <v>18.645700000000001</v>
          </cell>
          <cell r="X11">
            <v>23.66375</v>
          </cell>
          <cell r="Y11">
            <v>2.5289475073183301</v>
          </cell>
          <cell r="Z11">
            <v>2.6654862670914801</v>
          </cell>
          <cell r="AA11">
            <v>3.3889689851902403</v>
          </cell>
          <cell r="AB11">
            <v>3.6210534896455302</v>
          </cell>
          <cell r="AC11">
            <v>1.6854798025409299</v>
          </cell>
          <cell r="AD11">
            <v>1.8380881790949801</v>
          </cell>
          <cell r="AE11">
            <v>10.8875631340279</v>
          </cell>
          <cell r="AF11">
            <v>11.181186301557799</v>
          </cell>
          <cell r="AG11">
            <v>10.984805885655101</v>
          </cell>
          <cell r="AH11">
            <v>11.411779459919801</v>
          </cell>
          <cell r="AI11">
            <v>10.6174849513833</v>
          </cell>
          <cell r="AJ11">
            <v>11.0222906327872</v>
          </cell>
          <cell r="AK11">
            <v>1.14155435315952</v>
          </cell>
          <cell r="AL11">
            <v>1.2331903073461699</v>
          </cell>
          <cell r="AM11">
            <v>1.3365561252164599</v>
          </cell>
          <cell r="AN11">
            <v>1.4829873540823901</v>
          </cell>
          <cell r="AO11">
            <v>0.93296512885049798</v>
          </cell>
          <cell r="AP11">
            <v>1.0484970330748902</v>
          </cell>
        </row>
        <row r="12">
          <cell r="U12">
            <v>21.718870000000003</v>
          </cell>
          <cell r="V12">
            <v>27.555879999999998</v>
          </cell>
          <cell r="W12">
            <v>17.806899999999999</v>
          </cell>
          <cell r="X12">
            <v>22.671289999999999</v>
          </cell>
          <cell r="Y12">
            <v>2.6144360817943699</v>
          </cell>
          <cell r="Z12">
            <v>2.75779689540235</v>
          </cell>
          <cell r="AA12">
            <v>3.4419177433785797</v>
          </cell>
          <cell r="AB12">
            <v>3.6835990345487195</v>
          </cell>
          <cell r="AC12">
            <v>1.8076894579970801</v>
          </cell>
          <cell r="AD12">
            <v>1.9713233696672401</v>
          </cell>
          <cell r="AE12">
            <v>11.556651642724599</v>
          </cell>
          <cell r="AF12">
            <v>11.8690662570135</v>
          </cell>
          <cell r="AG12">
            <v>11.5676295635141</v>
          </cell>
          <cell r="AH12">
            <v>12.020230591861601</v>
          </cell>
          <cell r="AI12">
            <v>11.357416498437701</v>
          </cell>
          <cell r="AJ12">
            <v>11.790211609504301</v>
          </cell>
          <cell r="AK12">
            <v>1.1670364640294</v>
          </cell>
          <cell r="AL12">
            <v>1.26242861170817</v>
          </cell>
          <cell r="AM12">
            <v>1.2872799627669</v>
          </cell>
          <cell r="AN12">
            <v>1.43538725647534</v>
          </cell>
          <cell r="AO12">
            <v>1.02748546821987</v>
          </cell>
          <cell r="AP12">
            <v>1.1528499280543001</v>
          </cell>
        </row>
        <row r="13">
          <cell r="U13">
            <v>18.227509999999999</v>
          </cell>
          <cell r="V13">
            <v>23.84355</v>
          </cell>
          <cell r="W13">
            <v>16.165520000000001</v>
          </cell>
          <cell r="X13">
            <v>21.011189999999999</v>
          </cell>
          <cell r="Y13">
            <v>2.0844094497114503</v>
          </cell>
          <cell r="Z13">
            <v>2.2056201427471001</v>
          </cell>
          <cell r="AA13">
            <v>2.8940439148119701</v>
          </cell>
          <cell r="AB13">
            <v>3.10299899725117</v>
          </cell>
          <cell r="AC13">
            <v>1.28227543159865</v>
          </cell>
          <cell r="AD13">
            <v>1.41174906310534</v>
          </cell>
          <cell r="AE13">
            <v>9.84837851649519</v>
          </cell>
          <cell r="AF13">
            <v>10.130614503417799</v>
          </cell>
          <cell r="AG13">
            <v>9.8661354517706794</v>
          </cell>
          <cell r="AH13">
            <v>10.2742245896874</v>
          </cell>
          <cell r="AI13">
            <v>9.6733248898093098</v>
          </cell>
          <cell r="AJ13">
            <v>10.0645954062286</v>
          </cell>
          <cell r="AK13">
            <v>1.1553316787941099</v>
          </cell>
          <cell r="AL13">
            <v>1.2463211942157899</v>
          </cell>
          <cell r="AM13">
            <v>1.30732892668594</v>
          </cell>
          <cell r="AN13">
            <v>1.4492546856980399</v>
          </cell>
          <cell r="AO13">
            <v>0.97622713089245605</v>
          </cell>
          <cell r="AP13">
            <v>1.09313406849407</v>
          </cell>
        </row>
        <row r="14">
          <cell r="U14">
            <v>19.22139</v>
          </cell>
          <cell r="V14">
            <v>24.656510000000001</v>
          </cell>
          <cell r="W14">
            <v>16.90701</v>
          </cell>
          <cell r="X14">
            <v>22.02046</v>
          </cell>
          <cell r="Y14">
            <v>2.20566964798553</v>
          </cell>
          <cell r="Z14">
            <v>2.3644461275456399</v>
          </cell>
          <cell r="AA14">
            <v>3.0114390192750999</v>
          </cell>
          <cell r="AB14">
            <v>3.2828490958365402</v>
          </cell>
          <cell r="AC14">
            <v>1.3864770788515199</v>
          </cell>
          <cell r="AD14">
            <v>1.55867034095529</v>
          </cell>
          <cell r="AE14">
            <v>10.2836724624384</v>
          </cell>
          <cell r="AF14">
            <v>10.6512990806799</v>
          </cell>
          <cell r="AG14">
            <v>9.9447421692706008</v>
          </cell>
          <cell r="AH14">
            <v>10.464445597008801</v>
          </cell>
          <cell r="AI14">
            <v>10.4248522357249</v>
          </cell>
          <cell r="AJ14">
            <v>10.9468862667122</v>
          </cell>
          <cell r="AK14">
            <v>1.0462622903255601</v>
          </cell>
          <cell r="AL14">
            <v>1.1565221131712</v>
          </cell>
          <cell r="AM14">
            <v>1.20783319926413</v>
          </cell>
          <cell r="AN14">
            <v>1.3818609904385999</v>
          </cell>
          <cell r="AO14">
            <v>0.85867691995246198</v>
          </cell>
          <cell r="AP14">
            <v>0.99889543389214697</v>
          </cell>
        </row>
        <row r="15">
          <cell r="U15">
            <v>21.384049999999998</v>
          </cell>
          <cell r="V15">
            <v>26.818439999999999</v>
          </cell>
          <cell r="W15">
            <v>19.08944</v>
          </cell>
          <cell r="X15">
            <v>24.124269999999999</v>
          </cell>
          <cell r="Y15">
            <v>2.2145242457397099</v>
          </cell>
          <cell r="Z15">
            <v>2.3657554547577799</v>
          </cell>
          <cell r="AA15">
            <v>3.0325477576504798</v>
          </cell>
          <cell r="AB15">
            <v>3.29115410639116</v>
          </cell>
          <cell r="AC15">
            <v>1.4159412528909798</v>
          </cell>
          <cell r="AD15">
            <v>1.5828374214176999</v>
          </cell>
          <cell r="AE15">
            <v>10.3002498616144</v>
          </cell>
          <cell r="AF15">
            <v>10.6469850350784</v>
          </cell>
          <cell r="AG15">
            <v>10.2573829026851</v>
          </cell>
          <cell r="AH15">
            <v>10.7583059614985</v>
          </cell>
          <cell r="AI15">
            <v>10.155563999633399</v>
          </cell>
          <cell r="AJ15">
            <v>10.636900369943401</v>
          </cell>
          <cell r="AK15">
            <v>1.1799149300545499</v>
          </cell>
          <cell r="AL15">
            <v>1.2904104212727001</v>
          </cell>
          <cell r="AM15">
            <v>1.3503764747967</v>
          </cell>
          <cell r="AN15">
            <v>1.5238944142067701</v>
          </cell>
          <cell r="AO15">
            <v>0.98208459897818001</v>
          </cell>
          <cell r="AP15">
            <v>1.1236515826542699</v>
          </cell>
        </row>
        <row r="16">
          <cell r="U16">
            <v>18.852640000000001</v>
          </cell>
          <cell r="V16">
            <v>24.010100000000001</v>
          </cell>
          <cell r="W16">
            <v>21.170269999999999</v>
          </cell>
          <cell r="X16">
            <v>26.258209999999998</v>
          </cell>
          <cell r="Y16">
            <v>2.64303819524297</v>
          </cell>
          <cell r="Z16">
            <v>2.76527969513115</v>
          </cell>
          <cell r="AA16">
            <v>3.5274369554668503</v>
          </cell>
          <cell r="AB16">
            <v>3.7351504015945602</v>
          </cell>
          <cell r="AC16">
            <v>1.78376556573361</v>
          </cell>
          <cell r="AD16">
            <v>1.9198094857072801</v>
          </cell>
          <cell r="AE16">
            <v>10.2597529582216</v>
          </cell>
          <cell r="AF16">
            <v>10.5162454774681</v>
          </cell>
          <cell r="AG16">
            <v>10.3089969284459</v>
          </cell>
          <cell r="AH16">
            <v>10.681708374415299</v>
          </cell>
          <cell r="AI16">
            <v>10.058871050598301</v>
          </cell>
          <cell r="AJ16">
            <v>10.4127222714921</v>
          </cell>
          <cell r="AK16">
            <v>1.2791631238673902</v>
          </cell>
          <cell r="AL16">
            <v>1.36539826830317</v>
          </cell>
          <cell r="AM16">
            <v>1.4623362591456099</v>
          </cell>
          <cell r="AN16">
            <v>1.59695994541569</v>
          </cell>
          <cell r="AO16">
            <v>1.0809201761082998</v>
          </cell>
          <cell r="AP16">
            <v>1.1921670881534401</v>
          </cell>
        </row>
        <row r="17">
          <cell r="U17">
            <v>20.46913</v>
          </cell>
          <cell r="V17">
            <v>25.128800000000002</v>
          </cell>
          <cell r="W17">
            <v>19.234950000000001</v>
          </cell>
          <cell r="X17">
            <v>23.66677</v>
          </cell>
          <cell r="Y17">
            <v>2.42054153348256</v>
          </cell>
          <cell r="Z17">
            <v>2.5279031225162898</v>
          </cell>
          <cell r="AA17">
            <v>3.3883125936074796</v>
          </cell>
          <cell r="AB17">
            <v>3.5744517525093897</v>
          </cell>
          <cell r="AC17">
            <v>1.5095074252152501</v>
          </cell>
          <cell r="AD17">
            <v>1.6246559126814302</v>
          </cell>
          <cell r="AE17">
            <v>9.8999539832271388</v>
          </cell>
          <cell r="AF17">
            <v>10.127671854743999</v>
          </cell>
          <cell r="AG17">
            <v>10.0366607949155</v>
          </cell>
          <cell r="AH17">
            <v>10.3679298141658</v>
          </cell>
          <cell r="AI17">
            <v>9.6280254426297898</v>
          </cell>
          <cell r="AJ17">
            <v>9.9416972582724998</v>
          </cell>
          <cell r="AK17">
            <v>1.3346613773365499</v>
          </cell>
          <cell r="AL17">
            <v>1.4141015780810899</v>
          </cell>
          <cell r="AM17">
            <v>1.5447963975727699</v>
          </cell>
          <cell r="AN17">
            <v>1.6697965582784602</v>
          </cell>
          <cell r="AO17">
            <v>1.12460377873539</v>
          </cell>
          <cell r="AP17">
            <v>1.2266590936094102</v>
          </cell>
        </row>
        <row r="18">
          <cell r="U18">
            <v>22.106310000000001</v>
          </cell>
          <cell r="V18">
            <v>27.502769999999998</v>
          </cell>
          <cell r="W18">
            <v>22.28162</v>
          </cell>
          <cell r="X18">
            <v>27.479500000000002</v>
          </cell>
          <cell r="Y18">
            <v>2.7250350408540602</v>
          </cell>
          <cell r="Z18">
            <v>2.8705141454692198</v>
          </cell>
          <cell r="AA18">
            <v>3.6641899408920899</v>
          </cell>
          <cell r="AB18">
            <v>3.9117069184302302</v>
          </cell>
          <cell r="AC18">
            <v>1.8091819457654901</v>
          </cell>
          <cell r="AD18">
            <v>1.9708183995623501</v>
          </cell>
          <cell r="AE18">
            <v>11.436934477757401</v>
          </cell>
          <cell r="AF18">
            <v>11.7497911077922</v>
          </cell>
          <cell r="AG18">
            <v>11.443714893479699</v>
          </cell>
          <cell r="AH18">
            <v>11.896255092435599</v>
          </cell>
          <cell r="AI18">
            <v>11.245992326024501</v>
          </cell>
          <cell r="AJ18">
            <v>11.6796118555657</v>
          </cell>
          <cell r="AK18">
            <v>1.3674019031904299</v>
          </cell>
          <cell r="AL18">
            <v>1.4697450526422799</v>
          </cell>
          <cell r="AM18">
            <v>1.5274013513171001</v>
          </cell>
          <cell r="AN18">
            <v>1.68667967313589</v>
          </cell>
          <cell r="AO18">
            <v>1.1832882172130099</v>
          </cell>
          <cell r="AP18">
            <v>1.3160102094374602</v>
          </cell>
        </row>
        <row r="19">
          <cell r="U19">
            <v>19.82517</v>
          </cell>
          <cell r="V19">
            <v>25.232120000000002</v>
          </cell>
          <cell r="W19">
            <v>22.099959999999999</v>
          </cell>
          <cell r="X19">
            <v>27.034970000000001</v>
          </cell>
          <cell r="Y19">
            <v>2.9386706609250801</v>
          </cell>
          <cell r="Z19">
            <v>3.0842430700810302</v>
          </cell>
          <cell r="AA19">
            <v>3.9314692656424697</v>
          </cell>
          <cell r="AB19">
            <v>4.1788472483604302</v>
          </cell>
          <cell r="AC19">
            <v>1.9881946739723699</v>
          </cell>
          <cell r="AD19">
            <v>2.1518347059240197</v>
          </cell>
          <cell r="AE19">
            <v>11.456432598339301</v>
          </cell>
          <cell r="AF19">
            <v>11.7567009264073</v>
          </cell>
          <cell r="AG19">
            <v>11.766234392307201</v>
          </cell>
          <cell r="AH19">
            <v>12.207453068716401</v>
          </cell>
          <cell r="AI19">
            <v>10.9785917921141</v>
          </cell>
          <cell r="AJ19">
            <v>11.3878322886533</v>
          </cell>
          <cell r="AK19">
            <v>1.52195742339054</v>
          </cell>
          <cell r="AL19">
            <v>1.6272067728081301</v>
          </cell>
          <cell r="AM19">
            <v>1.72114191893099</v>
          </cell>
          <cell r="AN19">
            <v>1.8865542624119498</v>
          </cell>
          <cell r="AO19">
            <v>1.29791569428236</v>
          </cell>
          <cell r="AP19">
            <v>1.4322486221006199</v>
          </cell>
        </row>
        <row r="20">
          <cell r="U20">
            <v>18.634679999999999</v>
          </cell>
          <cell r="V20">
            <v>24.098680000000002</v>
          </cell>
          <cell r="W20">
            <v>19.00412</v>
          </cell>
          <cell r="X20">
            <v>23.9999</v>
          </cell>
          <cell r="Y20">
            <v>2.3284072966745</v>
          </cell>
          <cell r="Z20">
            <v>2.4717351817633499</v>
          </cell>
          <cell r="AA20">
            <v>3.1936676145429099</v>
          </cell>
          <cell r="AB20">
            <v>3.4411641875806502</v>
          </cell>
          <cell r="AC20">
            <v>1.50078030785654</v>
          </cell>
          <cell r="AD20">
            <v>1.6576108565233099</v>
          </cell>
          <cell r="AE20">
            <v>10.668296516022099</v>
          </cell>
          <cell r="AF20">
            <v>10.988327923978</v>
          </cell>
          <cell r="AG20">
            <v>11.1895371245331</v>
          </cell>
          <cell r="AH20">
            <v>11.666478644515399</v>
          </cell>
          <cell r="AI20">
            <v>9.9952378734388994</v>
          </cell>
          <cell r="AJ20">
            <v>10.4253104839652</v>
          </cell>
          <cell r="AK20">
            <v>1.30566065263843</v>
          </cell>
          <cell r="AL20">
            <v>1.4130608786993999</v>
          </cell>
          <cell r="AM20">
            <v>1.58681749108909</v>
          </cell>
          <cell r="AN20">
            <v>1.76179256859059</v>
          </cell>
          <cell r="AO20">
            <v>1.01815687235951</v>
          </cell>
          <cell r="AP20">
            <v>1.1500194129271801</v>
          </cell>
        </row>
        <row r="21">
          <cell r="U21">
            <v>18.715589999999999</v>
          </cell>
          <cell r="V21">
            <v>22.577820000000003</v>
          </cell>
          <cell r="W21">
            <v>17.882090000000002</v>
          </cell>
          <cell r="X21">
            <v>21.76258</v>
          </cell>
          <cell r="Y21">
            <v>2.4154563837128999</v>
          </cell>
          <cell r="Z21">
            <v>2.5126749138238198</v>
          </cell>
          <cell r="AA21">
            <v>3.2226381471719798</v>
          </cell>
          <cell r="AB21">
            <v>3.3858962320293897</v>
          </cell>
          <cell r="AC21">
            <v>1.62240573900275</v>
          </cell>
          <cell r="AD21">
            <v>1.7320422957550299</v>
          </cell>
          <cell r="AE21">
            <v>10.8957429648069</v>
          </cell>
          <cell r="AF21">
            <v>11.1073137427785</v>
          </cell>
          <cell r="AG21">
            <v>11.0176984924856</v>
          </cell>
          <cell r="AH21">
            <v>11.322246151240901</v>
          </cell>
          <cell r="AI21">
            <v>10.601986979835599</v>
          </cell>
          <cell r="AJ21">
            <v>10.8962258848301</v>
          </cell>
          <cell r="AK21">
            <v>1.2788462111418</v>
          </cell>
          <cell r="AL21">
            <v>1.3487017289229801</v>
          </cell>
          <cell r="AM21">
            <v>1.47841242948341</v>
          </cell>
          <cell r="AN21">
            <v>1.58858941097036</v>
          </cell>
          <cell r="AO21">
            <v>1.0693077358880001</v>
          </cell>
          <cell r="AP21">
            <v>1.1580202718664201</v>
          </cell>
        </row>
        <row r="22">
          <cell r="U22">
            <v>23.77374</v>
          </cell>
          <cell r="V22">
            <v>28.939330000000002</v>
          </cell>
          <cell r="W22">
            <v>22.97184</v>
          </cell>
          <cell r="X22">
            <v>27.53952</v>
          </cell>
          <cell r="Y22">
            <v>2.88102337864514</v>
          </cell>
          <cell r="Z22">
            <v>2.9983194641461202</v>
          </cell>
          <cell r="AA22">
            <v>3.7669567228132004</v>
          </cell>
          <cell r="AB22">
            <v>3.9630287666597801</v>
          </cell>
          <cell r="AC22">
            <v>2.0220312602340202</v>
          </cell>
          <cell r="AD22">
            <v>2.1574328561602001</v>
          </cell>
          <cell r="AE22">
            <v>12.672544980281</v>
          </cell>
          <cell r="AF22">
            <v>12.927832176497599</v>
          </cell>
          <cell r="AG22">
            <v>13.058642039550199</v>
          </cell>
          <cell r="AH22">
            <v>13.4324266670199</v>
          </cell>
          <cell r="AI22">
            <v>12.1272958415624</v>
          </cell>
          <cell r="AJ22">
            <v>12.4767456968895</v>
          </cell>
          <cell r="AK22">
            <v>1.3745998547982299</v>
          </cell>
          <cell r="AL22">
            <v>1.45550146943406</v>
          </cell>
          <cell r="AM22">
            <v>1.5962621191708402</v>
          </cell>
          <cell r="AN22">
            <v>1.7244202711156897</v>
          </cell>
          <cell r="AO22">
            <v>1.14699621385815</v>
          </cell>
          <cell r="AP22">
            <v>1.2500641980609202</v>
          </cell>
        </row>
        <row r="23">
          <cell r="U23">
            <v>21.176490000000001</v>
          </cell>
          <cell r="V23">
            <v>26.677440000000001</v>
          </cell>
          <cell r="W23">
            <v>24.870619999999999</v>
          </cell>
          <cell r="X23">
            <v>30.272090000000002</v>
          </cell>
          <cell r="Y23">
            <v>2.8511166768237</v>
          </cell>
          <cell r="Z23">
            <v>3.0956399060135902</v>
          </cell>
          <cell r="AA23">
            <v>3.8011440734774404</v>
          </cell>
          <cell r="AB23">
            <v>4.2135747755492998</v>
          </cell>
          <cell r="AC23">
            <v>1.8996207316423199</v>
          </cell>
          <cell r="AD23">
            <v>2.1794218395533198</v>
          </cell>
          <cell r="AE23">
            <v>12.908685534224798</v>
          </cell>
          <cell r="AF23">
            <v>13.439993400608799</v>
          </cell>
          <cell r="AG23">
            <v>13.0812427092539</v>
          </cell>
          <cell r="AH23">
            <v>13.8545243339092</v>
          </cell>
          <cell r="AI23">
            <v>12.4380479398099</v>
          </cell>
          <cell r="AJ23">
            <v>13.1702687638676</v>
          </cell>
          <cell r="AK23">
            <v>1.2528861000542899</v>
          </cell>
          <cell r="AL23">
            <v>1.4159611823690601</v>
          </cell>
          <cell r="AM23">
            <v>1.4277552744279201</v>
          </cell>
          <cell r="AN23">
            <v>1.6847399430990802</v>
          </cell>
          <cell r="AO23">
            <v>1.03543324158316</v>
          </cell>
          <cell r="AP23">
            <v>1.2448433539486301</v>
          </cell>
        </row>
        <row r="24">
          <cell r="U24">
            <v>20.85633</v>
          </cell>
          <cell r="V24">
            <v>26.06382</v>
          </cell>
          <cell r="W24">
            <v>23.734390000000001</v>
          </cell>
          <cell r="X24">
            <v>29.060009999999998</v>
          </cell>
          <cell r="Y24">
            <v>2.8899119938265203</v>
          </cell>
          <cell r="Z24">
            <v>3.0349883017728199</v>
          </cell>
          <cell r="AA24">
            <v>3.8979612911693602</v>
          </cell>
          <cell r="AB24">
            <v>4.1449289165787198</v>
          </cell>
          <cell r="AC24">
            <v>1.9163410767042</v>
          </cell>
          <cell r="AD24">
            <v>2.0791372919020499</v>
          </cell>
          <cell r="AE24">
            <v>12.4935925706184</v>
          </cell>
          <cell r="AF24">
            <v>12.806197358227701</v>
          </cell>
          <cell r="AG24">
            <v>12.8165873125925</v>
          </cell>
          <cell r="AH24">
            <v>13.275074849712601</v>
          </cell>
          <cell r="AI24">
            <v>11.9862915714225</v>
          </cell>
          <cell r="AJ24">
            <v>12.413344706252001</v>
          </cell>
          <cell r="AK24">
            <v>1.3065338219429901</v>
          </cell>
          <cell r="AL24">
            <v>1.40460438113415</v>
          </cell>
          <cell r="AM24">
            <v>1.5015865452841699</v>
          </cell>
          <cell r="AN24">
            <v>1.6567110580403501</v>
          </cell>
          <cell r="AO24">
            <v>1.0937464585960002</v>
          </cell>
          <cell r="AP24">
            <v>1.21897673230176</v>
          </cell>
        </row>
        <row r="25">
          <cell r="U25">
            <v>24.805679999999999</v>
          </cell>
          <cell r="V25">
            <v>30.69904</v>
          </cell>
          <cell r="W25">
            <v>23.557690000000001</v>
          </cell>
          <cell r="X25">
            <v>29.11739</v>
          </cell>
          <cell r="Y25">
            <v>2.9993832288114199</v>
          </cell>
          <cell r="Z25">
            <v>3.2161297190358398</v>
          </cell>
          <cell r="AA25">
            <v>3.9654907980303298</v>
          </cell>
          <cell r="AB25">
            <v>4.3274794272134001</v>
          </cell>
          <cell r="AC25">
            <v>1.9977513227829</v>
          </cell>
          <cell r="AD25">
            <v>2.24448907967371</v>
          </cell>
          <cell r="AE25">
            <v>12.7950326883657</v>
          </cell>
          <cell r="AF25">
            <v>13.260419014935801</v>
          </cell>
          <cell r="AG25">
            <v>12.5709585615874</v>
          </cell>
          <cell r="AH25">
            <v>13.2326858220536</v>
          </cell>
          <cell r="AI25">
            <v>12.7658691808469</v>
          </cell>
          <cell r="AJ25">
            <v>13.423043514170999</v>
          </cell>
          <cell r="AK25">
            <v>1.2142433787645899</v>
          </cell>
          <cell r="AL25">
            <v>1.35308796779392</v>
          </cell>
          <cell r="AM25">
            <v>1.31866337726335</v>
          </cell>
          <cell r="AN25">
            <v>1.5292191322893198</v>
          </cell>
          <cell r="AO25">
            <v>1.0602518231479698</v>
          </cell>
          <cell r="AP25">
            <v>1.2460925010639001</v>
          </cell>
        </row>
        <row r="26">
          <cell r="U26">
            <v>23.57987</v>
          </cell>
          <cell r="V26">
            <v>29.333779999999997</v>
          </cell>
          <cell r="W26">
            <v>23.08942</v>
          </cell>
          <cell r="X26">
            <v>28.41958</v>
          </cell>
          <cell r="Y26">
            <v>2.73898669475401</v>
          </cell>
          <cell r="Z26">
            <v>2.9210141411354802</v>
          </cell>
          <cell r="AA26">
            <v>3.6475163715553998</v>
          </cell>
          <cell r="AB26">
            <v>3.9567175418306801</v>
          </cell>
          <cell r="AC26">
            <v>1.8442027168465001</v>
          </cell>
          <cell r="AD26">
            <v>2.0487129468465599</v>
          </cell>
          <cell r="AE26">
            <v>11.830887097408901</v>
          </cell>
          <cell r="AF26">
            <v>12.22528785077</v>
          </cell>
          <cell r="AG26">
            <v>11.847748305377699</v>
          </cell>
          <cell r="AH26">
            <v>12.4193649504964</v>
          </cell>
          <cell r="AI26">
            <v>11.600154938342701</v>
          </cell>
          <cell r="AJ26">
            <v>12.146564020796999</v>
          </cell>
          <cell r="AK26">
            <v>1.25796245212435</v>
          </cell>
          <cell r="AL26">
            <v>1.3818621576082399</v>
          </cell>
          <cell r="AM26">
            <v>1.4619034051861202</v>
          </cell>
          <cell r="AN26">
            <v>1.6588415658450502</v>
          </cell>
          <cell r="AO26">
            <v>1.04348508000019</v>
          </cell>
          <cell r="AP26">
            <v>1.20198611785273</v>
          </cell>
        </row>
        <row r="27">
          <cell r="U27">
            <v>15.542059999999999</v>
          </cell>
          <cell r="V27">
            <v>21.174849999999999</v>
          </cell>
          <cell r="W27">
            <v>15.319900000000001</v>
          </cell>
          <cell r="X27">
            <v>20.002279999999999</v>
          </cell>
          <cell r="Y27">
            <v>2.09383711915339</v>
          </cell>
          <cell r="Z27">
            <v>2.2456062049653798</v>
          </cell>
          <cell r="AA27">
            <v>2.9236337346379599</v>
          </cell>
          <cell r="AB27">
            <v>3.18835690320536</v>
          </cell>
          <cell r="AC27">
            <v>1.2829965630381399</v>
          </cell>
          <cell r="AD27">
            <v>1.4439923260652399</v>
          </cell>
          <cell r="AE27">
            <v>9.4767025647247713</v>
          </cell>
          <cell r="AF27">
            <v>9.8177248074809889</v>
          </cell>
          <cell r="AG27">
            <v>9.7278452816278609</v>
          </cell>
          <cell r="AH27">
            <v>10.230229803365301</v>
          </cell>
          <cell r="AI27">
            <v>9.0396734236269793</v>
          </cell>
          <cell r="AJ27">
            <v>9.5032203901328707</v>
          </cell>
          <cell r="AK27">
            <v>1.13417817677711</v>
          </cell>
          <cell r="AL27">
            <v>1.2467534957972801</v>
          </cell>
          <cell r="AM27">
            <v>1.29280800322945</v>
          </cell>
          <cell r="AN27">
            <v>1.4699299112633</v>
          </cell>
          <cell r="AO27">
            <v>0.95037817199200203</v>
          </cell>
          <cell r="AP27">
            <v>1.09537026098862</v>
          </cell>
        </row>
        <row r="28">
          <cell r="U28">
            <v>20.868580000000001</v>
          </cell>
          <cell r="V28">
            <v>26.247019999999999</v>
          </cell>
          <cell r="W28">
            <v>19.521359999999998</v>
          </cell>
          <cell r="X28">
            <v>24.692550000000001</v>
          </cell>
          <cell r="Y28">
            <v>2.6462926792996799</v>
          </cell>
          <cell r="Z28">
            <v>2.7947464485115501</v>
          </cell>
          <cell r="AA28">
            <v>3.4819826745618103</v>
          </cell>
          <cell r="AB28">
            <v>3.7298879039347703</v>
          </cell>
          <cell r="AC28">
            <v>1.8182302314586001</v>
          </cell>
          <cell r="AD28">
            <v>1.9886179980594201</v>
          </cell>
          <cell r="AE28">
            <v>11.3698977023229</v>
          </cell>
          <cell r="AF28">
            <v>11.6882071636795</v>
          </cell>
          <cell r="AG28">
            <v>11.369618870993</v>
          </cell>
          <cell r="AH28">
            <v>11.826499569561999</v>
          </cell>
          <cell r="AI28">
            <v>11.179517459673601</v>
          </cell>
          <cell r="AJ28">
            <v>11.6242643252692</v>
          </cell>
          <cell r="AK28">
            <v>1.3331956303508001</v>
          </cell>
          <cell r="AL28">
            <v>1.4380930984394</v>
          </cell>
          <cell r="AM28">
            <v>1.48129228059748</v>
          </cell>
          <cell r="AN28">
            <v>1.64286654469467</v>
          </cell>
          <cell r="AO28">
            <v>1.1632387780450899</v>
          </cell>
          <cell r="AP28">
            <v>1.3015844253773898</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row>
        <row r="30">
          <cell r="U30">
            <v>21.602979999999999</v>
          </cell>
          <cell r="V30">
            <v>23.93263</v>
          </cell>
          <cell r="W30">
            <v>18.29091</v>
          </cell>
          <cell r="X30">
            <v>20.28857</v>
          </cell>
          <cell r="Y30">
            <v>2.5098326772645398</v>
          </cell>
          <cell r="Z30">
            <v>2.57041810991283</v>
          </cell>
          <cell r="AA30">
            <v>3.3676668507096901</v>
          </cell>
          <cell r="AB30">
            <v>3.4704832433625397</v>
          </cell>
          <cell r="AC30">
            <v>1.7028185370615301</v>
          </cell>
          <cell r="AD30">
            <v>1.7705058769631301</v>
          </cell>
          <cell r="AE30">
            <v>10.5782501287971</v>
          </cell>
          <cell r="AF30">
            <v>10.709619887489101</v>
          </cell>
          <cell r="AG30">
            <v>10.655649143280801</v>
          </cell>
          <cell r="AH30">
            <v>10.846226579390899</v>
          </cell>
          <cell r="AI30">
            <v>10.3878081227171</v>
          </cell>
          <cell r="AJ30">
            <v>10.5691922551378</v>
          </cell>
          <cell r="AK30">
            <v>1.1881024235005</v>
          </cell>
          <cell r="AL30">
            <v>1.22943505708068</v>
          </cell>
          <cell r="AM30">
            <v>1.37592304678818</v>
          </cell>
          <cell r="AN30">
            <v>1.44112152460335</v>
          </cell>
          <cell r="AO30">
            <v>1.0090344295628499</v>
          </cell>
          <cell r="AP30">
            <v>1.06194069756735</v>
          </cell>
        </row>
        <row r="31">
          <cell r="U31">
            <v>18.227509999999999</v>
          </cell>
          <cell r="V31">
            <v>23.84355</v>
          </cell>
          <cell r="W31">
            <v>16.165520000000001</v>
          </cell>
          <cell r="X31">
            <v>21.011189999999999</v>
          </cell>
          <cell r="Y31">
            <v>2.0844094497114503</v>
          </cell>
          <cell r="Z31">
            <v>2.2056201427471001</v>
          </cell>
          <cell r="AA31">
            <v>2.8940439148119701</v>
          </cell>
          <cell r="AB31">
            <v>3.10299899725117</v>
          </cell>
          <cell r="AC31">
            <v>1.28227543159865</v>
          </cell>
          <cell r="AD31">
            <v>1.41174906310534</v>
          </cell>
          <cell r="AE31">
            <v>9.84837851649519</v>
          </cell>
          <cell r="AF31">
            <v>10.130614503417799</v>
          </cell>
          <cell r="AG31">
            <v>9.8661354517706794</v>
          </cell>
          <cell r="AH31">
            <v>10.2742245896874</v>
          </cell>
          <cell r="AI31">
            <v>9.6733248898093098</v>
          </cell>
          <cell r="AJ31">
            <v>10.0645954062286</v>
          </cell>
          <cell r="AK31">
            <v>1.1553316787941099</v>
          </cell>
          <cell r="AL31">
            <v>1.2463211942157899</v>
          </cell>
          <cell r="AM31">
            <v>1.30732892668594</v>
          </cell>
          <cell r="AN31">
            <v>1.4492546856980399</v>
          </cell>
          <cell r="AO31">
            <v>0.97622713089245605</v>
          </cell>
          <cell r="AP31">
            <v>1.09313406849407</v>
          </cell>
        </row>
        <row r="32">
          <cell r="U32">
            <v>20.908899999999999</v>
          </cell>
          <cell r="V32">
            <v>24.123799999999999</v>
          </cell>
          <cell r="W32">
            <v>20.541780000000003</v>
          </cell>
          <cell r="X32">
            <v>23.63608</v>
          </cell>
          <cell r="Y32">
            <v>2.4488724548540803</v>
          </cell>
          <cell r="Z32">
            <v>2.5305968278642599</v>
          </cell>
          <cell r="AA32">
            <v>3.3147202375288103</v>
          </cell>
          <cell r="AB32">
            <v>3.4538976906647001</v>
          </cell>
          <cell r="AC32">
            <v>1.6188357211675601</v>
          </cell>
          <cell r="AD32">
            <v>1.7090050987857499</v>
          </cell>
          <cell r="AE32">
            <v>10.339844855917701</v>
          </cell>
          <cell r="AF32">
            <v>10.5194902011542</v>
          </cell>
          <cell r="AG32">
            <v>10.297865219687299</v>
          </cell>
          <cell r="AH32">
            <v>10.55671225369</v>
          </cell>
          <cell r="AI32">
            <v>10.259500361914899</v>
          </cell>
          <cell r="AJ32">
            <v>10.509359064325599</v>
          </cell>
          <cell r="AK32">
            <v>1.2161934474776799</v>
          </cell>
          <cell r="AL32">
            <v>1.27416817770718</v>
          </cell>
          <cell r="AM32">
            <v>1.40050532964034</v>
          </cell>
          <cell r="AN32">
            <v>1.49118427197682</v>
          </cell>
          <cell r="AO32">
            <v>1.0271794718919101</v>
          </cell>
          <cell r="AP32">
            <v>1.1016892225475101</v>
          </cell>
        </row>
        <row r="33">
          <cell r="U33">
            <v>21.744979999999998</v>
          </cell>
          <cell r="V33">
            <v>24.71612</v>
          </cell>
          <cell r="W33">
            <v>21.79777</v>
          </cell>
          <cell r="X33">
            <v>24.618399999999998</v>
          </cell>
          <cell r="Y33">
            <v>2.68029203116423</v>
          </cell>
          <cell r="Z33">
            <v>2.7547625719917503</v>
          </cell>
          <cell r="AA33">
            <v>3.66694756862573</v>
          </cell>
          <cell r="AB33">
            <v>3.7945051844347701</v>
          </cell>
          <cell r="AC33">
            <v>1.75824610252231</v>
          </cell>
          <cell r="AD33">
            <v>1.84009134073264</v>
          </cell>
          <cell r="AE33">
            <v>10.828527587881599</v>
          </cell>
          <cell r="AF33">
            <v>10.9858227509497</v>
          </cell>
          <cell r="AG33">
            <v>11.005603886014301</v>
          </cell>
          <cell r="AH33">
            <v>11.234642805889701</v>
          </cell>
          <cell r="AI33">
            <v>10.5389741442755</v>
          </cell>
          <cell r="AJ33">
            <v>10.7552797035371</v>
          </cell>
          <cell r="AK33">
            <v>1.4168134890917901</v>
          </cell>
          <cell r="AL33">
            <v>1.47071172848523</v>
          </cell>
          <cell r="AM33">
            <v>1.6214087127528298</v>
          </cell>
          <cell r="AN33">
            <v>1.70588211310019</v>
          </cell>
          <cell r="AO33">
            <v>1.21471309644351</v>
          </cell>
          <cell r="AP33">
            <v>1.2839240143026001</v>
          </cell>
        </row>
        <row r="34">
          <cell r="U34">
            <v>19.071940000000001</v>
          </cell>
          <cell r="V34">
            <v>22.227900000000002</v>
          </cell>
          <cell r="W34">
            <v>18.70168</v>
          </cell>
          <cell r="X34">
            <v>21.812989999999999</v>
          </cell>
          <cell r="Y34">
            <v>2.4040645408072598</v>
          </cell>
          <cell r="Z34">
            <v>2.48440627001998</v>
          </cell>
          <cell r="AA34">
            <v>3.2400435617549497</v>
          </cell>
          <cell r="AB34">
            <v>3.3760467105090597</v>
          </cell>
          <cell r="AC34">
            <v>1.6004881681055001</v>
          </cell>
          <cell r="AD34">
            <v>1.69016135377437</v>
          </cell>
          <cell r="AE34">
            <v>10.859200028618201</v>
          </cell>
          <cell r="AF34">
            <v>11.035293331933801</v>
          </cell>
          <cell r="AG34">
            <v>11.1146720439113</v>
          </cell>
          <cell r="AH34">
            <v>11.3705943584885</v>
          </cell>
          <cell r="AI34">
            <v>10.460395307534899</v>
          </cell>
          <cell r="AJ34">
            <v>10.702826955295199</v>
          </cell>
          <cell r="AK34">
            <v>1.2973967984127799</v>
          </cell>
          <cell r="AL34">
            <v>1.3557670241784501</v>
          </cell>
          <cell r="AM34">
            <v>1.5296219673928799</v>
          </cell>
          <cell r="AN34">
            <v>1.62266919676409</v>
          </cell>
          <cell r="AO34">
            <v>1.0655201845386402</v>
          </cell>
          <cell r="AP34">
            <v>1.1387518010208502</v>
          </cell>
        </row>
        <row r="35">
          <cell r="U35">
            <v>23.76052</v>
          </cell>
          <cell r="V35">
            <v>28.065810000000003</v>
          </cell>
          <cell r="W35">
            <v>23.81803</v>
          </cell>
          <cell r="X35">
            <v>27.65644</v>
          </cell>
          <cell r="Y35">
            <v>2.8930131453066901</v>
          </cell>
          <cell r="Z35">
            <v>2.9986937872119901</v>
          </cell>
          <cell r="AA35">
            <v>3.8022687134448399</v>
          </cell>
          <cell r="AB35">
            <v>3.9791535876470499</v>
          </cell>
          <cell r="AC35">
            <v>2.01933415289351</v>
          </cell>
          <cell r="AD35">
            <v>2.1411098743793699</v>
          </cell>
          <cell r="AE35">
            <v>12.757102219853399</v>
          </cell>
          <cell r="AF35">
            <v>12.987120420220501</v>
          </cell>
          <cell r="AG35">
            <v>13.1196712224537</v>
          </cell>
          <cell r="AH35">
            <v>13.456003591493502</v>
          </cell>
          <cell r="AI35">
            <v>12.2407211638058</v>
          </cell>
          <cell r="AJ35">
            <v>12.5559595703214</v>
          </cell>
          <cell r="AK35">
            <v>1.3627741540976499</v>
          </cell>
          <cell r="AL35">
            <v>1.43514892316181</v>
          </cell>
          <cell r="AM35">
            <v>1.5820798585258902</v>
          </cell>
          <cell r="AN35">
            <v>1.6965778554056701</v>
          </cell>
          <cell r="AO35">
            <v>1.1403079063772199</v>
          </cell>
          <cell r="AP35">
            <v>1.23259799279961</v>
          </cell>
        </row>
        <row r="36">
          <cell r="U36">
            <v>22.355520000000002</v>
          </cell>
          <cell r="V36">
            <v>24.900829999999999</v>
          </cell>
          <cell r="W36">
            <v>22.53989</v>
          </cell>
          <cell r="X36">
            <v>24.992420000000003</v>
          </cell>
          <cell r="Y36">
            <v>2.72299545397536</v>
          </cell>
          <cell r="Z36">
            <v>2.79646984593774</v>
          </cell>
          <cell r="AA36">
            <v>3.6659964346190699</v>
          </cell>
          <cell r="AB36">
            <v>3.7904109577151095</v>
          </cell>
          <cell r="AC36">
            <v>1.8270580632004301</v>
          </cell>
          <cell r="AD36">
            <v>1.9094307095360801</v>
          </cell>
          <cell r="AE36">
            <v>11.7213208199808</v>
          </cell>
          <cell r="AF36">
            <v>11.880748917563199</v>
          </cell>
          <cell r="AG36">
            <v>11.8739450047118</v>
          </cell>
          <cell r="AH36">
            <v>12.105076789297501</v>
          </cell>
          <cell r="AI36">
            <v>11.444814464461299</v>
          </cell>
          <cell r="AJ36">
            <v>11.6650901146685</v>
          </cell>
          <cell r="AK36">
            <v>1.29411274976118</v>
          </cell>
          <cell r="AL36">
            <v>1.3446762135064401</v>
          </cell>
          <cell r="AM36">
            <v>1.4779095930038699</v>
          </cell>
          <cell r="AN36">
            <v>1.55685277505234</v>
          </cell>
          <cell r="AO36">
            <v>1.11214189283946</v>
          </cell>
          <cell r="AP36">
            <v>1.17761631496007</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row>
        <row r="38">
          <cell r="U38">
            <v>22.303039999999999</v>
          </cell>
          <cell r="V38">
            <v>23.480540000000001</v>
          </cell>
          <cell r="W38">
            <v>21.321670000000001</v>
          </cell>
          <cell r="X38">
            <v>22.420909999999999</v>
          </cell>
          <cell r="Y38">
            <v>2.5953038343780102</v>
          </cell>
          <cell r="Z38">
            <v>2.6255041838289701</v>
          </cell>
          <cell r="AA38">
            <v>3.50715931218528</v>
          </cell>
          <cell r="AB38">
            <v>3.5583856705411399</v>
          </cell>
          <cell r="AC38">
            <v>1.7463395497652701</v>
          </cell>
          <cell r="AD38">
            <v>1.7800019857124798</v>
          </cell>
          <cell r="AE38">
            <v>11.067270273657901</v>
          </cell>
          <cell r="AF38">
            <v>11.132924619513599</v>
          </cell>
          <cell r="AG38">
            <v>11.232855039407101</v>
          </cell>
          <cell r="AH38">
            <v>11.3281089616095</v>
          </cell>
          <cell r="AI38">
            <v>10.818422480403701</v>
          </cell>
          <cell r="AJ38">
            <v>10.909004866715801</v>
          </cell>
          <cell r="AK38">
            <v>1.2966394200463001</v>
          </cell>
          <cell r="AL38">
            <v>1.31784519297742</v>
          </cell>
          <cell r="AM38">
            <v>1.5023263564228599</v>
          </cell>
          <cell r="AN38">
            <v>1.53564350731705</v>
          </cell>
          <cell r="AO38">
            <v>1.1053977607497099</v>
          </cell>
          <cell r="AP38">
            <v>1.1325366089128202</v>
          </cell>
        </row>
      </sheetData>
      <sheetData sheetId="4">
        <row r="7">
          <cell r="AA7">
            <v>135.82929999999999</v>
          </cell>
          <cell r="AB7">
            <v>174.45372</v>
          </cell>
          <cell r="AC7">
            <v>97.171599999999998</v>
          </cell>
          <cell r="AD7">
            <v>126.25288999999999</v>
          </cell>
          <cell r="AE7">
            <v>120.42097</v>
          </cell>
          <cell r="AF7">
            <v>144.06206</v>
          </cell>
          <cell r="AG7">
            <v>323.77695999999997</v>
          </cell>
          <cell r="AH7">
            <v>385.43047999999999</v>
          </cell>
          <cell r="AI7">
            <v>140.50979000000001</v>
          </cell>
          <cell r="AJ7">
            <v>179.04707999999999</v>
          </cell>
          <cell r="AK7">
            <v>233.36904999999999</v>
          </cell>
          <cell r="AL7">
            <v>268.84244000000001</v>
          </cell>
          <cell r="AM7">
            <v>152.59976</v>
          </cell>
          <cell r="AN7">
            <v>196.94071</v>
          </cell>
          <cell r="AO7">
            <v>37.454689999999999</v>
          </cell>
          <cell r="AP7">
            <v>60.513069999999999</v>
          </cell>
          <cell r="AQ7">
            <v>97.104900000000001</v>
          </cell>
          <cell r="AR7">
            <v>121.62306</v>
          </cell>
          <cell r="AS7">
            <v>238.61689000000001</v>
          </cell>
          <cell r="AT7">
            <v>293.63051000000002</v>
          </cell>
          <cell r="AU7">
            <v>108.21925</v>
          </cell>
          <cell r="AV7">
            <v>145.09288000000001</v>
          </cell>
          <cell r="AW7">
            <v>176.91264000000001</v>
          </cell>
          <cell r="AX7">
            <v>209.53217000000001</v>
          </cell>
          <cell r="AY7">
            <v>67.119282007266918</v>
          </cell>
          <cell r="AZ7">
            <v>97.636658544576107</v>
          </cell>
          <cell r="BA7">
            <v>35.088923014267372</v>
          </cell>
          <cell r="BB7">
            <v>58.157758783740626</v>
          </cell>
          <cell r="BC7">
            <v>54.320261395919708</v>
          </cell>
          <cell r="BD7">
            <v>73.24270970167089</v>
          </cell>
          <cell r="BE7">
            <v>36.296186146606125</v>
          </cell>
          <cell r="BF7">
            <v>56.538893722459576</v>
          </cell>
          <cell r="BG7">
            <v>35.449197400461976</v>
          </cell>
          <cell r="BH7">
            <v>53.319975022340472</v>
          </cell>
          <cell r="BI7">
            <v>38.5459679796774</v>
          </cell>
          <cell r="BJ7">
            <v>51.623237299175884</v>
          </cell>
        </row>
        <row r="8">
          <cell r="AA8">
            <v>115.65533000000001</v>
          </cell>
          <cell r="AB8">
            <v>143.93340000000001</v>
          </cell>
          <cell r="AC8">
            <v>86.76455</v>
          </cell>
          <cell r="AD8">
            <v>108.00491</v>
          </cell>
          <cell r="AE8">
            <v>104.61676</v>
          </cell>
          <cell r="AF8">
            <v>122.04007</v>
          </cell>
          <cell r="AG8">
            <v>325.47458</v>
          </cell>
          <cell r="AH8">
            <v>374.67586999999997</v>
          </cell>
          <cell r="AI8">
            <v>133.24726999999999</v>
          </cell>
          <cell r="AJ8">
            <v>161.80476999999999</v>
          </cell>
          <cell r="AK8">
            <v>230.78391999999999</v>
          </cell>
          <cell r="AL8">
            <v>258.75288</v>
          </cell>
          <cell r="AM8">
            <v>125.77676</v>
          </cell>
          <cell r="AN8">
            <v>157.76877999999999</v>
          </cell>
          <cell r="AO8">
            <v>32.061720000000001</v>
          </cell>
          <cell r="AP8">
            <v>48.108370000000001</v>
          </cell>
          <cell r="AQ8">
            <v>80.591679999999997</v>
          </cell>
          <cell r="AR8">
            <v>98.227119999999999</v>
          </cell>
          <cell r="AS8">
            <v>223.37079</v>
          </cell>
          <cell r="AT8">
            <v>264.82105999999999</v>
          </cell>
          <cell r="AU8">
            <v>111.95213</v>
          </cell>
          <cell r="AV8">
            <v>140.83516</v>
          </cell>
          <cell r="AW8">
            <v>170.98636999999999</v>
          </cell>
          <cell r="AX8">
            <v>195.99599000000001</v>
          </cell>
          <cell r="AY8">
            <v>84.707501243355651</v>
          </cell>
          <cell r="AZ8">
            <v>111.84127807815948</v>
          </cell>
          <cell r="BA8">
            <v>25.944292581884582</v>
          </cell>
          <cell r="BB8">
            <v>41.915424345698426</v>
          </cell>
          <cell r="BC8">
            <v>57.543461002067538</v>
          </cell>
          <cell r="BD8">
            <v>73.095284941495294</v>
          </cell>
          <cell r="BE8">
            <v>38.225811173670841</v>
          </cell>
          <cell r="BF8">
            <v>54.411534232585971</v>
          </cell>
          <cell r="BG8">
            <v>31.304180332014017</v>
          </cell>
          <cell r="BH8">
            <v>42.881158417162986</v>
          </cell>
          <cell r="BI8">
            <v>36.622784992580343</v>
          </cell>
          <cell r="BJ8">
            <v>46.206432184528254</v>
          </cell>
        </row>
        <row r="9">
          <cell r="AA9">
            <v>106.19271000000001</v>
          </cell>
          <cell r="AB9">
            <v>132.94852</v>
          </cell>
          <cell r="AC9">
            <v>84.195800000000006</v>
          </cell>
          <cell r="AD9">
            <v>104.92917</v>
          </cell>
          <cell r="AE9">
            <v>98.013649999999998</v>
          </cell>
          <cell r="AF9">
            <v>114.6067</v>
          </cell>
          <cell r="AG9">
            <v>261.95884999999998</v>
          </cell>
          <cell r="AH9">
            <v>304.18245000000002</v>
          </cell>
          <cell r="AI9">
            <v>124.94838</v>
          </cell>
          <cell r="AJ9">
            <v>152.18879000000001</v>
          </cell>
          <cell r="AK9">
            <v>194.16875999999999</v>
          </cell>
          <cell r="AL9">
            <v>218.70493999999999</v>
          </cell>
          <cell r="AM9">
            <v>155.24253999999999</v>
          </cell>
          <cell r="AN9">
            <v>189.45164</v>
          </cell>
          <cell r="AO9">
            <v>37.68336</v>
          </cell>
          <cell r="AP9">
            <v>54.620109999999997</v>
          </cell>
          <cell r="AQ9">
            <v>96.80368</v>
          </cell>
          <cell r="AR9">
            <v>115.3653</v>
          </cell>
          <cell r="AS9">
            <v>244.25183000000001</v>
          </cell>
          <cell r="AT9">
            <v>287.06344999999999</v>
          </cell>
          <cell r="AU9">
            <v>122.24732</v>
          </cell>
          <cell r="AV9">
            <v>152.4255</v>
          </cell>
          <cell r="AW9">
            <v>184.92216999999999</v>
          </cell>
          <cell r="AX9">
            <v>210.59205</v>
          </cell>
          <cell r="AY9">
            <v>81.385925443915013</v>
          </cell>
          <cell r="AZ9">
            <v>108.04191405591517</v>
          </cell>
          <cell r="BA9">
            <v>36.418567363263023</v>
          </cell>
          <cell r="BB9">
            <v>54.175058912054588</v>
          </cell>
          <cell r="BC9">
            <v>60.76447685029725</v>
          </cell>
          <cell r="BD9">
            <v>76.440761557703311</v>
          </cell>
          <cell r="BE9">
            <v>32.588989399766206</v>
          </cell>
          <cell r="BF9">
            <v>46.245515706317832</v>
          </cell>
          <cell r="BG9">
            <v>34.459955115985885</v>
          </cell>
          <cell r="BH9">
            <v>45.957307094276857</v>
          </cell>
          <cell r="BI9">
            <v>35.663587584330855</v>
          </cell>
          <cell r="BJ9">
            <v>44.389577686755509</v>
          </cell>
        </row>
        <row r="10">
          <cell r="AA10">
            <v>107.87788</v>
          </cell>
          <cell r="AB10">
            <v>138.99051</v>
          </cell>
          <cell r="AC10">
            <v>77.241579999999999</v>
          </cell>
          <cell r="AD10">
            <v>101.90311</v>
          </cell>
          <cell r="AE10">
            <v>95.688829999999996</v>
          </cell>
          <cell r="AF10">
            <v>115.24731</v>
          </cell>
          <cell r="AG10">
            <v>274.20434999999998</v>
          </cell>
          <cell r="AH10">
            <v>323.91748999999999</v>
          </cell>
          <cell r="AI10">
            <v>117.09482</v>
          </cell>
          <cell r="AJ10">
            <v>147.29071999999999</v>
          </cell>
          <cell r="AK10">
            <v>196.74401</v>
          </cell>
          <cell r="AL10">
            <v>225.20536000000001</v>
          </cell>
          <cell r="AM10">
            <v>166.84545</v>
          </cell>
          <cell r="AN10">
            <v>207.69847999999999</v>
          </cell>
          <cell r="AO10">
            <v>36.20017</v>
          </cell>
          <cell r="AP10">
            <v>54.760829999999999</v>
          </cell>
          <cell r="AQ10">
            <v>103.03751</v>
          </cell>
          <cell r="AR10">
            <v>125.02803</v>
          </cell>
          <cell r="AS10">
            <v>238.19505000000001</v>
          </cell>
          <cell r="AT10">
            <v>285.45614999999998</v>
          </cell>
          <cell r="AU10">
            <v>120.73801</v>
          </cell>
          <cell r="AV10">
            <v>154.51549</v>
          </cell>
          <cell r="AW10">
            <v>182.63917000000001</v>
          </cell>
          <cell r="AX10">
            <v>211.26451</v>
          </cell>
          <cell r="AY10">
            <v>91.813402747569185</v>
          </cell>
          <cell r="AZ10">
            <v>122.82947187501804</v>
          </cell>
          <cell r="BA10">
            <v>41.353853817990199</v>
          </cell>
          <cell r="BB10">
            <v>62.518790221301991</v>
          </cell>
          <cell r="BC10">
            <v>69.241346018232093</v>
          </cell>
          <cell r="BD10">
            <v>87.719938959301516</v>
          </cell>
          <cell r="BE10">
            <v>29.195993807923251</v>
          </cell>
          <cell r="BF10">
            <v>44.796718444165101</v>
          </cell>
          <cell r="BG10">
            <v>36.637295329804282</v>
          </cell>
          <cell r="BH10">
            <v>51.161181110525561</v>
          </cell>
          <cell r="BI10">
            <v>36.252882133115342</v>
          </cell>
          <cell r="BJ10">
            <v>46.898379273212349</v>
          </cell>
        </row>
        <row r="11">
          <cell r="AA11">
            <v>94.308809999999994</v>
          </cell>
          <cell r="AB11">
            <v>117.58806</v>
          </cell>
          <cell r="AC11">
            <v>74.171329999999998</v>
          </cell>
          <cell r="AD11">
            <v>93.076149999999998</v>
          </cell>
          <cell r="AE11">
            <v>86.763909999999996</v>
          </cell>
          <cell r="AF11">
            <v>101.48665</v>
          </cell>
          <cell r="AG11">
            <v>321.29045000000002</v>
          </cell>
          <cell r="AH11">
            <v>365.04212999999999</v>
          </cell>
          <cell r="AI11">
            <v>136.57560000000001</v>
          </cell>
          <cell r="AJ11">
            <v>163.01585</v>
          </cell>
          <cell r="AK11">
            <v>230.20766</v>
          </cell>
          <cell r="AL11">
            <v>255.27197000000001</v>
          </cell>
          <cell r="AM11">
            <v>160.11492000000001</v>
          </cell>
          <cell r="AN11">
            <v>191.65013999999999</v>
          </cell>
          <cell r="AO11">
            <v>36.616950000000003</v>
          </cell>
          <cell r="AP11">
            <v>51.493989999999997</v>
          </cell>
          <cell r="AQ11">
            <v>99.189499999999995</v>
          </cell>
          <cell r="AR11">
            <v>116.26470999999999</v>
          </cell>
          <cell r="AS11">
            <v>268.25659000000002</v>
          </cell>
          <cell r="AT11">
            <v>308.92838</v>
          </cell>
          <cell r="AU11">
            <v>131.83774</v>
          </cell>
          <cell r="AV11">
            <v>159.98133999999999</v>
          </cell>
          <cell r="AW11">
            <v>202.66400999999999</v>
          </cell>
          <cell r="AX11">
            <v>227.09182999999999</v>
          </cell>
          <cell r="AY11">
            <v>76.497415773593659</v>
          </cell>
          <cell r="AZ11">
            <v>99.219688685930748</v>
          </cell>
          <cell r="BA11">
            <v>33.28750065935705</v>
          </cell>
          <cell r="BB11">
            <v>48.613230694367871</v>
          </cell>
          <cell r="BC11">
            <v>56.966382759067685</v>
          </cell>
          <cell r="BD11">
            <v>70.51194854125103</v>
          </cell>
          <cell r="BE11">
            <v>24.17623892686214</v>
          </cell>
          <cell r="BF11">
            <v>36.586729829557932</v>
          </cell>
          <cell r="BG11">
            <v>33.916218441534959</v>
          </cell>
          <cell r="BH11">
            <v>45.817473350246992</v>
          </cell>
          <cell r="BI11">
            <v>31.876748697985047</v>
          </cell>
          <cell r="BJ11">
            <v>40.469613223499273</v>
          </cell>
        </row>
        <row r="12">
          <cell r="AA12">
            <v>88.72193</v>
          </cell>
          <cell r="AB12">
            <v>113.91025</v>
          </cell>
          <cell r="AC12">
            <v>69.268450000000001</v>
          </cell>
          <cell r="AD12">
            <v>88.913510000000002</v>
          </cell>
          <cell r="AE12">
            <v>82.702439999999996</v>
          </cell>
          <cell r="AF12">
            <v>98.44171</v>
          </cell>
          <cell r="AG12">
            <v>387.714</v>
          </cell>
          <cell r="AH12">
            <v>440.23966999999999</v>
          </cell>
          <cell r="AI12">
            <v>178.88374999999999</v>
          </cell>
          <cell r="AJ12">
            <v>212.79022000000001</v>
          </cell>
          <cell r="AK12">
            <v>286.37155999999999</v>
          </cell>
          <cell r="AL12">
            <v>317.19243</v>
          </cell>
          <cell r="AM12">
            <v>157.32803999999999</v>
          </cell>
          <cell r="AN12">
            <v>191.9864</v>
          </cell>
          <cell r="AO12">
            <v>31.339410000000001</v>
          </cell>
          <cell r="AP12">
            <v>47.065550000000002</v>
          </cell>
          <cell r="AQ12">
            <v>95.809160000000006</v>
          </cell>
          <cell r="AR12">
            <v>114.53619999999999</v>
          </cell>
          <cell r="AS12">
            <v>231.70180999999999</v>
          </cell>
          <cell r="AT12">
            <v>272.82902000000001</v>
          </cell>
          <cell r="AU12">
            <v>110.93823999999999</v>
          </cell>
          <cell r="AV12">
            <v>139.71808999999999</v>
          </cell>
          <cell r="AW12">
            <v>174.22132999999999</v>
          </cell>
          <cell r="AX12">
            <v>199.02036000000001</v>
          </cell>
          <cell r="AY12">
            <v>82.449902279271669</v>
          </cell>
          <cell r="AZ12">
            <v>108.46488003082304</v>
          </cell>
          <cell r="BA12">
            <v>34.19787835634579</v>
          </cell>
          <cell r="BB12">
            <v>51.503960105858944</v>
          </cell>
          <cell r="BC12">
            <v>60.813138970780166</v>
          </cell>
          <cell r="BD12">
            <v>76.281497425852407</v>
          </cell>
          <cell r="BE12">
            <v>31.939819685279993</v>
          </cell>
          <cell r="BF12">
            <v>47.310236473058126</v>
          </cell>
          <cell r="BG12">
            <v>32.795720870871428</v>
          </cell>
          <cell r="BH12">
            <v>45.131012545311151</v>
          </cell>
          <cell r="BI12">
            <v>35.273095170911326</v>
          </cell>
          <cell r="BJ12">
            <v>44.982706091165682</v>
          </cell>
        </row>
        <row r="13">
          <cell r="AA13">
            <v>68.786590000000004</v>
          </cell>
          <cell r="AB13">
            <v>88.074510000000004</v>
          </cell>
          <cell r="AC13">
            <v>71.204310000000007</v>
          </cell>
          <cell r="AD13">
            <v>88.848299999999995</v>
          </cell>
          <cell r="AE13">
            <v>73.970609999999994</v>
          </cell>
          <cell r="AF13">
            <v>87.019599999999997</v>
          </cell>
          <cell r="AG13">
            <v>243.17608000000001</v>
          </cell>
          <cell r="AH13">
            <v>281.13287000000003</v>
          </cell>
          <cell r="AI13">
            <v>99.590580000000003</v>
          </cell>
          <cell r="AJ13">
            <v>122.22369999999999</v>
          </cell>
          <cell r="AK13">
            <v>172.46281999999999</v>
          </cell>
          <cell r="AL13">
            <v>194.15403000000001</v>
          </cell>
          <cell r="AM13">
            <v>125.04107999999999</v>
          </cell>
          <cell r="AN13">
            <v>152.86215000000001</v>
          </cell>
          <cell r="AO13">
            <v>31.346509999999999</v>
          </cell>
          <cell r="AP13">
            <v>44.915010000000002</v>
          </cell>
          <cell r="AQ13">
            <v>79.677660000000003</v>
          </cell>
          <cell r="AR13">
            <v>94.92</v>
          </cell>
          <cell r="AS13">
            <v>225.04384999999999</v>
          </cell>
          <cell r="AT13">
            <v>262.47424000000001</v>
          </cell>
          <cell r="AU13">
            <v>104.74513</v>
          </cell>
          <cell r="AV13">
            <v>130.49334999999999</v>
          </cell>
          <cell r="AW13">
            <v>167.46280999999999</v>
          </cell>
          <cell r="AX13">
            <v>189.91314</v>
          </cell>
          <cell r="AY13">
            <v>56.287876606226305</v>
          </cell>
          <cell r="AZ13">
            <v>76.107905828278291</v>
          </cell>
          <cell r="BA13">
            <v>27.635006813348472</v>
          </cell>
          <cell r="BB13">
            <v>42.220264153912403</v>
          </cell>
          <cell r="BC13">
            <v>43.991770395933884</v>
          </cell>
          <cell r="BD13">
            <v>56.142662139846983</v>
          </cell>
          <cell r="BE13">
            <v>27.272923847454088</v>
          </cell>
          <cell r="BF13">
            <v>38.807906945687172</v>
          </cell>
          <cell r="BG13">
            <v>38.762324486175494</v>
          </cell>
          <cell r="BH13">
            <v>51.074201215213932</v>
          </cell>
          <cell r="BI13">
            <v>35.420489474062016</v>
          </cell>
          <cell r="BJ13">
            <v>43.759455846906661</v>
          </cell>
        </row>
        <row r="14">
          <cell r="AA14">
            <v>68.771850000000001</v>
          </cell>
          <cell r="AB14">
            <v>96.956609999999998</v>
          </cell>
          <cell r="AC14">
            <v>40.884129999999999</v>
          </cell>
          <cell r="AD14">
            <v>59.988320000000002</v>
          </cell>
          <cell r="AE14">
            <v>57.778910000000003</v>
          </cell>
          <cell r="AF14">
            <v>74.495530000000002</v>
          </cell>
          <cell r="AG14">
            <v>368.39947000000001</v>
          </cell>
          <cell r="AH14">
            <v>434.22512</v>
          </cell>
          <cell r="AI14">
            <v>123.39543999999999</v>
          </cell>
          <cell r="AJ14">
            <v>158.41972000000001</v>
          </cell>
          <cell r="AK14">
            <v>248.89734999999999</v>
          </cell>
          <cell r="AL14">
            <v>285.53876000000002</v>
          </cell>
          <cell r="AM14">
            <v>177.40679</v>
          </cell>
          <cell r="AN14">
            <v>223.83063000000001</v>
          </cell>
          <cell r="AO14">
            <v>37.813650000000003</v>
          </cell>
          <cell r="AP14">
            <v>60.098500000000001</v>
          </cell>
          <cell r="AQ14">
            <v>109.82223</v>
          </cell>
          <cell r="AR14">
            <v>135.08725999999999</v>
          </cell>
          <cell r="AS14">
            <v>277.49766</v>
          </cell>
          <cell r="AT14">
            <v>335.45388000000003</v>
          </cell>
          <cell r="AU14">
            <v>130.32304999999999</v>
          </cell>
          <cell r="AV14">
            <v>170.59290999999999</v>
          </cell>
          <cell r="AW14">
            <v>208.27524</v>
          </cell>
          <cell r="AX14">
            <v>243.10646</v>
          </cell>
          <cell r="AY14">
            <v>59.652019379835238</v>
          </cell>
          <cell r="AZ14">
            <v>89.175512661719736</v>
          </cell>
          <cell r="BA14">
            <v>31.261070291146467</v>
          </cell>
          <cell r="BB14">
            <v>53.785559956069008</v>
          </cell>
          <cell r="BC14">
            <v>48.479471324438478</v>
          </cell>
          <cell r="BD14">
            <v>66.754020934433512</v>
          </cell>
          <cell r="BE14">
            <v>24.398716909372688</v>
          </cell>
          <cell r="BF14">
            <v>40.408281369150892</v>
          </cell>
          <cell r="BG14">
            <v>25.369265752755986</v>
          </cell>
          <cell r="BH14">
            <v>39.888365211730019</v>
          </cell>
          <cell r="BI14">
            <v>26.824290433298</v>
          </cell>
          <cell r="BJ14">
            <v>37.21683734664191</v>
          </cell>
        </row>
        <row r="15">
          <cell r="AA15">
            <v>98.019210000000001</v>
          </cell>
          <cell r="AB15">
            <v>123.03740000000001</v>
          </cell>
          <cell r="AC15">
            <v>63.728610000000003</v>
          </cell>
          <cell r="AD15">
            <v>82.388409999999993</v>
          </cell>
          <cell r="AE15">
            <v>82.862589999999997</v>
          </cell>
          <cell r="AF15">
            <v>98.094390000000004</v>
          </cell>
          <cell r="AG15">
            <v>394.99880999999999</v>
          </cell>
          <cell r="AH15">
            <v>446.27253000000002</v>
          </cell>
          <cell r="AI15">
            <v>163.79187999999999</v>
          </cell>
          <cell r="AJ15">
            <v>195.88104000000001</v>
          </cell>
          <cell r="AK15">
            <v>278.09796999999998</v>
          </cell>
          <cell r="AL15">
            <v>307.63439</v>
          </cell>
          <cell r="AM15">
            <v>161.98654999999999</v>
          </cell>
          <cell r="AN15">
            <v>196.13739000000001</v>
          </cell>
          <cell r="AO15">
            <v>44.157530000000001</v>
          </cell>
          <cell r="AP15">
            <v>62.136249999999997</v>
          </cell>
          <cell r="AQ15">
            <v>104.31923</v>
          </cell>
          <cell r="AR15">
            <v>123.21165000000001</v>
          </cell>
          <cell r="AS15">
            <v>260.68950000000001</v>
          </cell>
          <cell r="AT15">
            <v>303.3322</v>
          </cell>
          <cell r="AU15">
            <v>118.18214999999999</v>
          </cell>
          <cell r="AV15">
            <v>147.20382000000001</v>
          </cell>
          <cell r="AW15">
            <v>191.21731</v>
          </cell>
          <cell r="AX15">
            <v>216.57244</v>
          </cell>
          <cell r="AY15">
            <v>78.983487276597202</v>
          </cell>
          <cell r="AZ15">
            <v>104.114765756859</v>
          </cell>
          <cell r="BA15">
            <v>40.418560684261493</v>
          </cell>
          <cell r="BB15">
            <v>58.44380116717371</v>
          </cell>
          <cell r="BC15">
            <v>62.162529418059407</v>
          </cell>
          <cell r="BD15">
            <v>77.455240089971142</v>
          </cell>
          <cell r="BE15">
            <v>31.91672398748387</v>
          </cell>
          <cell r="BF15">
            <v>45.681953333599779</v>
          </cell>
          <cell r="BG15">
            <v>34.220103991604553</v>
          </cell>
          <cell r="BH15">
            <v>46.337155793559411</v>
          </cell>
          <cell r="BI15">
            <v>35.237137364375251</v>
          </cell>
          <cell r="BJ15">
            <v>44.178331293294626</v>
          </cell>
        </row>
        <row r="16">
          <cell r="AA16">
            <v>90.681219999999996</v>
          </cell>
          <cell r="AB16">
            <v>110.64403</v>
          </cell>
          <cell r="AC16">
            <v>80.720249999999993</v>
          </cell>
          <cell r="AD16">
            <v>97.463040000000007</v>
          </cell>
          <cell r="AE16">
            <v>89.295240000000007</v>
          </cell>
          <cell r="AF16">
            <v>102.21021</v>
          </cell>
          <cell r="AG16">
            <v>363.86279999999999</v>
          </cell>
          <cell r="AH16">
            <v>404.85878000000002</v>
          </cell>
          <cell r="AI16">
            <v>156.85670999999999</v>
          </cell>
          <cell r="AJ16">
            <v>181.70910000000001</v>
          </cell>
          <cell r="AK16">
            <v>259.49835999999999</v>
          </cell>
          <cell r="AL16">
            <v>282.92178000000001</v>
          </cell>
          <cell r="AM16">
            <v>171.99508</v>
          </cell>
          <cell r="AN16">
            <v>201.05189999999999</v>
          </cell>
          <cell r="AO16">
            <v>42.910899999999998</v>
          </cell>
          <cell r="AP16">
            <v>57.246459999999999</v>
          </cell>
          <cell r="AQ16">
            <v>107.94504999999999</v>
          </cell>
          <cell r="AR16">
            <v>123.8032</v>
          </cell>
          <cell r="AS16">
            <v>331.32614000000001</v>
          </cell>
          <cell r="AT16">
            <v>371.45517999999998</v>
          </cell>
          <cell r="AU16">
            <v>165.85874000000001</v>
          </cell>
          <cell r="AV16">
            <v>193.38795999999999</v>
          </cell>
          <cell r="AW16">
            <v>250.70170999999999</v>
          </cell>
          <cell r="AX16">
            <v>274.73658999999998</v>
          </cell>
          <cell r="AY16">
            <v>79.901198289505913</v>
          </cell>
          <cell r="AZ16">
            <v>100.53949523257788</v>
          </cell>
          <cell r="BA16">
            <v>34.505479060080752</v>
          </cell>
          <cell r="BB16">
            <v>48.18233829971927</v>
          </cell>
          <cell r="BC16">
            <v>59.064721962761062</v>
          </cell>
          <cell r="BD16">
            <v>71.295848207978267</v>
          </cell>
          <cell r="BE16">
            <v>38.456844066725687</v>
          </cell>
          <cell r="BF16">
            <v>50.954530827701682</v>
          </cell>
          <cell r="BG16">
            <v>36.802895639473896</v>
          </cell>
          <cell r="BH16">
            <v>46.610277335181571</v>
          </cell>
          <cell r="BI16">
            <v>39.658159395720602</v>
          </cell>
          <cell r="BJ16">
            <v>47.390723993972344</v>
          </cell>
        </row>
        <row r="17">
          <cell r="AA17">
            <v>90.354830000000007</v>
          </cell>
          <cell r="AB17">
            <v>109.2032</v>
          </cell>
          <cell r="AC17">
            <v>60.537979999999997</v>
          </cell>
          <cell r="AD17">
            <v>73.966549999999998</v>
          </cell>
          <cell r="AE17">
            <v>77.204949999999997</v>
          </cell>
          <cell r="AF17">
            <v>88.528509999999997</v>
          </cell>
          <cell r="AG17">
            <v>288.53717999999998</v>
          </cell>
          <cell r="AH17">
            <v>322.33704</v>
          </cell>
          <cell r="AI17">
            <v>122.46326000000001</v>
          </cell>
          <cell r="AJ17">
            <v>142.48670999999999</v>
          </cell>
          <cell r="AK17">
            <v>203.63064</v>
          </cell>
          <cell r="AL17">
            <v>222.72507999999999</v>
          </cell>
          <cell r="AM17">
            <v>216.16897</v>
          </cell>
          <cell r="AN17">
            <v>246.09611000000001</v>
          </cell>
          <cell r="AO17">
            <v>59.007359999999998</v>
          </cell>
          <cell r="AP17">
            <v>73.655050000000003</v>
          </cell>
          <cell r="AQ17">
            <v>135.75274999999999</v>
          </cell>
          <cell r="AR17">
            <v>151.88452000000001</v>
          </cell>
          <cell r="AS17">
            <v>326.02107999999998</v>
          </cell>
          <cell r="AT17">
            <v>362.56310000000002</v>
          </cell>
          <cell r="AU17">
            <v>138.739</v>
          </cell>
          <cell r="AV17">
            <v>161.56013999999999</v>
          </cell>
          <cell r="AW17">
            <v>231.04272</v>
          </cell>
          <cell r="AX17">
            <v>252.09255999999999</v>
          </cell>
          <cell r="AY17">
            <v>102.50421393643377</v>
          </cell>
          <cell r="AZ17">
            <v>124.25301212442655</v>
          </cell>
          <cell r="BA17">
            <v>38.234329208068615</v>
          </cell>
          <cell r="BB17">
            <v>51.156737538197888</v>
          </cell>
          <cell r="BC17">
            <v>71.146337220962849</v>
          </cell>
          <cell r="BD17">
            <v>83.499486400673248</v>
          </cell>
          <cell r="BE17">
            <v>40.166538211901091</v>
          </cell>
          <cell r="BF17">
            <v>52.198213142507186</v>
          </cell>
          <cell r="BG17">
            <v>34.127230453821213</v>
          </cell>
          <cell r="BH17">
            <v>43.251213202362337</v>
          </cell>
          <cell r="BI17">
            <v>38.669429656383549</v>
          </cell>
          <cell r="BJ17">
            <v>46.012376678670662</v>
          </cell>
        </row>
        <row r="18">
          <cell r="AA18">
            <v>96.030090000000001</v>
          </cell>
          <cell r="AB18">
            <v>121.30061000000001</v>
          </cell>
          <cell r="AC18">
            <v>57.897120000000001</v>
          </cell>
          <cell r="AD18">
            <v>75.129480000000001</v>
          </cell>
          <cell r="AE18">
            <v>79.373779999999996</v>
          </cell>
          <cell r="AF18">
            <v>94.355890000000002</v>
          </cell>
          <cell r="AG18">
            <v>310.79163999999997</v>
          </cell>
          <cell r="AH18">
            <v>355.53492999999997</v>
          </cell>
          <cell r="AI18">
            <v>152.56119000000001</v>
          </cell>
          <cell r="AJ18">
            <v>181.62106</v>
          </cell>
          <cell r="AK18">
            <v>231.38377</v>
          </cell>
          <cell r="AL18">
            <v>257.40514000000002</v>
          </cell>
          <cell r="AM18">
            <v>184.38312999999999</v>
          </cell>
          <cell r="AN18">
            <v>219.57883000000001</v>
          </cell>
          <cell r="AO18">
            <v>65.610150000000004</v>
          </cell>
          <cell r="AP18">
            <v>86.097740000000002</v>
          </cell>
          <cell r="AQ18">
            <v>125.8203</v>
          </cell>
          <cell r="AR18">
            <v>145.72834</v>
          </cell>
          <cell r="AS18">
            <v>343.57915000000003</v>
          </cell>
          <cell r="AT18">
            <v>391.19956000000002</v>
          </cell>
          <cell r="AU18">
            <v>203.99096</v>
          </cell>
          <cell r="AV18">
            <v>240.21374</v>
          </cell>
          <cell r="AW18">
            <v>276.82551999999998</v>
          </cell>
          <cell r="AX18">
            <v>306.37887999999998</v>
          </cell>
          <cell r="AY18">
            <v>103.7491527514987</v>
          </cell>
          <cell r="AZ18">
            <v>131.55413199855491</v>
          </cell>
          <cell r="BA18">
            <v>47.580264073608895</v>
          </cell>
          <cell r="BB18">
            <v>66.271237362361546</v>
          </cell>
          <cell r="BC18">
            <v>77.963035186912549</v>
          </cell>
          <cell r="BD18">
            <v>94.479690394103258</v>
          </cell>
          <cell r="BE18">
            <v>40.85070374314941</v>
          </cell>
          <cell r="BF18">
            <v>56.915021866474603</v>
          </cell>
          <cell r="BG18">
            <v>37.808886148766909</v>
          </cell>
          <cell r="BH18">
            <v>50.905550213310796</v>
          </cell>
          <cell r="BI18">
            <v>41.166184949000616</v>
          </cell>
          <cell r="BJ18">
            <v>51.194835584436916</v>
          </cell>
        </row>
        <row r="19">
          <cell r="AA19">
            <v>89.74015</v>
          </cell>
          <cell r="AB19">
            <v>114.30739</v>
          </cell>
          <cell r="AC19">
            <v>71.632339999999999</v>
          </cell>
          <cell r="AD19">
            <v>91.509379999999993</v>
          </cell>
          <cell r="AE19">
            <v>83.464280000000002</v>
          </cell>
          <cell r="AF19">
            <v>98.968519999999998</v>
          </cell>
          <cell r="AG19">
            <v>348.28969999999998</v>
          </cell>
          <cell r="AH19">
            <v>396.24326000000002</v>
          </cell>
          <cell r="AI19">
            <v>135.69829999999999</v>
          </cell>
          <cell r="AJ19">
            <v>163.98125999999999</v>
          </cell>
          <cell r="AK19">
            <v>240.74458999999999</v>
          </cell>
          <cell r="AL19">
            <v>267.84967999999998</v>
          </cell>
          <cell r="AM19">
            <v>155.66478000000001</v>
          </cell>
          <cell r="AN19">
            <v>188.65699000000001</v>
          </cell>
          <cell r="AO19">
            <v>40.51155</v>
          </cell>
          <cell r="AP19">
            <v>57.109690000000001</v>
          </cell>
          <cell r="AQ19">
            <v>98.311520000000002</v>
          </cell>
          <cell r="AR19">
            <v>116.27325</v>
          </cell>
          <cell r="AS19">
            <v>370.75520999999998</v>
          </cell>
          <cell r="AT19">
            <v>421.47215999999997</v>
          </cell>
          <cell r="AU19">
            <v>186.15253000000001</v>
          </cell>
          <cell r="AV19">
            <v>221.48912000000001</v>
          </cell>
          <cell r="AW19">
            <v>280.26094999999998</v>
          </cell>
          <cell r="AX19">
            <v>310.70947000000001</v>
          </cell>
          <cell r="AY19">
            <v>80.588723984986885</v>
          </cell>
          <cell r="AZ19">
            <v>105.77118743037352</v>
          </cell>
          <cell r="BA19">
            <v>35.545895639585154</v>
          </cell>
          <cell r="BB19">
            <v>51.782606513980035</v>
          </cell>
          <cell r="BC19">
            <v>59.981286373128519</v>
          </cell>
          <cell r="BD19">
            <v>74.704875047918804</v>
          </cell>
          <cell r="BE19">
            <v>36.055669100708556</v>
          </cell>
          <cell r="BF19">
            <v>51.547379612680011</v>
          </cell>
          <cell r="BG19">
            <v>38.268342229201174</v>
          </cell>
          <cell r="BH19">
            <v>50.986486063230423</v>
          </cell>
          <cell r="BI19">
            <v>39.844510577685476</v>
          </cell>
          <cell r="BJ19">
            <v>49.662872901755406</v>
          </cell>
        </row>
        <row r="20">
          <cell r="AA20">
            <v>102.90228</v>
          </cell>
          <cell r="AB20">
            <v>129.89024000000001</v>
          </cell>
          <cell r="AC20">
            <v>65.594279999999998</v>
          </cell>
          <cell r="AD20">
            <v>84.173910000000006</v>
          </cell>
          <cell r="AE20">
            <v>86.467650000000006</v>
          </cell>
          <cell r="AF20">
            <v>102.41539</v>
          </cell>
          <cell r="AG20">
            <v>301.83823000000001</v>
          </cell>
          <cell r="AH20">
            <v>348.32056</v>
          </cell>
          <cell r="AI20">
            <v>151.33653000000001</v>
          </cell>
          <cell r="AJ20">
            <v>181.89546000000001</v>
          </cell>
          <cell r="AK20">
            <v>225.83288999999999</v>
          </cell>
          <cell r="AL20">
            <v>252.84933000000001</v>
          </cell>
          <cell r="AM20">
            <v>173.8775</v>
          </cell>
          <cell r="AN20">
            <v>210.47444999999999</v>
          </cell>
          <cell r="AO20">
            <v>40.026870000000002</v>
          </cell>
          <cell r="AP20">
            <v>57.061950000000003</v>
          </cell>
          <cell r="AQ20">
            <v>106.33320999999999</v>
          </cell>
          <cell r="AR20">
            <v>125.8124</v>
          </cell>
          <cell r="AS20">
            <v>294.55846000000003</v>
          </cell>
          <cell r="AT20">
            <v>341.65861000000001</v>
          </cell>
          <cell r="AU20">
            <v>138.41703000000001</v>
          </cell>
          <cell r="AV20">
            <v>169.66225</v>
          </cell>
          <cell r="AW20">
            <v>216.98277999999999</v>
          </cell>
          <cell r="AX20">
            <v>244.60732999999999</v>
          </cell>
          <cell r="AY20">
            <v>68.966217345473268</v>
          </cell>
          <cell r="AZ20">
            <v>93.537896750159803</v>
          </cell>
          <cell r="BA20">
            <v>27.953926847898408</v>
          </cell>
          <cell r="BB20">
            <v>43.582329062069796</v>
          </cell>
          <cell r="BC20">
            <v>50.017907879194432</v>
          </cell>
          <cell r="BD20">
            <v>64.205500467342446</v>
          </cell>
          <cell r="BE20">
            <v>32.144124137262246</v>
          </cell>
          <cell r="BF20">
            <v>47.339201618555244</v>
          </cell>
          <cell r="BG20">
            <v>33.600734955038256</v>
          </cell>
          <cell r="BH20">
            <v>46.236311568796715</v>
          </cell>
          <cell r="BI20">
            <v>34.88623856853863</v>
          </cell>
          <cell r="BJ20">
            <v>44.449247286313799</v>
          </cell>
        </row>
        <row r="21">
          <cell r="AA21">
            <v>90.659689999999998</v>
          </cell>
          <cell r="AB21">
            <v>108.00556</v>
          </cell>
          <cell r="AC21">
            <v>53.477870000000003</v>
          </cell>
          <cell r="AD21">
            <v>65.018240000000006</v>
          </cell>
          <cell r="AE21">
            <v>72.602649999999997</v>
          </cell>
          <cell r="AF21">
            <v>82.693849999999998</v>
          </cell>
          <cell r="AG21">
            <v>266.97442000000001</v>
          </cell>
          <cell r="AH21">
            <v>297.07603</v>
          </cell>
          <cell r="AI21">
            <v>110.60083</v>
          </cell>
          <cell r="AJ21">
            <v>128.31237999999999</v>
          </cell>
          <cell r="AK21">
            <v>187.625</v>
          </cell>
          <cell r="AL21">
            <v>204.64296999999999</v>
          </cell>
          <cell r="AM21">
            <v>179.24494000000001</v>
          </cell>
          <cell r="AN21">
            <v>204.62099000000001</v>
          </cell>
          <cell r="AO21">
            <v>52.420540000000003</v>
          </cell>
          <cell r="AP21">
            <v>65.662729999999996</v>
          </cell>
          <cell r="AQ21">
            <v>115.57037</v>
          </cell>
          <cell r="AR21">
            <v>129.55096</v>
          </cell>
          <cell r="AS21">
            <v>273.26618999999999</v>
          </cell>
          <cell r="AT21">
            <v>304.15902999999997</v>
          </cell>
          <cell r="AU21">
            <v>142.93253999999999</v>
          </cell>
          <cell r="AV21">
            <v>164.67057</v>
          </cell>
          <cell r="AW21">
            <v>208.28769</v>
          </cell>
          <cell r="AX21">
            <v>226.85239000000001</v>
          </cell>
          <cell r="AY21">
            <v>80.599176867572723</v>
          </cell>
          <cell r="AZ21">
            <v>98.526621273974044</v>
          </cell>
          <cell r="BA21">
            <v>34.877883283907643</v>
          </cell>
          <cell r="BB21">
            <v>46.487823458403952</v>
          </cell>
          <cell r="BC21">
            <v>58.905660152037022</v>
          </cell>
          <cell r="BD21">
            <v>69.397964950419052</v>
          </cell>
          <cell r="BE21">
            <v>39.728937376752668</v>
          </cell>
          <cell r="BF21">
            <v>50.967034520057119</v>
          </cell>
          <cell r="BG21">
            <v>33.971315533666122</v>
          </cell>
          <cell r="BH21">
            <v>42.499867331860642</v>
          </cell>
          <cell r="BI21">
            <v>37.945903110652722</v>
          </cell>
          <cell r="BJ21">
            <v>44.74453456542647</v>
          </cell>
        </row>
        <row r="22">
          <cell r="AA22">
            <v>128.31743</v>
          </cell>
          <cell r="AB22">
            <v>150.79579000000001</v>
          </cell>
          <cell r="AC22">
            <v>79.051450000000003</v>
          </cell>
          <cell r="AD22">
            <v>94.540530000000004</v>
          </cell>
          <cell r="AE22">
            <v>105.16714</v>
          </cell>
          <cell r="AF22">
            <v>118.46556</v>
          </cell>
          <cell r="AG22">
            <v>400.80392999999998</v>
          </cell>
          <cell r="AH22">
            <v>441.15699000000001</v>
          </cell>
          <cell r="AI22">
            <v>176.68611999999999</v>
          </cell>
          <cell r="AJ22">
            <v>201.59989999999999</v>
          </cell>
          <cell r="AK22">
            <v>288.45602000000002</v>
          </cell>
          <cell r="AL22">
            <v>311.70548000000002</v>
          </cell>
          <cell r="AM22">
            <v>175.32626999999999</v>
          </cell>
          <cell r="AN22">
            <v>202.64068</v>
          </cell>
          <cell r="AO22">
            <v>54.528019999999998</v>
          </cell>
          <cell r="AP22">
            <v>69.612930000000006</v>
          </cell>
          <cell r="AQ22">
            <v>115.96576</v>
          </cell>
          <cell r="AR22">
            <v>131.33009000000001</v>
          </cell>
          <cell r="AS22">
            <v>323.08222999999998</v>
          </cell>
          <cell r="AT22">
            <v>359.77832000000001</v>
          </cell>
          <cell r="AU22">
            <v>203.68145000000001</v>
          </cell>
          <cell r="AV22">
            <v>232.36770999999999</v>
          </cell>
          <cell r="AW22">
            <v>265.79487</v>
          </cell>
          <cell r="AX22">
            <v>288.86856999999998</v>
          </cell>
          <cell r="AY22">
            <v>110.18591362812931</v>
          </cell>
          <cell r="AZ22">
            <v>132.30744599254126</v>
          </cell>
          <cell r="BA22">
            <v>45.126799462545563</v>
          </cell>
          <cell r="BB22">
            <v>59.112476619950513</v>
          </cell>
          <cell r="BC22">
            <v>79.301711286096136</v>
          </cell>
          <cell r="BD22">
            <v>92.224429362898803</v>
          </cell>
          <cell r="BE22">
            <v>35.03292786415453</v>
          </cell>
          <cell r="BF22">
            <v>46.895400493096787</v>
          </cell>
          <cell r="BG22">
            <v>33.630920934963193</v>
          </cell>
          <cell r="BH22">
            <v>43.027638150529427</v>
          </cell>
          <cell r="BI22">
            <v>35.774492547833937</v>
          </cell>
          <cell r="BJ22">
            <v>43.041768865282691</v>
          </cell>
        </row>
        <row r="23">
          <cell r="AA23">
            <v>108.66661000000001</v>
          </cell>
          <cell r="AB23">
            <v>152.75541999999999</v>
          </cell>
          <cell r="AC23">
            <v>70.652159999999995</v>
          </cell>
          <cell r="AD23">
            <v>102.05177</v>
          </cell>
          <cell r="AE23">
            <v>95.583370000000002</v>
          </cell>
          <cell r="AF23">
            <v>122.25651999999999</v>
          </cell>
          <cell r="AG23">
            <v>380.06200999999999</v>
          </cell>
          <cell r="AH23">
            <v>461.90643999999998</v>
          </cell>
          <cell r="AI23">
            <v>155.50380999999999</v>
          </cell>
          <cell r="AJ23">
            <v>204.78030000000001</v>
          </cell>
          <cell r="AK23">
            <v>271.28811999999999</v>
          </cell>
          <cell r="AL23">
            <v>317.89463000000001</v>
          </cell>
          <cell r="AM23">
            <v>151.99843999999999</v>
          </cell>
          <cell r="AN23">
            <v>206.05391</v>
          </cell>
          <cell r="AO23">
            <v>27.739899999999999</v>
          </cell>
          <cell r="AP23">
            <v>53.024889999999999</v>
          </cell>
          <cell r="AQ23">
            <v>93.082030000000003</v>
          </cell>
          <cell r="AR23">
            <v>122.44799</v>
          </cell>
          <cell r="AS23">
            <v>238.14362</v>
          </cell>
          <cell r="AT23">
            <v>303.51891999999998</v>
          </cell>
          <cell r="AU23">
            <v>113.61360000000001</v>
          </cell>
          <cell r="AV23">
            <v>160.07536999999999</v>
          </cell>
          <cell r="AW23">
            <v>180.98462000000001</v>
          </cell>
          <cell r="AX23">
            <v>220.47907000000001</v>
          </cell>
          <cell r="AY23">
            <v>89.009603394343046</v>
          </cell>
          <cell r="AZ23">
            <v>131.71952466255834</v>
          </cell>
          <cell r="BA23">
            <v>46.034564260537131</v>
          </cell>
          <cell r="BB23">
            <v>76.888363755874607</v>
          </cell>
          <cell r="BC23">
            <v>71.780377131560343</v>
          </cell>
          <cell r="BD23">
            <v>97.784198176243493</v>
          </cell>
          <cell r="BE23">
            <v>24.485340320028186</v>
          </cell>
          <cell r="BF23">
            <v>46.898010270143452</v>
          </cell>
          <cell r="BG23">
            <v>34.166886669096712</v>
          </cell>
          <cell r="BH23">
            <v>55.919915709383794</v>
          </cell>
          <cell r="BI23">
            <v>33.357899389177561</v>
          </cell>
          <cell r="BJ23">
            <v>48.799786880232304</v>
          </cell>
        </row>
        <row r="24">
          <cell r="AA24">
            <v>86.282910000000001</v>
          </cell>
          <cell r="AB24">
            <v>107.90167</v>
          </cell>
          <cell r="AC24">
            <v>54.113419999999998</v>
          </cell>
          <cell r="AD24">
            <v>69.290859999999995</v>
          </cell>
          <cell r="AE24">
            <v>72.525660000000002</v>
          </cell>
          <cell r="AF24">
            <v>85.449060000000003</v>
          </cell>
          <cell r="AG24">
            <v>386.27969000000002</v>
          </cell>
          <cell r="AH24">
            <v>431.48599999999999</v>
          </cell>
          <cell r="AI24">
            <v>193.9444</v>
          </cell>
          <cell r="AJ24">
            <v>223.68188000000001</v>
          </cell>
          <cell r="AK24">
            <v>288.21638999999999</v>
          </cell>
          <cell r="AL24">
            <v>314.51010000000002</v>
          </cell>
          <cell r="AM24">
            <v>176.20371</v>
          </cell>
          <cell r="AN24">
            <v>207.50763000000001</v>
          </cell>
          <cell r="AO24">
            <v>54.09937</v>
          </cell>
          <cell r="AP24">
            <v>71.137680000000003</v>
          </cell>
          <cell r="AQ24">
            <v>116.12512</v>
          </cell>
          <cell r="AR24">
            <v>133.60647</v>
          </cell>
          <cell r="AS24">
            <v>277.99963000000002</v>
          </cell>
          <cell r="AT24">
            <v>316.79021999999998</v>
          </cell>
          <cell r="AU24">
            <v>153.60127</v>
          </cell>
          <cell r="AV24">
            <v>182.32587000000001</v>
          </cell>
          <cell r="AW24">
            <v>217.77931000000001</v>
          </cell>
          <cell r="AX24">
            <v>241.58808999999999</v>
          </cell>
          <cell r="AY24">
            <v>97.596263289387437</v>
          </cell>
          <cell r="AZ24">
            <v>121.74954826929137</v>
          </cell>
          <cell r="BA24">
            <v>42.236657918690263</v>
          </cell>
          <cell r="BB24">
            <v>58.07073283865369</v>
          </cell>
          <cell r="BC24">
            <v>71.870732328991139</v>
          </cell>
          <cell r="BD24">
            <v>86.122515802047502</v>
          </cell>
          <cell r="BE24">
            <v>31.631620285047642</v>
          </cell>
          <cell r="BF24">
            <v>45.166712743392367</v>
          </cell>
          <cell r="BG24">
            <v>31.724600220322213</v>
          </cell>
          <cell r="BH24">
            <v>42.832301902656305</v>
          </cell>
          <cell r="BI24">
            <v>33.485218885192957</v>
          </cell>
          <cell r="BJ24">
            <v>41.909343907591371</v>
          </cell>
        </row>
        <row r="25">
          <cell r="AA25">
            <v>90.706339999999997</v>
          </cell>
          <cell r="AB25">
            <v>126.71267</v>
          </cell>
          <cell r="AC25">
            <v>72.551940000000002</v>
          </cell>
          <cell r="AD25">
            <v>100.26463</v>
          </cell>
          <cell r="AE25">
            <v>86.291380000000004</v>
          </cell>
          <cell r="AF25">
            <v>108.45983</v>
          </cell>
          <cell r="AG25">
            <v>422.44443999999999</v>
          </cell>
          <cell r="AH25">
            <v>498.60431999999997</v>
          </cell>
          <cell r="AI25">
            <v>171.99561</v>
          </cell>
          <cell r="AJ25">
            <v>217.26352</v>
          </cell>
          <cell r="AK25">
            <v>302.67844000000002</v>
          </cell>
          <cell r="AL25">
            <v>346.28237000000001</v>
          </cell>
          <cell r="AM25">
            <v>173.04312999999999</v>
          </cell>
          <cell r="AN25">
            <v>224.34523999999999</v>
          </cell>
          <cell r="AO25">
            <v>32.181519999999999</v>
          </cell>
          <cell r="AP25">
            <v>54.769460000000002</v>
          </cell>
          <cell r="AQ25">
            <v>105.84681</v>
          </cell>
          <cell r="AR25">
            <v>133.57909000000001</v>
          </cell>
          <cell r="AS25">
            <v>229.83860000000001</v>
          </cell>
          <cell r="AT25">
            <v>288.06434999999999</v>
          </cell>
          <cell r="AU25">
            <v>123.53748</v>
          </cell>
          <cell r="AV25">
            <v>166.09386000000001</v>
          </cell>
          <cell r="AW25">
            <v>182.55823000000001</v>
          </cell>
          <cell r="AX25">
            <v>218.32836</v>
          </cell>
          <cell r="AY25">
            <v>99.214753892306462</v>
          </cell>
          <cell r="AZ25">
            <v>138.35105335807256</v>
          </cell>
          <cell r="BA25">
            <v>42.845506822097747</v>
          </cell>
          <cell r="BB25">
            <v>69.381088655876852</v>
          </cell>
          <cell r="BC25">
            <v>75.041478962749011</v>
          </cell>
          <cell r="BD25">
            <v>98.485706416766917</v>
          </cell>
          <cell r="BE25">
            <v>31.054916314940996</v>
          </cell>
          <cell r="BF25">
            <v>53.462223698384236</v>
          </cell>
          <cell r="BG25">
            <v>27.373521461891041</v>
          </cell>
          <cell r="BH25">
            <v>43.116646970853196</v>
          </cell>
          <cell r="BI25">
            <v>31.754408084386302</v>
          </cell>
          <cell r="BJ25">
            <v>44.71446046897028</v>
          </cell>
        </row>
        <row r="26">
          <cell r="AA26">
            <v>65.866650000000007</v>
          </cell>
          <cell r="AB26">
            <v>91.987750000000005</v>
          </cell>
          <cell r="AC26">
            <v>53.312350000000002</v>
          </cell>
          <cell r="AD26">
            <v>73.85745</v>
          </cell>
          <cell r="AE26">
            <v>62.654870000000003</v>
          </cell>
          <cell r="AF26">
            <v>78.926400000000001</v>
          </cell>
          <cell r="AG26">
            <v>409.28802000000002</v>
          </cell>
          <cell r="AH26">
            <v>473.88168999999999</v>
          </cell>
          <cell r="AI26">
            <v>193.66664</v>
          </cell>
          <cell r="AJ26">
            <v>234.9408</v>
          </cell>
          <cell r="AK26">
            <v>303.69159999999999</v>
          </cell>
          <cell r="AL26">
            <v>341.23874999999998</v>
          </cell>
          <cell r="AM26">
            <v>173.63095000000001</v>
          </cell>
          <cell r="AN26">
            <v>217.97237000000001</v>
          </cell>
          <cell r="AO26">
            <v>48.798389999999998</v>
          </cell>
          <cell r="AP26">
            <v>72.746750000000006</v>
          </cell>
          <cell r="AQ26">
            <v>113.17256999999999</v>
          </cell>
          <cell r="AR26">
            <v>137.84992</v>
          </cell>
          <cell r="AS26">
            <v>257.64240999999998</v>
          </cell>
          <cell r="AT26">
            <v>311.02623999999997</v>
          </cell>
          <cell r="AU26">
            <v>130.68111999999999</v>
          </cell>
          <cell r="AV26">
            <v>168.19322</v>
          </cell>
          <cell r="AW26">
            <v>197.83671000000001</v>
          </cell>
          <cell r="AX26">
            <v>230.01407</v>
          </cell>
          <cell r="AY26">
            <v>79.787641844867068</v>
          </cell>
          <cell r="AZ26">
            <v>111.19624624436604</v>
          </cell>
          <cell r="BA26">
            <v>30.918809276471702</v>
          </cell>
          <cell r="BB26">
            <v>50.504803612232628</v>
          </cell>
          <cell r="BC26">
            <v>57.869633704460433</v>
          </cell>
          <cell r="BD26">
            <v>76.054420363569335</v>
          </cell>
          <cell r="BE26">
            <v>20.823104755568053</v>
          </cell>
          <cell r="BF26">
            <v>35.525282953158957</v>
          </cell>
          <cell r="BG26">
            <v>25.774845591962819</v>
          </cell>
          <cell r="BH26">
            <v>38.388642316155718</v>
          </cell>
          <cell r="BI26">
            <v>25.753578377743192</v>
          </cell>
          <cell r="BJ26">
            <v>35.223240107579393</v>
          </cell>
        </row>
        <row r="27">
          <cell r="AA27">
            <v>50.78792</v>
          </cell>
          <cell r="AB27">
            <v>73.024720000000002</v>
          </cell>
          <cell r="AC27">
            <v>42.965249999999997</v>
          </cell>
          <cell r="AD27">
            <v>60.835709999999999</v>
          </cell>
          <cell r="AE27">
            <v>49.74924</v>
          </cell>
          <cell r="AF27">
            <v>63.788350000000001</v>
          </cell>
          <cell r="AG27">
            <v>319.78519999999997</v>
          </cell>
          <cell r="AH27">
            <v>374.34793999999999</v>
          </cell>
          <cell r="AI27">
            <v>117.49399</v>
          </cell>
          <cell r="AJ27">
            <v>148.03877</v>
          </cell>
          <cell r="AK27">
            <v>220.13436999999999</v>
          </cell>
          <cell r="AL27">
            <v>250.74851000000001</v>
          </cell>
          <cell r="AM27">
            <v>142.37210999999999</v>
          </cell>
          <cell r="AN27">
            <v>179.68292</v>
          </cell>
          <cell r="AO27">
            <v>25.583749999999998</v>
          </cell>
          <cell r="AP27">
            <v>41.858379999999997</v>
          </cell>
          <cell r="AQ27">
            <v>85.297719999999998</v>
          </cell>
          <cell r="AR27">
            <v>105.23192</v>
          </cell>
          <cell r="AS27">
            <v>219.20133000000001</v>
          </cell>
          <cell r="AT27">
            <v>265.91223000000002</v>
          </cell>
          <cell r="AU27">
            <v>97.457989999999995</v>
          </cell>
          <cell r="AV27">
            <v>129.20125999999999</v>
          </cell>
          <cell r="AW27">
            <v>161.38316</v>
          </cell>
          <cell r="AX27">
            <v>189.18847</v>
          </cell>
          <cell r="AY27">
            <v>57.382956393171774</v>
          </cell>
          <cell r="AZ27">
            <v>83.589247706690458</v>
          </cell>
          <cell r="BA27">
            <v>30.657581414333112</v>
          </cell>
          <cell r="BB27">
            <v>49.796511411978322</v>
          </cell>
          <cell r="BC27">
            <v>46.723370848184572</v>
          </cell>
          <cell r="BD27">
            <v>62.786019420463063</v>
          </cell>
          <cell r="BE27">
            <v>23.870887923252468</v>
          </cell>
          <cell r="BF27">
            <v>38.961160340604096</v>
          </cell>
          <cell r="BG27">
            <v>25.756370579215538</v>
          </cell>
          <cell r="BH27">
            <v>39.261955351833841</v>
          </cell>
          <cell r="BI27">
            <v>26.608508571515227</v>
          </cell>
          <cell r="BJ27">
            <v>36.403386209997549</v>
          </cell>
        </row>
        <row r="28">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row>
        <row r="29">
          <cell r="AA29">
            <v>77.551609999999997</v>
          </cell>
          <cell r="AB29">
            <v>100.5971</v>
          </cell>
          <cell r="AC29">
            <v>52.808280000000003</v>
          </cell>
          <cell r="AD29">
            <v>70.161259999999999</v>
          </cell>
          <cell r="AE29">
            <v>67.579099999999997</v>
          </cell>
          <cell r="AF29">
            <v>81.71181</v>
          </cell>
          <cell r="AG29">
            <v>416.96834000000001</v>
          </cell>
          <cell r="AH29">
            <v>470.60077999999999</v>
          </cell>
          <cell r="AI29">
            <v>172.23187999999999</v>
          </cell>
          <cell r="AJ29">
            <v>204.61393000000001</v>
          </cell>
          <cell r="AK29">
            <v>295.95146999999997</v>
          </cell>
          <cell r="AL29">
            <v>326.72742</v>
          </cell>
          <cell r="AM29">
            <v>201.32154</v>
          </cell>
          <cell r="AN29">
            <v>239.80853999999999</v>
          </cell>
          <cell r="AO29">
            <v>44.888039999999997</v>
          </cell>
          <cell r="AP29">
            <v>62.869579999999999</v>
          </cell>
          <cell r="AQ29">
            <v>123.93201000000001</v>
          </cell>
          <cell r="AR29">
            <v>144.77226999999999</v>
          </cell>
          <cell r="AS29">
            <v>277.13810000000001</v>
          </cell>
          <cell r="AT29">
            <v>322.21109999999999</v>
          </cell>
          <cell r="AU29">
            <v>150.14653000000001</v>
          </cell>
          <cell r="AV29">
            <v>182.94470999999999</v>
          </cell>
          <cell r="AW29">
            <v>217.23607000000001</v>
          </cell>
          <cell r="AX29">
            <v>244.84244000000001</v>
          </cell>
          <cell r="AY29">
            <v>100.39422177517402</v>
          </cell>
          <cell r="AZ29">
            <v>128.75937961726757</v>
          </cell>
          <cell r="BA29">
            <v>33.471556487668344</v>
          </cell>
          <cell r="BB29">
            <v>50.102732339093485</v>
          </cell>
          <cell r="BC29">
            <v>68.922961529853907</v>
          </cell>
          <cell r="BD29">
            <v>85.113171447228282</v>
          </cell>
          <cell r="BE29">
            <v>32.204716677947111</v>
          </cell>
          <cell r="BF29">
            <v>47.174954036287382</v>
          </cell>
          <cell r="BG29">
            <v>32.128190598260275</v>
          </cell>
          <cell r="BH29">
            <v>43.948651364041979</v>
          </cell>
          <cell r="BI29">
            <v>34.730705164024734</v>
          </cell>
          <cell r="BJ29">
            <v>44.095612980995313</v>
          </cell>
        </row>
        <row r="30">
          <cell r="AA30">
            <v>113.56394</v>
          </cell>
          <cell r="AB30">
            <v>124.8488</v>
          </cell>
          <cell r="AC30">
            <v>86.698269999999994</v>
          </cell>
          <cell r="AD30">
            <v>95.505939999999995</v>
          </cell>
          <cell r="AE30">
            <v>101.2376</v>
          </cell>
          <cell r="AF30">
            <v>108.28581</v>
          </cell>
          <cell r="AG30">
            <v>332.04867999999999</v>
          </cell>
          <cell r="AH30">
            <v>352.09836999999999</v>
          </cell>
          <cell r="AI30">
            <v>147.49010999999999</v>
          </cell>
          <cell r="AJ30">
            <v>159.79808</v>
          </cell>
          <cell r="AK30">
            <v>238.04088999999999</v>
          </cell>
          <cell r="AL30">
            <v>249.59408999999999</v>
          </cell>
          <cell r="AM30">
            <v>163.22327999999999</v>
          </cell>
          <cell r="AN30">
            <v>177.64426</v>
          </cell>
          <cell r="AO30">
            <v>39.62097</v>
          </cell>
          <cell r="AP30">
            <v>46.4696</v>
          </cell>
          <cell r="AQ30">
            <v>100.83447</v>
          </cell>
          <cell r="AR30">
            <v>108.67823</v>
          </cell>
          <cell r="AS30">
            <v>255.01787999999999</v>
          </cell>
          <cell r="AT30">
            <v>272.90156999999999</v>
          </cell>
          <cell r="AU30">
            <v>127.59533999999999</v>
          </cell>
          <cell r="AV30">
            <v>140.02098000000001</v>
          </cell>
          <cell r="AW30">
            <v>191.17597000000001</v>
          </cell>
          <cell r="AX30">
            <v>201.93877000000001</v>
          </cell>
          <cell r="AY30">
            <v>88.461829711515421</v>
          </cell>
          <cell r="AZ30">
            <v>99.355478279974349</v>
          </cell>
          <cell r="BA30">
            <v>38.877846340833514</v>
          </cell>
          <cell r="BB30">
            <v>46.088489788457231</v>
          </cell>
          <cell r="BC30">
            <v>64.37001885482276</v>
          </cell>
          <cell r="BD30">
            <v>70.836469372363226</v>
          </cell>
          <cell r="BE30">
            <v>36.011505831201809</v>
          </cell>
          <cell r="BF30">
            <v>42.160789523643523</v>
          </cell>
          <cell r="BG30">
            <v>37.455129774072873</v>
          </cell>
          <cell r="BH30">
            <v>42.646492972254812</v>
          </cell>
          <cell r="BI30">
            <v>38.257121675428536</v>
          </cell>
          <cell r="BJ30">
            <v>42.225699634640222</v>
          </cell>
        </row>
        <row r="31">
          <cell r="AA31">
            <v>68.786590000000004</v>
          </cell>
          <cell r="AB31">
            <v>88.074510000000004</v>
          </cell>
          <cell r="AC31">
            <v>71.204310000000007</v>
          </cell>
          <cell r="AD31">
            <v>88.848299999999995</v>
          </cell>
          <cell r="AE31">
            <v>73.970609999999994</v>
          </cell>
          <cell r="AF31">
            <v>87.019599999999997</v>
          </cell>
          <cell r="AG31">
            <v>243.17608000000001</v>
          </cell>
          <cell r="AH31">
            <v>281.13287000000003</v>
          </cell>
          <cell r="AI31">
            <v>99.590580000000003</v>
          </cell>
          <cell r="AJ31">
            <v>122.22369999999999</v>
          </cell>
          <cell r="AK31">
            <v>172.46281999999999</v>
          </cell>
          <cell r="AL31">
            <v>194.15403000000001</v>
          </cell>
          <cell r="AM31">
            <v>125.04107999999999</v>
          </cell>
          <cell r="AN31">
            <v>152.86215000000001</v>
          </cell>
          <cell r="AO31">
            <v>31.346509999999999</v>
          </cell>
          <cell r="AP31">
            <v>44.915010000000002</v>
          </cell>
          <cell r="AQ31">
            <v>79.677660000000003</v>
          </cell>
          <cell r="AR31">
            <v>94.92</v>
          </cell>
          <cell r="AS31">
            <v>225.04384999999999</v>
          </cell>
          <cell r="AT31">
            <v>262.47424000000001</v>
          </cell>
          <cell r="AU31">
            <v>104.74513</v>
          </cell>
          <cell r="AV31">
            <v>130.49334999999999</v>
          </cell>
          <cell r="AW31">
            <v>167.46280999999999</v>
          </cell>
          <cell r="AX31">
            <v>189.91314</v>
          </cell>
          <cell r="AY31">
            <v>56.287876606226305</v>
          </cell>
          <cell r="AZ31">
            <v>76.107905828278291</v>
          </cell>
          <cell r="BA31">
            <v>27.635006813348472</v>
          </cell>
          <cell r="BB31">
            <v>42.220264153912403</v>
          </cell>
          <cell r="BC31">
            <v>43.991770395933884</v>
          </cell>
          <cell r="BD31">
            <v>56.142662139846983</v>
          </cell>
          <cell r="BE31">
            <v>27.272923847454088</v>
          </cell>
          <cell r="BF31">
            <v>38.807906945687172</v>
          </cell>
          <cell r="BG31">
            <v>38.762324486175494</v>
          </cell>
          <cell r="BH31">
            <v>51.074201215213932</v>
          </cell>
          <cell r="BI31">
            <v>35.420489474062016</v>
          </cell>
          <cell r="BJ31">
            <v>43.759455846906661</v>
          </cell>
        </row>
        <row r="32">
          <cell r="AA32">
            <v>93.202470000000005</v>
          </cell>
          <cell r="AB32">
            <v>106.81547999999999</v>
          </cell>
          <cell r="AC32">
            <v>70.855509999999995</v>
          </cell>
          <cell r="AD32">
            <v>81.574809999999999</v>
          </cell>
          <cell r="AE32">
            <v>83.892830000000004</v>
          </cell>
          <cell r="AF32">
            <v>92.445890000000006</v>
          </cell>
          <cell r="AG32">
            <v>384.98021999999997</v>
          </cell>
          <cell r="AH32">
            <v>413.70623000000001</v>
          </cell>
          <cell r="AI32">
            <v>158.64148</v>
          </cell>
          <cell r="AJ32">
            <v>175.86369999999999</v>
          </cell>
          <cell r="AK32">
            <v>269.47476999999998</v>
          </cell>
          <cell r="AL32">
            <v>285.87394</v>
          </cell>
          <cell r="AM32">
            <v>176.61348000000001</v>
          </cell>
          <cell r="AN32">
            <v>196.52312000000001</v>
          </cell>
          <cell r="AO32">
            <v>45.588439999999999</v>
          </cell>
          <cell r="AP32">
            <v>55.511809999999997</v>
          </cell>
          <cell r="AQ32">
            <v>110.92725</v>
          </cell>
          <cell r="AR32">
            <v>121.83984</v>
          </cell>
          <cell r="AS32">
            <v>307.01355000000001</v>
          </cell>
          <cell r="AT32">
            <v>333.25815</v>
          </cell>
          <cell r="AU32">
            <v>149.20067</v>
          </cell>
          <cell r="AV32">
            <v>167.12047000000001</v>
          </cell>
          <cell r="AW32">
            <v>228.50461000000001</v>
          </cell>
          <cell r="AX32">
            <v>244.19497999999999</v>
          </cell>
          <cell r="AY32">
            <v>80.177261645401003</v>
          </cell>
          <cell r="AZ32">
            <v>94.140070669186315</v>
          </cell>
          <cell r="BA32">
            <v>38.903945159474617</v>
          </cell>
          <cell r="BB32">
            <v>48.61248982483302</v>
          </cell>
          <cell r="BC32">
            <v>60.793247575107131</v>
          </cell>
          <cell r="BD32">
            <v>69.215761112422229</v>
          </cell>
          <cell r="BE32">
            <v>36.023058568236777</v>
          </cell>
          <cell r="BF32">
            <v>44.039068949550469</v>
          </cell>
          <cell r="BG32">
            <v>35.856109495195646</v>
          </cell>
          <cell r="BH32">
            <v>42.540300183632077</v>
          </cell>
          <cell r="BI32">
            <v>37.304576065586517</v>
          </cell>
          <cell r="BJ32">
            <v>42.393466700092631</v>
          </cell>
        </row>
        <row r="33">
          <cell r="AA33">
            <v>95.965329999999994</v>
          </cell>
          <cell r="AB33">
            <v>108.73554</v>
          </cell>
          <cell r="AC33">
            <v>66.012420000000006</v>
          </cell>
          <cell r="AD33">
            <v>75.372630000000001</v>
          </cell>
          <cell r="AE33">
            <v>82.141670000000005</v>
          </cell>
          <cell r="AF33">
            <v>89.914619999999999</v>
          </cell>
          <cell r="AG33">
            <v>319.49446</v>
          </cell>
          <cell r="AH33">
            <v>343.00725999999997</v>
          </cell>
          <cell r="AI33">
            <v>139.61303000000001</v>
          </cell>
          <cell r="AJ33">
            <v>153.90384</v>
          </cell>
          <cell r="AK33">
            <v>226.39268000000001</v>
          </cell>
          <cell r="AL33">
            <v>239.79915</v>
          </cell>
          <cell r="AM33">
            <v>197.20193</v>
          </cell>
          <cell r="AN33">
            <v>216.00703999999999</v>
          </cell>
          <cell r="AO33">
            <v>59.271880000000003</v>
          </cell>
          <cell r="AP33">
            <v>69.037390000000002</v>
          </cell>
          <cell r="AQ33">
            <v>126.44898999999999</v>
          </cell>
          <cell r="AR33">
            <v>136.76351</v>
          </cell>
          <cell r="AS33">
            <v>352.50042999999999</v>
          </cell>
          <cell r="AT33">
            <v>377.65616999999997</v>
          </cell>
          <cell r="AU33">
            <v>176.25815</v>
          </cell>
          <cell r="AV33">
            <v>193.51154</v>
          </cell>
          <cell r="AW33">
            <v>262.95109000000002</v>
          </cell>
          <cell r="AX33">
            <v>277.95438999999999</v>
          </cell>
          <cell r="AY33">
            <v>101.61530484302952</v>
          </cell>
          <cell r="AZ33">
            <v>115.74286014262259</v>
          </cell>
          <cell r="BA33">
            <v>43.12694130183565</v>
          </cell>
          <cell r="BB33">
            <v>52.023143106079658</v>
          </cell>
          <cell r="BC33">
            <v>72.883435688778363</v>
          </cell>
          <cell r="BD33">
            <v>81.096409913408223</v>
          </cell>
          <cell r="BE33">
            <v>41.970007338895421</v>
          </cell>
          <cell r="BF33">
            <v>50.082168370773694</v>
          </cell>
          <cell r="BG33">
            <v>38.295166929047454</v>
          </cell>
          <cell r="BH33">
            <v>44.710912809535742</v>
          </cell>
          <cell r="BI33">
            <v>41.334199081451381</v>
          </cell>
          <cell r="BJ33">
            <v>46.378003442495654</v>
          </cell>
        </row>
        <row r="34">
          <cell r="AA34">
            <v>97.495500000000007</v>
          </cell>
          <cell r="AB34">
            <v>112.06034</v>
          </cell>
          <cell r="AC34">
            <v>59.152889999999999</v>
          </cell>
          <cell r="AD34">
            <v>68.930430000000001</v>
          </cell>
          <cell r="AE34">
            <v>78.72363</v>
          </cell>
          <cell r="AF34">
            <v>87.24391</v>
          </cell>
          <cell r="AG34">
            <v>283.34168</v>
          </cell>
          <cell r="AH34">
            <v>308.5806</v>
          </cell>
          <cell r="AI34">
            <v>126.75145999999999</v>
          </cell>
          <cell r="AJ34">
            <v>142.21243999999999</v>
          </cell>
          <cell r="AK34">
            <v>202.81905</v>
          </cell>
          <cell r="AL34">
            <v>217.23065</v>
          </cell>
          <cell r="AM34">
            <v>181.40694999999999</v>
          </cell>
          <cell r="AN34">
            <v>202.16906</v>
          </cell>
          <cell r="AO34">
            <v>50.288969999999999</v>
          </cell>
          <cell r="AP34">
            <v>60.76014</v>
          </cell>
          <cell r="AQ34">
            <v>114.68487</v>
          </cell>
          <cell r="AR34">
            <v>126.00906000000001</v>
          </cell>
          <cell r="AS34">
            <v>285.29829000000001</v>
          </cell>
          <cell r="AT34">
            <v>311.05923999999999</v>
          </cell>
          <cell r="AU34">
            <v>144.87004999999999</v>
          </cell>
          <cell r="AV34">
            <v>162.62506999999999</v>
          </cell>
          <cell r="AW34">
            <v>214.15405999999999</v>
          </cell>
          <cell r="AX34">
            <v>229.51383000000001</v>
          </cell>
          <cell r="AY34">
            <v>79.434076490355963</v>
          </cell>
          <cell r="AZ34">
            <v>93.841610006451148</v>
          </cell>
          <cell r="BA34">
            <v>34.118666173497047</v>
          </cell>
          <cell r="BB34">
            <v>43.335083021757939</v>
          </cell>
          <cell r="BC34">
            <v>57.497198603513546</v>
          </cell>
          <cell r="BD34">
            <v>65.894147763065547</v>
          </cell>
          <cell r="BE34">
            <v>38.783998331485286</v>
          </cell>
          <cell r="BF34">
            <v>47.763149892475219</v>
          </cell>
          <cell r="BG34">
            <v>34.943467104938897</v>
          </cell>
          <cell r="BH34">
            <v>41.901128742459811</v>
          </cell>
          <cell r="BI34">
            <v>37.889497195633353</v>
          </cell>
          <cell r="BJ34">
            <v>43.390965150162792</v>
          </cell>
        </row>
        <row r="35">
          <cell r="AA35">
            <v>127.44071</v>
          </cell>
          <cell r="AB35">
            <v>147.38353000000001</v>
          </cell>
          <cell r="AC35">
            <v>79.570880000000002</v>
          </cell>
          <cell r="AD35">
            <v>93.409610000000001</v>
          </cell>
          <cell r="AE35">
            <v>105.12877</v>
          </cell>
          <cell r="AF35">
            <v>116.9928</v>
          </cell>
          <cell r="AG35">
            <v>402.83931999999999</v>
          </cell>
          <cell r="AH35">
            <v>438.97631000000001</v>
          </cell>
          <cell r="AI35">
            <v>176.06627</v>
          </cell>
          <cell r="AJ35">
            <v>198.25353999999999</v>
          </cell>
          <cell r="AK35">
            <v>288.59370000000001</v>
          </cell>
          <cell r="AL35">
            <v>309.37630999999999</v>
          </cell>
          <cell r="AM35">
            <v>174.57101</v>
          </cell>
          <cell r="AN35">
            <v>198.87647000000001</v>
          </cell>
          <cell r="AO35">
            <v>50.999090000000002</v>
          </cell>
          <cell r="AP35">
            <v>64.031390000000002</v>
          </cell>
          <cell r="AQ35">
            <v>113.56559</v>
          </cell>
          <cell r="AR35">
            <v>127.15458</v>
          </cell>
          <cell r="AS35">
            <v>310.97161999999997</v>
          </cell>
          <cell r="AT35">
            <v>343.02798999999999</v>
          </cell>
          <cell r="AU35">
            <v>189.38673</v>
          </cell>
          <cell r="AV35">
            <v>214.10828000000001</v>
          </cell>
          <cell r="AW35">
            <v>251.94529</v>
          </cell>
          <cell r="AX35">
            <v>271.99392</v>
          </cell>
          <cell r="AY35">
            <v>108.9265577073707</v>
          </cell>
          <cell r="AZ35">
            <v>128.49141331998234</v>
          </cell>
          <cell r="BA35">
            <v>47.328191072702225</v>
          </cell>
          <cell r="BB35">
            <v>60.024674667300538</v>
          </cell>
          <cell r="BC35">
            <v>79.648853163830807</v>
          </cell>
          <cell r="BD35">
            <v>91.183484469744513</v>
          </cell>
          <cell r="BE35">
            <v>34.459196688510929</v>
          </cell>
          <cell r="BF35">
            <v>44.896766915398736</v>
          </cell>
          <cell r="BG35">
            <v>35.167065486381581</v>
          </cell>
          <cell r="BH35">
            <v>43.805020450548071</v>
          </cell>
          <cell r="BI35">
            <v>36.367755584060021</v>
          </cell>
          <cell r="BJ35">
            <v>42.925279848717466</v>
          </cell>
        </row>
        <row r="36">
          <cell r="AA36">
            <v>81.107200000000006</v>
          </cell>
          <cell r="AB36">
            <v>92.103819999999999</v>
          </cell>
          <cell r="AC36">
            <v>58.75712</v>
          </cell>
          <cell r="AD36">
            <v>67.060509999999994</v>
          </cell>
          <cell r="AE36">
            <v>71.207160000000002</v>
          </cell>
          <cell r="AF36">
            <v>77.97766</v>
          </cell>
          <cell r="AG36">
            <v>402.8691</v>
          </cell>
          <cell r="AH36">
            <v>427.834</v>
          </cell>
          <cell r="AI36">
            <v>181.09453999999999</v>
          </cell>
          <cell r="AJ36">
            <v>196.56649999999999</v>
          </cell>
          <cell r="AK36">
            <v>289.88467000000003</v>
          </cell>
          <cell r="AL36">
            <v>304.29086000000001</v>
          </cell>
          <cell r="AM36">
            <v>185.18897000000001</v>
          </cell>
          <cell r="AN36">
            <v>202.55203</v>
          </cell>
          <cell r="AO36">
            <v>48.063290000000002</v>
          </cell>
          <cell r="AP36">
            <v>56.657170000000001</v>
          </cell>
          <cell r="AQ36">
            <v>116.23302</v>
          </cell>
          <cell r="AR36">
            <v>125.76228</v>
          </cell>
          <cell r="AS36">
            <v>269.70762000000002</v>
          </cell>
          <cell r="AT36">
            <v>290.58067999999997</v>
          </cell>
          <cell r="AU36">
            <v>144.02925999999999</v>
          </cell>
          <cell r="AV36">
            <v>159.08161999999999</v>
          </cell>
          <cell r="AW36">
            <v>207.27538999999999</v>
          </cell>
          <cell r="AX36">
            <v>220.01363000000001</v>
          </cell>
          <cell r="AY36">
            <v>95.538923686184418</v>
          </cell>
          <cell r="AZ36">
            <v>108.3472592523579</v>
          </cell>
          <cell r="BA36">
            <v>40.907648956788456</v>
          </cell>
          <cell r="BB36">
            <v>49.151212409003961</v>
          </cell>
          <cell r="BC36">
            <v>69.062833569228346</v>
          </cell>
          <cell r="BD36">
            <v>76.600020079122189</v>
          </cell>
          <cell r="BE36">
            <v>32.186024422101568</v>
          </cell>
          <cell r="BF36">
            <v>39.04703683897371</v>
          </cell>
          <cell r="BG36">
            <v>32.364709180528898</v>
          </cell>
          <cell r="BH36">
            <v>37.993271224969838</v>
          </cell>
          <cell r="BI36">
            <v>33.463930976680849</v>
          </cell>
          <cell r="BJ36">
            <v>37.782770927197873</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row>
        <row r="38">
          <cell r="AA38">
            <v>102.70569999999999</v>
          </cell>
          <cell r="AB38">
            <v>107.89189</v>
          </cell>
          <cell r="AC38">
            <v>73.823790000000002</v>
          </cell>
          <cell r="AD38">
            <v>77.709450000000004</v>
          </cell>
          <cell r="AE38">
            <v>88.652690000000007</v>
          </cell>
          <cell r="AF38">
            <v>91.843170000000001</v>
          </cell>
          <cell r="AG38">
            <v>353.76344</v>
          </cell>
          <cell r="AH38">
            <v>363.74439000000001</v>
          </cell>
          <cell r="AI38">
            <v>155.81917999999999</v>
          </cell>
          <cell r="AJ38">
            <v>161.90723</v>
          </cell>
          <cell r="AK38">
            <v>251.07446999999999</v>
          </cell>
          <cell r="AL38">
            <v>256.80493999999999</v>
          </cell>
          <cell r="AM38">
            <v>182.05631</v>
          </cell>
          <cell r="AN38">
            <v>189.35140999999999</v>
          </cell>
          <cell r="AO38">
            <v>50.042310000000001</v>
          </cell>
          <cell r="AP38">
            <v>53.678170000000001</v>
          </cell>
          <cell r="AQ38">
            <v>114.42238</v>
          </cell>
          <cell r="AR38">
            <v>118.42292</v>
          </cell>
          <cell r="AS38">
            <v>296.09532999999999</v>
          </cell>
          <cell r="AT38">
            <v>305.38789000000003</v>
          </cell>
          <cell r="AU38">
            <v>153.79069000000001</v>
          </cell>
          <cell r="AV38">
            <v>160.32281</v>
          </cell>
          <cell r="AW38">
            <v>223.30341000000001</v>
          </cell>
          <cell r="AX38">
            <v>228.91824</v>
          </cell>
          <cell r="AY38">
            <v>94.008600675372364</v>
          </cell>
          <cell r="AZ38">
            <v>99.384744752077083</v>
          </cell>
          <cell r="BA38">
            <v>42.182074799343816</v>
          </cell>
          <cell r="BB38">
            <v>45.688975501496202</v>
          </cell>
          <cell r="BC38">
            <v>68.08968668523049</v>
          </cell>
          <cell r="BD38">
            <v>71.267087637124774</v>
          </cell>
          <cell r="BE38">
            <v>38.409043715461522</v>
          </cell>
          <cell r="BF38">
            <v>41.45126398961758</v>
          </cell>
          <cell r="BG38">
            <v>37.948335912426671</v>
          </cell>
          <cell r="BH38">
            <v>40.463544536887042</v>
          </cell>
          <cell r="BI38">
            <v>38.928744968444839</v>
          </cell>
          <cell r="BJ38">
            <v>40.861614134171639</v>
          </cell>
        </row>
      </sheetData>
      <sheetData sheetId="5" refreshError="1"/>
      <sheetData sheetId="6" refreshError="1"/>
      <sheetData sheetId="7">
        <row r="6">
          <cell r="F6">
            <v>0</v>
          </cell>
        </row>
        <row r="7">
          <cell r="F7">
            <v>9</v>
          </cell>
        </row>
        <row r="8">
          <cell r="F8">
            <v>5</v>
          </cell>
        </row>
        <row r="9">
          <cell r="F9">
            <v>1</v>
          </cell>
          <cell r="X9">
            <v>69.664968716433322</v>
          </cell>
        </row>
        <row r="10">
          <cell r="K10" t="str">
            <v>Isle of Anglesey</v>
          </cell>
          <cell r="Q10">
            <v>63.272281454629784</v>
          </cell>
          <cell r="U10">
            <v>9.9704282470411059</v>
          </cell>
          <cell r="V10">
            <v>8.952020058710076</v>
          </cell>
        </row>
        <row r="13">
          <cell r="G13">
            <v>22</v>
          </cell>
          <cell r="H13">
            <v>0</v>
          </cell>
          <cell r="I13">
            <v>33</v>
          </cell>
        </row>
        <row r="16">
          <cell r="G16">
            <v>7</v>
          </cell>
        </row>
        <row r="20">
          <cell r="F20">
            <v>0</v>
          </cell>
          <cell r="G20">
            <v>1</v>
          </cell>
          <cell r="H20">
            <v>1</v>
          </cell>
          <cell r="I20">
            <v>0</v>
          </cell>
        </row>
        <row r="21">
          <cell r="F21">
            <v>9</v>
          </cell>
          <cell r="G21" t="str">
            <v>Persons</v>
          </cell>
        </row>
        <row r="22">
          <cell r="F22">
            <v>3</v>
          </cell>
        </row>
        <row r="23">
          <cell r="F23">
            <v>1</v>
          </cell>
        </row>
        <row r="34">
          <cell r="Q34">
            <v>67.546517111259831</v>
          </cell>
          <cell r="X34">
            <v>69.664968716433322</v>
          </cell>
        </row>
        <row r="61">
          <cell r="J61" t="str">
            <v>Persons</v>
          </cell>
        </row>
        <row r="68">
          <cell r="J68" t="str">
            <v>2010-2011</v>
          </cell>
        </row>
      </sheetData>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Persons data"/>
      <sheetName val="sql data"/>
    </sheetNames>
    <sheetDataSet>
      <sheetData sheetId="0"/>
      <sheetData sheetId="1"/>
      <sheetData sheetId="2">
        <row r="5">
          <cell r="A5" t="str">
            <v>Isle of Anglesey</v>
          </cell>
          <cell r="B5">
            <v>1285</v>
          </cell>
          <cell r="C5">
            <v>69.5485456400381</v>
          </cell>
          <cell r="D5">
            <v>65.788431225673193</v>
          </cell>
          <cell r="E5">
            <v>73.467158570745397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2325</v>
          </cell>
          <cell r="C6">
            <v>58.105457270124703</v>
          </cell>
          <cell r="D6">
            <v>55.724136439651097</v>
          </cell>
          <cell r="E6">
            <v>60.560963326015397</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1629</v>
          </cell>
          <cell r="C7">
            <v>51.570058046821899</v>
          </cell>
          <cell r="D7">
            <v>49.083276213058802</v>
          </cell>
          <cell r="E7">
            <v>54.149701126722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1433</v>
          </cell>
          <cell r="C8">
            <v>49.005559112488299</v>
          </cell>
          <cell r="D8">
            <v>46.494643441607799</v>
          </cell>
          <cell r="E8">
            <v>51.616579427675802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2257</v>
          </cell>
          <cell r="C9">
            <v>51.1275168681886</v>
          </cell>
          <cell r="D9">
            <v>49.037466324542997</v>
          </cell>
          <cell r="E9">
            <v>53.283669176591197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2357</v>
          </cell>
          <cell r="C10">
            <v>53.735847497939602</v>
          </cell>
          <cell r="D10">
            <v>51.585025765946099</v>
          </cell>
          <cell r="E10">
            <v>55.953209571175798</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1888</v>
          </cell>
          <cell r="C11">
            <v>52.313373718288801</v>
          </cell>
          <cell r="D11">
            <v>49.975788994051001</v>
          </cell>
          <cell r="E11">
            <v>54.731922516679397</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1294</v>
          </cell>
          <cell r="C12">
            <v>43.345280600569197</v>
          </cell>
          <cell r="D12">
            <v>40.858912349045802</v>
          </cell>
          <cell r="E12">
            <v>45.936082193891998</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1486</v>
          </cell>
          <cell r="C13">
            <v>55.647136997113201</v>
          </cell>
          <cell r="D13">
            <v>52.846100200833902</v>
          </cell>
          <cell r="E13">
            <v>58.557792383917501</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2559</v>
          </cell>
          <cell r="C14">
            <v>50.036001120881302</v>
          </cell>
          <cell r="D14">
            <v>48.112246928260497</v>
          </cell>
          <cell r="E14">
            <v>52.016834494991897</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3953</v>
          </cell>
          <cell r="C15">
            <v>51.872462895213999</v>
          </cell>
          <cell r="D15">
            <v>50.238195865690003</v>
          </cell>
          <cell r="E15">
            <v>53.545620121154002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2427</v>
          </cell>
          <cell r="C16">
            <v>60.5009486148425</v>
          </cell>
          <cell r="D16">
            <v>58.110579681312302</v>
          </cell>
          <cell r="E16">
            <v>62.964176563379802</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2491</v>
          </cell>
          <cell r="C17">
            <v>54.784273505656103</v>
          </cell>
          <cell r="D17">
            <v>52.651309824016799</v>
          </cell>
          <cell r="E17">
            <v>56.981395932505201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2038</v>
          </cell>
          <cell r="C18">
            <v>54.985520325322703</v>
          </cell>
          <cell r="D18">
            <v>52.620378401837598</v>
          </cell>
          <cell r="E18">
            <v>57.429452394660402</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6454</v>
          </cell>
          <cell r="C19">
            <v>50.723750921201997</v>
          </cell>
          <cell r="D19">
            <v>49.459200228711602</v>
          </cell>
          <cell r="E19">
            <v>52.011785252409702</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3448</v>
          </cell>
          <cell r="C20">
            <v>45.652933566780902</v>
          </cell>
          <cell r="D20">
            <v>44.135980831645902</v>
          </cell>
          <cell r="E20">
            <v>47.208573879829601</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879</v>
          </cell>
          <cell r="C21">
            <v>48.633463512112399</v>
          </cell>
          <cell r="D21">
            <v>45.4575235338962</v>
          </cell>
          <cell r="E21">
            <v>51.972050400313499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2397</v>
          </cell>
          <cell r="C22">
            <v>47.972634866470798</v>
          </cell>
          <cell r="D22">
            <v>46.068172557545303</v>
          </cell>
          <cell r="E22">
            <v>49.935513867259999</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1006</v>
          </cell>
          <cell r="C23">
            <v>45.439993553009501</v>
          </cell>
          <cell r="D23">
            <v>42.656738174845103</v>
          </cell>
          <cell r="E23">
            <v>48.356243021265101</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1622</v>
          </cell>
          <cell r="C24">
            <v>55.453967071169203</v>
          </cell>
          <cell r="D24">
            <v>52.778709639771698</v>
          </cell>
          <cell r="E24">
            <v>58.229343537805804</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1254</v>
          </cell>
          <cell r="C25">
            <v>50.865822789509899</v>
          </cell>
          <cell r="D25">
            <v>48.084817450009403</v>
          </cell>
          <cell r="E25">
            <v>53.7655283799618</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2340</v>
          </cell>
          <cell r="C26">
            <v>48.900513599887901</v>
          </cell>
          <cell r="D26">
            <v>46.930329670062299</v>
          </cell>
          <cell r="E26">
            <v>50.931874221596402</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48822</v>
          </cell>
          <cell r="C27">
            <v>51.596943707540198</v>
          </cell>
          <cell r="D27">
            <v>51.1372557803832</v>
          </cell>
          <cell r="E27">
            <v>52.059715302476903</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Breastfeeding"/>
      <sheetName val="Data from StatsWales unknown"/>
      <sheetName val="Data from StatsWales Totals"/>
    </sheetNames>
    <sheetDataSet>
      <sheetData sheetId="0"/>
      <sheetData sheetId="1"/>
      <sheetData sheetId="2">
        <row r="5">
          <cell r="A5" t="str">
            <v>Isle of Anglesey</v>
          </cell>
          <cell r="B5">
            <v>391</v>
          </cell>
          <cell r="C5">
            <v>58.974358974358978</v>
          </cell>
          <cell r="D5">
            <v>55.188904965950556</v>
          </cell>
          <cell r="E5">
            <v>62.65641242276665</v>
          </cell>
          <cell r="F5" t="str">
            <v>-</v>
          </cell>
          <cell r="G5" t="str">
            <v>-</v>
          </cell>
          <cell r="H5">
            <v>53.170731707317074</v>
          </cell>
          <cell r="I5">
            <v>56.998313659359191</v>
          </cell>
          <cell r="J5">
            <v>58.781362007168461</v>
          </cell>
          <cell r="K5">
            <v>64.541213063763607</v>
          </cell>
          <cell r="L5">
            <v>63.242375601926156</v>
          </cell>
          <cell r="M5">
            <v>61.503759398496236</v>
          </cell>
          <cell r="N5">
            <v>60.632183908045981</v>
          </cell>
          <cell r="O5">
            <v>58.974358974358978</v>
          </cell>
          <cell r="P5" t="str">
            <v>-</v>
          </cell>
        </row>
        <row r="6">
          <cell r="A6" t="str">
            <v>Gwynedd</v>
          </cell>
          <cell r="B6">
            <v>719</v>
          </cell>
          <cell r="C6">
            <v>62.359063313096271</v>
          </cell>
          <cell r="D6">
            <v>59.525824829231802</v>
          </cell>
          <cell r="E6">
            <v>65.110218687875474</v>
          </cell>
          <cell r="F6" t="str">
            <v>-</v>
          </cell>
          <cell r="G6" t="str">
            <v>-</v>
          </cell>
          <cell r="H6">
            <v>63.284132841328415</v>
          </cell>
          <cell r="I6">
            <v>60.869565217391312</v>
          </cell>
          <cell r="J6">
            <v>64.484304932735427</v>
          </cell>
          <cell r="K6">
            <v>62.763915547024951</v>
          </cell>
          <cell r="L6">
            <v>66.703539823008853</v>
          </cell>
          <cell r="M6">
            <v>60.33898305084746</v>
          </cell>
          <cell r="N6">
            <v>62.244897959183675</v>
          </cell>
          <cell r="O6">
            <v>62.359063313096271</v>
          </cell>
          <cell r="P6" t="str">
            <v>-</v>
          </cell>
        </row>
        <row r="7">
          <cell r="A7" t="str">
            <v>Conwy</v>
          </cell>
          <cell r="B7">
            <v>670</v>
          </cell>
          <cell r="C7">
            <v>62.558356676003733</v>
          </cell>
          <cell r="D7">
            <v>59.619753751799351</v>
          </cell>
          <cell r="E7">
            <v>65.4071897531785</v>
          </cell>
          <cell r="F7" t="str">
            <v>-</v>
          </cell>
          <cell r="G7" t="str">
            <v>-</v>
          </cell>
          <cell r="H7">
            <v>58.589870903674282</v>
          </cell>
          <cell r="I7">
            <v>61.116751269035532</v>
          </cell>
          <cell r="J7">
            <v>58.349514563106794</v>
          </cell>
          <cell r="K7">
            <v>63.5</v>
          </cell>
          <cell r="L7">
            <v>64.06101048617731</v>
          </cell>
          <cell r="M7">
            <v>62.719703977798332</v>
          </cell>
          <cell r="N7">
            <v>61.618062088428971</v>
          </cell>
          <cell r="O7">
            <v>62.558356676003733</v>
          </cell>
          <cell r="P7" t="str">
            <v>-</v>
          </cell>
        </row>
        <row r="8">
          <cell r="A8" t="str">
            <v>Denbighshire</v>
          </cell>
          <cell r="B8">
            <v>577</v>
          </cell>
          <cell r="C8">
            <v>57.584830339321357</v>
          </cell>
          <cell r="D8">
            <v>54.501464863145529</v>
          </cell>
          <cell r="E8">
            <v>60.610258493693159</v>
          </cell>
          <cell r="F8" t="str">
            <v>-</v>
          </cell>
          <cell r="G8" t="str">
            <v>-</v>
          </cell>
          <cell r="H8">
            <v>52.230685527747553</v>
          </cell>
          <cell r="I8">
            <v>59.222222222222221</v>
          </cell>
          <cell r="J8">
            <v>58.46681922196796</v>
          </cell>
          <cell r="K8">
            <v>57.111834961997829</v>
          </cell>
          <cell r="L8">
            <v>57.784431137724546</v>
          </cell>
          <cell r="M8">
            <v>58.666666666666664</v>
          </cell>
          <cell r="N8">
            <v>56.448202959830866</v>
          </cell>
          <cell r="O8">
            <v>57.584830339321357</v>
          </cell>
          <cell r="P8" t="str">
            <v>-</v>
          </cell>
        </row>
        <row r="9">
          <cell r="A9" t="str">
            <v>Flintshire</v>
          </cell>
          <cell r="B9">
            <v>712</v>
          </cell>
          <cell r="C9">
            <v>52.623798965262381</v>
          </cell>
          <cell r="D9">
            <v>49.959536323354641</v>
          </cell>
          <cell r="E9">
            <v>55.273204182243063</v>
          </cell>
          <cell r="F9" t="str">
            <v>-</v>
          </cell>
          <cell r="G9" t="str">
            <v>-</v>
          </cell>
          <cell r="H9">
            <v>45.33869885982562</v>
          </cell>
          <cell r="I9">
            <v>52.945252945252939</v>
          </cell>
          <cell r="J9">
            <v>54.820143884892083</v>
          </cell>
          <cell r="K9">
            <v>51.95607412491421</v>
          </cell>
          <cell r="L9">
            <v>55.703289013296008</v>
          </cell>
          <cell r="M9">
            <v>53.786816269284706</v>
          </cell>
          <cell r="N9">
            <v>55.965147453083105</v>
          </cell>
          <cell r="O9">
            <v>52.623798965262381</v>
          </cell>
          <cell r="P9" t="str">
            <v>-</v>
          </cell>
        </row>
        <row r="10">
          <cell r="A10" t="str">
            <v>Wrexham</v>
          </cell>
          <cell r="B10">
            <v>921</v>
          </cell>
          <cell r="C10">
            <v>59.114249037227218</v>
          </cell>
          <cell r="D10">
            <v>56.653526172494409</v>
          </cell>
          <cell r="E10">
            <v>61.530135986331437</v>
          </cell>
          <cell r="F10" t="str">
            <v>-</v>
          </cell>
          <cell r="G10" t="str">
            <v>-</v>
          </cell>
          <cell r="H10">
            <v>48.463687150837984</v>
          </cell>
          <cell r="I10">
            <v>52.993805918788716</v>
          </cell>
          <cell r="J10">
            <v>53.035143769968052</v>
          </cell>
          <cell r="K10">
            <v>56.973795435333898</v>
          </cell>
          <cell r="L10">
            <v>57.312806158152554</v>
          </cell>
          <cell r="M10">
            <v>58.933333333333337</v>
          </cell>
          <cell r="N10">
            <v>57.317903335602452</v>
          </cell>
          <cell r="O10">
            <v>59.114249037227218</v>
          </cell>
          <cell r="P10" t="str">
            <v>-</v>
          </cell>
        </row>
        <row r="11">
          <cell r="A11" t="str">
            <v>Powys</v>
          </cell>
          <cell r="B11">
            <v>667</v>
          </cell>
          <cell r="C11">
            <v>77.648428405122232</v>
          </cell>
          <cell r="D11">
            <v>74.742822951052304</v>
          </cell>
          <cell r="E11">
            <v>80.307837564156983</v>
          </cell>
          <cell r="F11" t="str">
            <v>-</v>
          </cell>
          <cell r="G11" t="str">
            <v>-</v>
          </cell>
          <cell r="H11">
            <v>71.505958829902497</v>
          </cell>
          <cell r="I11">
            <v>74.141630901287556</v>
          </cell>
          <cell r="J11">
            <v>76.387377584330793</v>
          </cell>
          <cell r="K11">
            <v>78.579003181336162</v>
          </cell>
          <cell r="L11">
            <v>76.756756756756758</v>
          </cell>
          <cell r="M11">
            <v>76.834381551362682</v>
          </cell>
          <cell r="N11">
            <v>78.030303030303031</v>
          </cell>
          <cell r="O11">
            <v>77.648428405122232</v>
          </cell>
          <cell r="P11" t="str">
            <v>-</v>
          </cell>
        </row>
        <row r="12">
          <cell r="A12" t="str">
            <v>Ceredigion</v>
          </cell>
          <cell r="B12">
            <v>445</v>
          </cell>
          <cell r="C12">
            <v>79.606440071556349</v>
          </cell>
          <cell r="D12">
            <v>76.069468831353078</v>
          </cell>
          <cell r="E12">
            <v>82.739261724455162</v>
          </cell>
          <cell r="F12" t="str">
            <v>-</v>
          </cell>
          <cell r="G12" t="str">
            <v>-</v>
          </cell>
          <cell r="H12">
            <v>75.213675213675216</v>
          </cell>
          <cell r="I12">
            <v>78.7109375</v>
          </cell>
          <cell r="J12">
            <v>71.96652719665272</v>
          </cell>
          <cell r="K12">
            <v>80.422264875239918</v>
          </cell>
          <cell r="L12">
            <v>85.20084566596195</v>
          </cell>
          <cell r="M12">
            <v>76.158940397350989</v>
          </cell>
          <cell r="N12">
            <v>77.641653905053602</v>
          </cell>
          <cell r="O12">
            <v>79.606440071556349</v>
          </cell>
          <cell r="P12" t="str">
            <v>-</v>
          </cell>
        </row>
        <row r="13">
          <cell r="A13" t="str">
            <v>Pembrokeshire</v>
          </cell>
          <cell r="B13">
            <v>760</v>
          </cell>
          <cell r="C13">
            <v>62.5</v>
          </cell>
          <cell r="D13">
            <v>59.743534502760198</v>
          </cell>
          <cell r="E13">
            <v>65.177733963571825</v>
          </cell>
          <cell r="F13" t="str">
            <v>-</v>
          </cell>
          <cell r="G13" t="str">
            <v>-</v>
          </cell>
          <cell r="H13">
            <v>57.092198581560282</v>
          </cell>
          <cell r="I13">
            <v>61.41947224749773</v>
          </cell>
          <cell r="J13">
            <v>61.148648648648653</v>
          </cell>
          <cell r="K13">
            <v>59.438103599648819</v>
          </cell>
          <cell r="L13">
            <v>62.489196197061368</v>
          </cell>
          <cell r="M13">
            <v>61.951219512195124</v>
          </cell>
          <cell r="N13">
            <v>59.219269102990033</v>
          </cell>
          <cell r="O13">
            <v>62.5</v>
          </cell>
          <cell r="P13" t="str">
            <v>-</v>
          </cell>
        </row>
        <row r="14">
          <cell r="A14" t="str">
            <v>Carmarthenshire</v>
          </cell>
          <cell r="B14">
            <v>1108</v>
          </cell>
          <cell r="C14">
            <v>62.66968325791855</v>
          </cell>
          <cell r="D14">
            <v>60.389865507389786</v>
          </cell>
          <cell r="E14">
            <v>64.894561723577155</v>
          </cell>
          <cell r="F14" t="str">
            <v>-</v>
          </cell>
          <cell r="G14" t="str">
            <v>-</v>
          </cell>
          <cell r="H14">
            <v>57.169576059850371</v>
          </cell>
          <cell r="I14">
            <v>59.836623553437718</v>
          </cell>
          <cell r="J14">
            <v>61.936339522546426</v>
          </cell>
          <cell r="K14">
            <v>61.077027948193596</v>
          </cell>
          <cell r="L14">
            <v>62.601626016260155</v>
          </cell>
          <cell r="M14">
            <v>63.051044083526683</v>
          </cell>
          <cell r="N14">
            <v>61.561032863849761</v>
          </cell>
          <cell r="O14">
            <v>62.66968325791855</v>
          </cell>
          <cell r="P14" t="str">
            <v>-</v>
          </cell>
        </row>
        <row r="15">
          <cell r="A15" t="str">
            <v>Swansea</v>
          </cell>
          <cell r="B15">
            <v>1204</v>
          </cell>
          <cell r="C15">
            <v>45.588792124195379</v>
          </cell>
          <cell r="D15">
            <v>43.697043191274616</v>
          </cell>
          <cell r="E15">
            <v>47.493355507838409</v>
          </cell>
          <cell r="F15" t="str">
            <v>-</v>
          </cell>
          <cell r="G15" t="str">
            <v>-</v>
          </cell>
          <cell r="H15">
            <v>43.244353182751539</v>
          </cell>
          <cell r="I15">
            <v>41.543652467313372</v>
          </cell>
          <cell r="J15">
            <v>42.990654205607477</v>
          </cell>
          <cell r="K15">
            <v>42.764491284961494</v>
          </cell>
          <cell r="L15">
            <v>43.506006006006004</v>
          </cell>
          <cell r="M15">
            <v>45.301879248300679</v>
          </cell>
          <cell r="N15">
            <v>46.333333333333329</v>
          </cell>
          <cell r="O15">
            <v>45.588792124195379</v>
          </cell>
          <cell r="P15" t="str">
            <v>-</v>
          </cell>
        </row>
        <row r="16">
          <cell r="A16" t="str">
            <v>Neath Port Talbot</v>
          </cell>
          <cell r="B16">
            <v>472</v>
          </cell>
          <cell r="C16">
            <v>30.709173715029277</v>
          </cell>
          <cell r="D16">
            <v>28.453475126975579</v>
          </cell>
          <cell r="E16">
            <v>33.061063421308681</v>
          </cell>
          <cell r="F16" t="str">
            <v>-</v>
          </cell>
          <cell r="G16" t="str">
            <v>-</v>
          </cell>
          <cell r="H16">
            <v>31.616090331686664</v>
          </cell>
          <cell r="I16">
            <v>31.965442764578832</v>
          </cell>
          <cell r="J16">
            <v>30.549607423269094</v>
          </cell>
          <cell r="K16">
            <v>34.054431263084439</v>
          </cell>
          <cell r="L16">
            <v>31.123139377537214</v>
          </cell>
          <cell r="M16">
            <v>29.4973544973545</v>
          </cell>
          <cell r="N16">
            <v>31.209781209781212</v>
          </cell>
          <cell r="O16">
            <v>30.709173715029277</v>
          </cell>
          <cell r="P16" t="str">
            <v>-</v>
          </cell>
        </row>
        <row r="17">
          <cell r="A17" t="str">
            <v>Bridgend</v>
          </cell>
          <cell r="B17">
            <v>982</v>
          </cell>
          <cell r="C17">
            <v>59.29951690821256</v>
          </cell>
          <cell r="D17">
            <v>56.914436561077544</v>
          </cell>
          <cell r="E17">
            <v>61.641550950019905</v>
          </cell>
          <cell r="F17" t="str">
            <v>-</v>
          </cell>
          <cell r="G17" t="str">
            <v>-</v>
          </cell>
          <cell r="H17">
            <v>54.256854256854261</v>
          </cell>
          <cell r="I17">
            <v>56.548347613219093</v>
          </cell>
          <cell r="J17">
            <v>53.125</v>
          </cell>
          <cell r="K17">
            <v>64.285714285714292</v>
          </cell>
          <cell r="L17">
            <v>58.958168902920285</v>
          </cell>
          <cell r="M17">
            <v>61.402314499659624</v>
          </cell>
          <cell r="N17">
            <v>59.412890874282063</v>
          </cell>
          <cell r="O17">
            <v>59.29951690821256</v>
          </cell>
          <cell r="P17" t="str">
            <v>-</v>
          </cell>
        </row>
        <row r="18">
          <cell r="A18" t="str">
            <v>Vale of Glamorgan</v>
          </cell>
          <cell r="B18">
            <v>987</v>
          </cell>
          <cell r="C18">
            <v>69.654199011997179</v>
          </cell>
          <cell r="D18">
            <v>67.209872406015421</v>
          </cell>
          <cell r="E18">
            <v>71.992245549990372</v>
          </cell>
          <cell r="F18" t="str">
            <v>-</v>
          </cell>
          <cell r="G18" t="str">
            <v>-</v>
          </cell>
          <cell r="H18">
            <v>69.343696027633854</v>
          </cell>
          <cell r="I18">
            <v>73.91304347826086</v>
          </cell>
          <cell r="J18">
            <v>70.265638389031707</v>
          </cell>
          <cell r="K18">
            <v>70.200803212851397</v>
          </cell>
          <cell r="L18">
            <v>71.881759192501804</v>
          </cell>
          <cell r="M18">
            <v>73.816355810616926</v>
          </cell>
          <cell r="N18">
            <v>67.822878228782287</v>
          </cell>
          <cell r="O18">
            <v>69.654199011997179</v>
          </cell>
          <cell r="P18" t="str">
            <v>-</v>
          </cell>
        </row>
        <row r="19">
          <cell r="A19" t="str">
            <v>Cardiff</v>
          </cell>
          <cell r="B19">
            <v>3322</v>
          </cell>
          <cell r="C19">
            <v>72.23309415090236</v>
          </cell>
          <cell r="D19">
            <v>70.920581894437078</v>
          </cell>
          <cell r="E19">
            <v>73.508494265820104</v>
          </cell>
          <cell r="F19" t="str">
            <v>-</v>
          </cell>
          <cell r="G19" t="str">
            <v>-</v>
          </cell>
          <cell r="H19">
            <v>70.269495412844037</v>
          </cell>
          <cell r="I19">
            <v>70.70281653066597</v>
          </cell>
          <cell r="J19">
            <v>72.288557213930346</v>
          </cell>
          <cell r="K19">
            <v>69.210836277974082</v>
          </cell>
          <cell r="L19">
            <v>71.575577406814546</v>
          </cell>
          <cell r="M19">
            <v>72.52131000448631</v>
          </cell>
          <cell r="N19">
            <v>71.312732851194397</v>
          </cell>
          <cell r="O19">
            <v>72.23309415090236</v>
          </cell>
          <cell r="P19" t="str">
            <v>-</v>
          </cell>
        </row>
        <row r="20">
          <cell r="A20" t="str">
            <v>Rhondda Cynon Taf</v>
          </cell>
          <cell r="B20">
            <v>1556</v>
          </cell>
          <cell r="C20">
            <v>53.618194348725012</v>
          </cell>
          <cell r="D20">
            <v>51.800186692518182</v>
          </cell>
          <cell r="E20">
            <v>55.426635306313408</v>
          </cell>
          <cell r="F20" t="str">
            <v>-</v>
          </cell>
          <cell r="G20" t="str">
            <v>-</v>
          </cell>
          <cell r="H20">
            <v>53.260412284392089</v>
          </cell>
          <cell r="I20">
            <v>55.238774055595151</v>
          </cell>
          <cell r="J20">
            <v>53.419593345656189</v>
          </cell>
          <cell r="K20">
            <v>55.715831229715107</v>
          </cell>
          <cell r="L20">
            <v>55.749377002491997</v>
          </cell>
          <cell r="M20">
            <v>56.896551724137936</v>
          </cell>
          <cell r="N20">
            <v>53.925035360678933</v>
          </cell>
          <cell r="O20">
            <v>53.618194348725012</v>
          </cell>
          <cell r="P20" t="str">
            <v>-</v>
          </cell>
        </row>
        <row r="21">
          <cell r="A21" t="str">
            <v>Merthyr Tydfil</v>
          </cell>
          <cell r="B21">
            <v>280</v>
          </cell>
          <cell r="C21">
            <v>40.229885057471265</v>
          </cell>
          <cell r="D21">
            <v>36.650059217700935</v>
          </cell>
          <cell r="E21">
            <v>43.91697195049484</v>
          </cell>
          <cell r="F21" t="str">
            <v>-</v>
          </cell>
          <cell r="G21" t="str">
            <v>-</v>
          </cell>
          <cell r="H21">
            <v>37.115072933549428</v>
          </cell>
          <cell r="I21">
            <v>41.78628389154705</v>
          </cell>
          <cell r="J21">
            <v>42.192192192192188</v>
          </cell>
          <cell r="K21">
            <v>42.794117647058819</v>
          </cell>
          <cell r="L21">
            <v>40.02770083102493</v>
          </cell>
          <cell r="M21">
            <v>43.525741029641182</v>
          </cell>
          <cell r="N21">
            <v>40.372670807453417</v>
          </cell>
          <cell r="O21">
            <v>40.229885057471265</v>
          </cell>
          <cell r="P21" t="str">
            <v>-</v>
          </cell>
        </row>
        <row r="22">
          <cell r="A22" t="str">
            <v>Caerphilly</v>
          </cell>
          <cell r="B22">
            <v>591</v>
          </cell>
          <cell r="C22">
            <v>32.979910714285715</v>
          </cell>
          <cell r="D22">
            <v>30.841565336478173</v>
          </cell>
          <cell r="E22">
            <v>35.191073622325327</v>
          </cell>
          <cell r="F22" t="str">
            <v>-</v>
          </cell>
          <cell r="G22" t="str">
            <v>-</v>
          </cell>
          <cell r="H22">
            <v>32.276214833759589</v>
          </cell>
          <cell r="I22">
            <v>34.162520729684907</v>
          </cell>
          <cell r="J22">
            <v>33.49007314524556</v>
          </cell>
          <cell r="K22">
            <v>34.272829763246897</v>
          </cell>
          <cell r="L22">
            <v>37.487386478304742</v>
          </cell>
          <cell r="M22">
            <v>34.523809523809526</v>
          </cell>
          <cell r="N22">
            <v>33.87341772151899</v>
          </cell>
          <cell r="O22">
            <v>32.979910714285715</v>
          </cell>
          <cell r="P22" t="str">
            <v>-</v>
          </cell>
        </row>
        <row r="23">
          <cell r="A23" t="str">
            <v>Blaenau Gwent</v>
          </cell>
          <cell r="B23">
            <v>198</v>
          </cell>
          <cell r="C23">
            <v>28.205128205128204</v>
          </cell>
          <cell r="D23">
            <v>25.001820258868847</v>
          </cell>
          <cell r="E23">
            <v>31.64567685663129</v>
          </cell>
          <cell r="F23" t="str">
            <v>-</v>
          </cell>
          <cell r="G23" t="str">
            <v>-</v>
          </cell>
          <cell r="H23">
            <v>22.487223168654175</v>
          </cell>
          <cell r="I23">
            <v>28.849028400597909</v>
          </cell>
          <cell r="J23">
            <v>27.097661623108664</v>
          </cell>
          <cell r="K23">
            <v>37.113402061855673</v>
          </cell>
          <cell r="L23">
            <v>27.547169811320753</v>
          </cell>
          <cell r="M23">
            <v>28.83787661406026</v>
          </cell>
          <cell r="N23">
            <v>26.092896174863391</v>
          </cell>
          <cell r="O23">
            <v>28.205128205128204</v>
          </cell>
          <cell r="P23" t="str">
            <v>-</v>
          </cell>
        </row>
        <row r="24">
          <cell r="A24" t="str">
            <v>Torfaen</v>
          </cell>
          <cell r="B24">
            <v>324</v>
          </cell>
          <cell r="C24">
            <v>35.64356435643564</v>
          </cell>
          <cell r="D24">
            <v>32.596368377587439</v>
          </cell>
          <cell r="E24">
            <v>38.811595501359356</v>
          </cell>
          <cell r="F24" t="str">
            <v>-</v>
          </cell>
          <cell r="G24" t="str">
            <v>-</v>
          </cell>
          <cell r="H24">
            <v>47.383720930232556</v>
          </cell>
          <cell r="I24">
            <v>60.081466395112017</v>
          </cell>
          <cell r="J24">
            <v>68.872549019607845</v>
          </cell>
          <cell r="K24">
            <v>42.361111111111107</v>
          </cell>
          <cell r="L24">
            <v>41.666666666666671</v>
          </cell>
          <cell r="M24">
            <v>39.551357733175912</v>
          </cell>
          <cell r="N24">
            <v>36.594202898550726</v>
          </cell>
          <cell r="O24">
            <v>35.64356435643564</v>
          </cell>
          <cell r="P24" t="str">
            <v>-</v>
          </cell>
        </row>
        <row r="25">
          <cell r="A25" t="str">
            <v>Monmouthshire</v>
          </cell>
          <cell r="B25">
            <v>335</v>
          </cell>
          <cell r="C25">
            <v>57.560137457044668</v>
          </cell>
          <cell r="D25">
            <v>53.507916634641049</v>
          </cell>
          <cell r="E25">
            <v>61.513208529567166</v>
          </cell>
          <cell r="F25" t="str">
            <v>-</v>
          </cell>
          <cell r="G25" t="str">
            <v>-</v>
          </cell>
          <cell r="H25">
            <v>58.879781420765035</v>
          </cell>
          <cell r="I25">
            <v>58.631921824104239</v>
          </cell>
          <cell r="J25">
            <v>58.487654320987659</v>
          </cell>
          <cell r="K25">
            <v>69.908256880733944</v>
          </cell>
          <cell r="L25">
            <v>63.354037267080741</v>
          </cell>
          <cell r="M25">
            <v>59.669421487603302</v>
          </cell>
          <cell r="N25">
            <v>59.567901234567898</v>
          </cell>
          <cell r="O25">
            <v>57.560137457044668</v>
          </cell>
          <cell r="P25" t="str">
            <v>-</v>
          </cell>
        </row>
        <row r="26">
          <cell r="A26" t="str">
            <v>Newport</v>
          </cell>
          <cell r="B26">
            <v>705</v>
          </cell>
          <cell r="C26">
            <v>41.914387633769323</v>
          </cell>
          <cell r="D26">
            <v>39.577346752154327</v>
          </cell>
          <cell r="E26">
            <v>44.288278582989847</v>
          </cell>
          <cell r="F26" t="str">
            <v>-</v>
          </cell>
          <cell r="G26" t="str">
            <v>-</v>
          </cell>
          <cell r="H26">
            <v>43.239875389408098</v>
          </cell>
          <cell r="I26">
            <v>43.839541547277939</v>
          </cell>
          <cell r="J26">
            <v>45.116618075801753</v>
          </cell>
          <cell r="K26">
            <v>45.70100697134005</v>
          </cell>
          <cell r="L26">
            <v>48.896839594514013</v>
          </cell>
          <cell r="M26">
            <v>44.990176817288798</v>
          </cell>
          <cell r="N26">
            <v>42.909090909090907</v>
          </cell>
          <cell r="O26">
            <v>41.914387633769323</v>
          </cell>
          <cell r="P26" t="str">
            <v>-</v>
          </cell>
        </row>
        <row r="27">
          <cell r="A27" t="str">
            <v>Wales</v>
          </cell>
          <cell r="B27">
            <v>18062</v>
          </cell>
          <cell r="C27">
            <v>55.522424764071197</v>
          </cell>
          <cell r="D27">
            <v>54.981781345164137</v>
          </cell>
          <cell r="E27">
            <v>56.061764045879045</v>
          </cell>
          <cell r="F27" t="str">
            <v>-</v>
          </cell>
          <cell r="G27" t="str">
            <v>-</v>
          </cell>
          <cell r="H27">
            <v>52.428334517886753</v>
          </cell>
          <cell r="I27">
            <v>55.084302021154052</v>
          </cell>
          <cell r="J27">
            <v>55.111507582515607</v>
          </cell>
          <cell r="K27">
            <v>55.976850227990184</v>
          </cell>
          <cell r="L27">
            <v>56.383955424700041</v>
          </cell>
          <cell r="M27">
            <v>56.659858601728196</v>
          </cell>
          <cell r="N27">
            <v>55.320392530839513</v>
          </cell>
          <cell r="O27">
            <v>55.522424764071197</v>
          </cell>
          <cell r="P27" t="str">
            <v>-</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Data for table"/>
      <sheetName val="Wales rate calcs"/>
      <sheetName val="LA rate calcs"/>
      <sheetName val="old rate calcs"/>
      <sheetName val="Numerator"/>
      <sheetName val="Denominator"/>
      <sheetName val="SQL"/>
      <sheetName val="Revised SQL"/>
    </sheetNames>
    <sheetDataSet>
      <sheetData sheetId="0"/>
      <sheetData sheetId="1"/>
      <sheetData sheetId="2">
        <row r="5">
          <cell r="A5" t="str">
            <v>Isle of Anglesey</v>
          </cell>
          <cell r="B5">
            <v>8</v>
          </cell>
          <cell r="C5">
            <v>60.71390123290783</v>
          </cell>
          <cell r="D5">
            <v>38.860676322954944</v>
          </cell>
          <cell r="E5">
            <v>90.379869492121387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8</v>
          </cell>
          <cell r="C6">
            <v>35.701717542377843</v>
          </cell>
          <cell r="D6">
            <v>22.845265925775582</v>
          </cell>
          <cell r="E6">
            <v>53.154477359558506</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10.333333333333334</v>
          </cell>
          <cell r="C7">
            <v>50.741850551639004</v>
          </cell>
          <cell r="D7">
            <v>34.374852673415049</v>
          </cell>
          <cell r="E7">
            <v>72.151340561166151</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8.6666666666666661</v>
          </cell>
          <cell r="C8">
            <v>48.207392016585757</v>
          </cell>
          <cell r="D8">
            <v>31.439270791675998</v>
          </cell>
          <cell r="E8">
            <v>70.696035217064988</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12.333333333333334</v>
          </cell>
          <cell r="C9">
            <v>40.168250987938627</v>
          </cell>
          <cell r="D9">
            <v>28.247779540033083</v>
          </cell>
          <cell r="E9">
            <v>55.407397391264972</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13</v>
          </cell>
          <cell r="C10">
            <v>45.103392787294446</v>
          </cell>
          <cell r="D10">
            <v>32.06617716467408</v>
          </cell>
          <cell r="E10">
            <v>61.663171429346193</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5.333333333333333</v>
          </cell>
          <cell r="C11">
            <v>24.466677878119597</v>
          </cell>
          <cell r="D11">
            <v>13.919595434536131</v>
          </cell>
          <cell r="E11">
            <v>39.816408901051858</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4.666666666666667</v>
          </cell>
          <cell r="C12">
            <v>35.022217467782674</v>
          </cell>
          <cell r="D12">
            <v>18.94072509793326</v>
          </cell>
          <cell r="E12">
            <v>59.049001565446581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8.3333333333333339</v>
          </cell>
          <cell r="C13">
            <v>35.753930381161112</v>
          </cell>
          <cell r="D13">
            <v>23.022815315633604</v>
          </cell>
          <cell r="E13">
            <v>52.928976948245527</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12</v>
          </cell>
          <cell r="C14">
            <v>33.353350668075663</v>
          </cell>
          <cell r="D14">
            <v>23.285904277807127</v>
          </cell>
          <cell r="E14">
            <v>46.267696644873112</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16.666666666666668</v>
          </cell>
          <cell r="C15">
            <v>37.833633932006272</v>
          </cell>
          <cell r="D15">
            <v>28.063425218403275</v>
          </cell>
          <cell r="E15">
            <v>49.898826695548259</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10.666666666666666</v>
          </cell>
          <cell r="C16">
            <v>39.678462100943008</v>
          </cell>
          <cell r="D16">
            <v>27.067181920778232</v>
          </cell>
          <cell r="E16">
            <v>56.104801094793629</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14</v>
          </cell>
          <cell r="C17">
            <v>49.652026780183057</v>
          </cell>
          <cell r="D17">
            <v>35.704827497836547</v>
          </cell>
          <cell r="E17">
            <v>67.212781775855021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5.666666666666667</v>
          </cell>
          <cell r="C18">
            <v>22.442783487478458</v>
          </cell>
          <cell r="D18">
            <v>12.999261293902771</v>
          </cell>
          <cell r="E18">
            <v>36.031452115477251</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33.333333333333336</v>
          </cell>
          <cell r="C19">
            <v>44.860255569357385</v>
          </cell>
          <cell r="D19">
            <v>36.491758694780479</v>
          </cell>
          <cell r="E19">
            <v>54.571294975828394</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20.666666666666668</v>
          </cell>
          <cell r="C20">
            <v>41.440930716728616</v>
          </cell>
          <cell r="D20">
            <v>31.76024136168272</v>
          </cell>
          <cell r="E20">
            <v>53.139098947600345</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5.666666666666667</v>
          </cell>
          <cell r="C21">
            <v>47.184105805292184</v>
          </cell>
          <cell r="D21">
            <v>27.4424347864155</v>
          </cell>
          <cell r="E21">
            <v>75.591200122386979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13.333333333333334</v>
          </cell>
          <cell r="C22">
            <v>35.564641838370534</v>
          </cell>
          <cell r="D22">
            <v>25.382789449198111</v>
          </cell>
          <cell r="E22">
            <v>48.45833937230676</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5.666666666666667</v>
          </cell>
          <cell r="C23">
            <v>40.391225066485823</v>
          </cell>
          <cell r="D23">
            <v>23.419481461568814</v>
          </cell>
          <cell r="E23">
            <v>64.812558035181027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4.333333333333333</v>
          </cell>
          <cell r="C24">
            <v>24.270655144328718</v>
          </cell>
          <cell r="D24">
            <v>12.910571400600002</v>
          </cell>
          <cell r="E24">
            <v>41.506044577633951</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2.3333333333333335</v>
          </cell>
          <cell r="C25">
            <v>15.462602700295582</v>
          </cell>
          <cell r="D25">
            <v>6.0910311104528789</v>
          </cell>
          <cell r="E25">
            <v>32.043817617468861</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10</v>
          </cell>
          <cell r="C26">
            <v>31.311301742896855</v>
          </cell>
          <cell r="D26">
            <v>21.113217499768073</v>
          </cell>
          <cell r="E26">
            <v>44.711281423087328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233</v>
          </cell>
          <cell r="C27">
            <v>38.520190233081621</v>
          </cell>
          <cell r="D27">
            <v>35.709790201985328</v>
          </cell>
          <cell r="E27">
            <v>41.492535202019667</v>
          </cell>
          <cell r="F27">
            <v>43.672794046749289</v>
          </cell>
          <cell r="G27">
            <v>40.993198507978946</v>
          </cell>
          <cell r="H27">
            <v>48.423378272581452</v>
          </cell>
          <cell r="I27">
            <v>40.670886954814527</v>
          </cell>
          <cell r="J27">
            <v>41.33816201854507</v>
          </cell>
          <cell r="K27">
            <v>49.58798509411448</v>
          </cell>
          <cell r="L27">
            <v>39.452308995109313</v>
          </cell>
          <cell r="M27">
            <v>41.21407487278438</v>
          </cell>
          <cell r="N27">
            <v>38.148948932174193</v>
          </cell>
          <cell r="O27">
            <v>36.295900431932587</v>
          </cell>
          <cell r="P27" t="str">
            <v>-</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OLD Summary for LA profiles"/>
      <sheetName val="Most recent year"/>
      <sheetName val="Trend summary"/>
    </sheetNames>
    <sheetDataSet>
      <sheetData sheetId="0"/>
      <sheetData sheetId="1"/>
      <sheetData sheetId="2">
        <row r="5">
          <cell r="A5" t="str">
            <v>Isle of Anglesey</v>
          </cell>
          <cell r="B5">
            <v>375</v>
          </cell>
          <cell r="C5">
            <v>275</v>
          </cell>
          <cell r="D5" t="str">
            <v>-</v>
          </cell>
          <cell r="E5" t="str">
            <v>-</v>
          </cell>
          <cell r="F5" t="str">
            <v>-</v>
          </cell>
          <cell r="G5" t="str">
            <v>-</v>
          </cell>
          <cell r="H5" t="str">
            <v>-</v>
          </cell>
          <cell r="I5" t="str">
            <v>-</v>
          </cell>
          <cell r="J5" t="str">
            <v>-</v>
          </cell>
          <cell r="K5" t="str">
            <v>-</v>
          </cell>
          <cell r="L5" t="str">
            <v>-</v>
          </cell>
          <cell r="M5" t="str">
            <v>-</v>
          </cell>
          <cell r="N5">
            <v>265</v>
          </cell>
          <cell r="O5">
            <v>235</v>
          </cell>
          <cell r="P5">
            <v>275</v>
          </cell>
        </row>
        <row r="6">
          <cell r="A6" t="str">
            <v>Gwynedd</v>
          </cell>
          <cell r="B6">
            <v>665</v>
          </cell>
          <cell r="C6">
            <v>280</v>
          </cell>
          <cell r="D6" t="str">
            <v>-</v>
          </cell>
          <cell r="E6" t="str">
            <v>-</v>
          </cell>
          <cell r="F6" t="str">
            <v>-</v>
          </cell>
          <cell r="G6" t="str">
            <v>-</v>
          </cell>
          <cell r="H6" t="str">
            <v>-</v>
          </cell>
          <cell r="I6" t="str">
            <v>-</v>
          </cell>
          <cell r="J6" t="str">
            <v>-</v>
          </cell>
          <cell r="K6" t="str">
            <v>-</v>
          </cell>
          <cell r="L6" t="str">
            <v>-</v>
          </cell>
          <cell r="M6" t="str">
            <v>-</v>
          </cell>
          <cell r="N6">
            <v>250</v>
          </cell>
          <cell r="O6">
            <v>275</v>
          </cell>
          <cell r="P6">
            <v>280</v>
          </cell>
        </row>
        <row r="7">
          <cell r="A7" t="str">
            <v>Conwy</v>
          </cell>
          <cell r="B7">
            <v>535</v>
          </cell>
          <cell r="C7">
            <v>245</v>
          </cell>
          <cell r="D7" t="str">
            <v>-</v>
          </cell>
          <cell r="E7" t="str">
            <v>-</v>
          </cell>
          <cell r="F7" t="str">
            <v>-</v>
          </cell>
          <cell r="G7" t="str">
            <v>-</v>
          </cell>
          <cell r="H7" t="str">
            <v>-</v>
          </cell>
          <cell r="I7" t="str">
            <v>-</v>
          </cell>
          <cell r="J7" t="str">
            <v>-</v>
          </cell>
          <cell r="K7" t="str">
            <v>-</v>
          </cell>
          <cell r="L7" t="str">
            <v>-</v>
          </cell>
          <cell r="M7" t="str">
            <v>-</v>
          </cell>
          <cell r="N7">
            <v>200</v>
          </cell>
          <cell r="O7">
            <v>265</v>
          </cell>
          <cell r="P7">
            <v>245</v>
          </cell>
        </row>
        <row r="8">
          <cell r="A8" t="str">
            <v>Denbighshire</v>
          </cell>
          <cell r="B8">
            <v>605</v>
          </cell>
          <cell r="C8">
            <v>310</v>
          </cell>
          <cell r="D8" t="str">
            <v>-</v>
          </cell>
          <cell r="E8" t="str">
            <v>-</v>
          </cell>
          <cell r="F8" t="str">
            <v>-</v>
          </cell>
          <cell r="G8" t="str">
            <v>-</v>
          </cell>
          <cell r="H8" t="str">
            <v>-</v>
          </cell>
          <cell r="I8" t="str">
            <v>-</v>
          </cell>
          <cell r="J8" t="str">
            <v>-</v>
          </cell>
          <cell r="K8" t="str">
            <v>-</v>
          </cell>
          <cell r="L8" t="str">
            <v>-</v>
          </cell>
          <cell r="M8" t="str">
            <v>-</v>
          </cell>
          <cell r="N8">
            <v>255</v>
          </cell>
          <cell r="O8">
            <v>285</v>
          </cell>
          <cell r="P8">
            <v>310</v>
          </cell>
        </row>
        <row r="9">
          <cell r="A9" t="str">
            <v>Flintshire</v>
          </cell>
          <cell r="B9">
            <v>425</v>
          </cell>
          <cell r="C9">
            <v>130</v>
          </cell>
          <cell r="D9" t="str">
            <v>-</v>
          </cell>
          <cell r="E9" t="str">
            <v>-</v>
          </cell>
          <cell r="F9" t="str">
            <v>-</v>
          </cell>
          <cell r="G9" t="str">
            <v>-</v>
          </cell>
          <cell r="H9" t="str">
            <v>-</v>
          </cell>
          <cell r="I9" t="str">
            <v>-</v>
          </cell>
          <cell r="J9" t="str">
            <v>-</v>
          </cell>
          <cell r="K9" t="str">
            <v>-</v>
          </cell>
          <cell r="L9" t="str">
            <v>-</v>
          </cell>
          <cell r="M9" t="str">
            <v>-</v>
          </cell>
          <cell r="N9">
            <v>135</v>
          </cell>
          <cell r="O9">
            <v>150</v>
          </cell>
          <cell r="P9">
            <v>130</v>
          </cell>
        </row>
        <row r="10">
          <cell r="A10" t="str">
            <v>Wrexham</v>
          </cell>
          <cell r="B10">
            <v>645</v>
          </cell>
          <cell r="C10">
            <v>225</v>
          </cell>
          <cell r="D10" t="str">
            <v>-</v>
          </cell>
          <cell r="E10" t="str">
            <v>-</v>
          </cell>
          <cell r="F10" t="str">
            <v>-</v>
          </cell>
          <cell r="G10" t="str">
            <v>-</v>
          </cell>
          <cell r="H10" t="str">
            <v>-</v>
          </cell>
          <cell r="I10" t="str">
            <v>-</v>
          </cell>
          <cell r="J10" t="str">
            <v>-</v>
          </cell>
          <cell r="K10" t="str">
            <v>-</v>
          </cell>
          <cell r="L10" t="str">
            <v>-</v>
          </cell>
          <cell r="M10" t="str">
            <v>-</v>
          </cell>
          <cell r="N10">
            <v>205</v>
          </cell>
          <cell r="O10">
            <v>340</v>
          </cell>
          <cell r="P10">
            <v>225</v>
          </cell>
        </row>
        <row r="11">
          <cell r="A11" t="str">
            <v>Powys</v>
          </cell>
          <cell r="B11">
            <v>715</v>
          </cell>
          <cell r="C11">
            <v>270</v>
          </cell>
          <cell r="D11" t="str">
            <v>-</v>
          </cell>
          <cell r="E11" t="str">
            <v>-</v>
          </cell>
          <cell r="F11" t="str">
            <v>-</v>
          </cell>
          <cell r="G11" t="str">
            <v>-</v>
          </cell>
          <cell r="H11" t="str">
            <v>-</v>
          </cell>
          <cell r="I11" t="str">
            <v>-</v>
          </cell>
          <cell r="J11" t="str">
            <v>-</v>
          </cell>
          <cell r="K11" t="str">
            <v>-</v>
          </cell>
          <cell r="L11" t="str">
            <v>-</v>
          </cell>
          <cell r="M11" t="str">
            <v>-</v>
          </cell>
          <cell r="N11">
            <v>280</v>
          </cell>
          <cell r="O11">
            <v>250</v>
          </cell>
          <cell r="P11">
            <v>270</v>
          </cell>
        </row>
        <row r="12">
          <cell r="A12" t="str">
            <v>Ceredigion</v>
          </cell>
          <cell r="B12">
            <v>445</v>
          </cell>
          <cell r="C12">
            <v>345</v>
          </cell>
          <cell r="D12" t="str">
            <v>-</v>
          </cell>
          <cell r="E12" t="str">
            <v>-</v>
          </cell>
          <cell r="F12" t="str">
            <v>-</v>
          </cell>
          <cell r="G12" t="str">
            <v>-</v>
          </cell>
          <cell r="H12" t="str">
            <v>-</v>
          </cell>
          <cell r="I12" t="str">
            <v>-</v>
          </cell>
          <cell r="J12" t="str">
            <v>-</v>
          </cell>
          <cell r="K12" t="str">
            <v>-</v>
          </cell>
          <cell r="L12" t="str">
            <v>-</v>
          </cell>
          <cell r="M12" t="str">
            <v>-</v>
          </cell>
          <cell r="N12">
            <v>325</v>
          </cell>
          <cell r="O12">
            <v>355</v>
          </cell>
          <cell r="P12">
            <v>345</v>
          </cell>
        </row>
        <row r="13">
          <cell r="A13" t="str">
            <v>Pembrokeshire</v>
          </cell>
          <cell r="B13">
            <v>535</v>
          </cell>
          <cell r="C13">
            <v>215</v>
          </cell>
          <cell r="D13" t="str">
            <v>-</v>
          </cell>
          <cell r="E13" t="str">
            <v>-</v>
          </cell>
          <cell r="F13" t="str">
            <v>-</v>
          </cell>
          <cell r="G13" t="str">
            <v>-</v>
          </cell>
          <cell r="H13" t="str">
            <v>-</v>
          </cell>
          <cell r="I13" t="str">
            <v>-</v>
          </cell>
          <cell r="J13" t="str">
            <v>-</v>
          </cell>
          <cell r="K13" t="str">
            <v>-</v>
          </cell>
          <cell r="L13" t="str">
            <v>-</v>
          </cell>
          <cell r="M13" t="str">
            <v>-</v>
          </cell>
          <cell r="N13">
            <v>225</v>
          </cell>
          <cell r="O13">
            <v>230</v>
          </cell>
          <cell r="P13">
            <v>215</v>
          </cell>
        </row>
        <row r="14">
          <cell r="A14" t="str">
            <v>Carmarthenshire</v>
          </cell>
          <cell r="B14">
            <v>1135</v>
          </cell>
          <cell r="C14">
            <v>300</v>
          </cell>
          <cell r="D14" t="str">
            <v>-</v>
          </cell>
          <cell r="E14" t="str">
            <v>-</v>
          </cell>
          <cell r="F14" t="str">
            <v>-</v>
          </cell>
          <cell r="G14" t="str">
            <v>-</v>
          </cell>
          <cell r="H14" t="str">
            <v>-</v>
          </cell>
          <cell r="I14" t="str">
            <v>-</v>
          </cell>
          <cell r="J14" t="str">
            <v>-</v>
          </cell>
          <cell r="K14" t="str">
            <v>-</v>
          </cell>
          <cell r="L14" t="str">
            <v>-</v>
          </cell>
          <cell r="M14" t="str">
            <v>-</v>
          </cell>
          <cell r="N14">
            <v>305</v>
          </cell>
          <cell r="O14">
            <v>315</v>
          </cell>
          <cell r="P14">
            <v>300</v>
          </cell>
        </row>
        <row r="15">
          <cell r="A15" t="str">
            <v>Swansea</v>
          </cell>
          <cell r="B15">
            <v>1690</v>
          </cell>
          <cell r="C15">
            <v>360</v>
          </cell>
          <cell r="D15" t="str">
            <v>-</v>
          </cell>
          <cell r="E15" t="str">
            <v>-</v>
          </cell>
          <cell r="F15" t="str">
            <v>-</v>
          </cell>
          <cell r="G15" t="str">
            <v>-</v>
          </cell>
          <cell r="H15" t="str">
            <v>-</v>
          </cell>
          <cell r="I15" t="str">
            <v>-</v>
          </cell>
          <cell r="J15" t="str">
            <v>-</v>
          </cell>
          <cell r="K15" t="str">
            <v>-</v>
          </cell>
          <cell r="L15" t="str">
            <v>-</v>
          </cell>
          <cell r="M15" t="str">
            <v>-</v>
          </cell>
          <cell r="N15">
            <v>290</v>
          </cell>
          <cell r="O15">
            <v>335</v>
          </cell>
          <cell r="P15">
            <v>360</v>
          </cell>
        </row>
        <row r="16">
          <cell r="A16" t="str">
            <v>Neath Port Talbot</v>
          </cell>
          <cell r="B16">
            <v>1450</v>
          </cell>
          <cell r="C16">
            <v>515</v>
          </cell>
          <cell r="D16" t="str">
            <v>-</v>
          </cell>
          <cell r="E16" t="str">
            <v>-</v>
          </cell>
          <cell r="F16" t="str">
            <v>-</v>
          </cell>
          <cell r="G16" t="str">
            <v>-</v>
          </cell>
          <cell r="H16" t="str">
            <v>-</v>
          </cell>
          <cell r="I16" t="str">
            <v>-</v>
          </cell>
          <cell r="J16" t="str">
            <v>-</v>
          </cell>
          <cell r="K16" t="str">
            <v>-</v>
          </cell>
          <cell r="L16" t="str">
            <v>-</v>
          </cell>
          <cell r="M16" t="str">
            <v>-</v>
          </cell>
          <cell r="N16">
            <v>445</v>
          </cell>
          <cell r="O16">
            <v>460</v>
          </cell>
          <cell r="P16">
            <v>515</v>
          </cell>
        </row>
        <row r="17">
          <cell r="A17" t="str">
            <v>Bridgend</v>
          </cell>
          <cell r="B17">
            <v>1140</v>
          </cell>
          <cell r="C17">
            <v>395</v>
          </cell>
          <cell r="D17" t="str">
            <v>-</v>
          </cell>
          <cell r="E17" t="str">
            <v>-</v>
          </cell>
          <cell r="F17" t="str">
            <v>-</v>
          </cell>
          <cell r="G17" t="str">
            <v>-</v>
          </cell>
          <cell r="H17" t="str">
            <v>-</v>
          </cell>
          <cell r="I17" t="str">
            <v>-</v>
          </cell>
          <cell r="J17" t="str">
            <v>-</v>
          </cell>
          <cell r="K17" t="str">
            <v>-</v>
          </cell>
          <cell r="L17" t="str">
            <v>-</v>
          </cell>
          <cell r="M17" t="str">
            <v>-</v>
          </cell>
          <cell r="N17">
            <v>335</v>
          </cell>
          <cell r="O17">
            <v>360</v>
          </cell>
          <cell r="P17">
            <v>395</v>
          </cell>
        </row>
        <row r="18">
          <cell r="A18" t="str">
            <v>Vale of Glamorgan</v>
          </cell>
          <cell r="B18">
            <v>635</v>
          </cell>
          <cell r="C18">
            <v>230</v>
          </cell>
          <cell r="D18" t="str">
            <v>-</v>
          </cell>
          <cell r="E18" t="str">
            <v>-</v>
          </cell>
          <cell r="F18" t="str">
            <v>-</v>
          </cell>
          <cell r="G18" t="str">
            <v>-</v>
          </cell>
          <cell r="H18" t="str">
            <v>-</v>
          </cell>
          <cell r="I18" t="str">
            <v>-</v>
          </cell>
          <cell r="J18" t="str">
            <v>-</v>
          </cell>
          <cell r="K18" t="str">
            <v>-</v>
          </cell>
          <cell r="L18" t="str">
            <v>-</v>
          </cell>
          <cell r="M18" t="str">
            <v>-</v>
          </cell>
          <cell r="N18">
            <v>235</v>
          </cell>
          <cell r="O18">
            <v>275</v>
          </cell>
          <cell r="P18">
            <v>230</v>
          </cell>
        </row>
        <row r="19">
          <cell r="A19" t="str">
            <v>Cardiff</v>
          </cell>
          <cell r="B19">
            <v>2370</v>
          </cell>
          <cell r="C19">
            <v>335</v>
          </cell>
          <cell r="D19" t="str">
            <v>-</v>
          </cell>
          <cell r="E19" t="str">
            <v>-</v>
          </cell>
          <cell r="F19" t="str">
            <v>-</v>
          </cell>
          <cell r="G19" t="str">
            <v>-</v>
          </cell>
          <cell r="H19" t="str">
            <v>-</v>
          </cell>
          <cell r="I19" t="str">
            <v>-</v>
          </cell>
          <cell r="J19" t="str">
            <v>-</v>
          </cell>
          <cell r="K19" t="str">
            <v>-</v>
          </cell>
          <cell r="L19" t="str">
            <v>-</v>
          </cell>
          <cell r="M19" t="str">
            <v>-</v>
          </cell>
          <cell r="N19">
            <v>340</v>
          </cell>
          <cell r="O19">
            <v>345</v>
          </cell>
          <cell r="P19">
            <v>335</v>
          </cell>
        </row>
        <row r="20">
          <cell r="A20" t="str">
            <v>Rhondda Cynon Taf</v>
          </cell>
          <cell r="B20">
            <v>1880</v>
          </cell>
          <cell r="C20">
            <v>375</v>
          </cell>
          <cell r="D20" t="str">
            <v>-</v>
          </cell>
          <cell r="E20" t="str">
            <v>-</v>
          </cell>
          <cell r="F20" t="str">
            <v>-</v>
          </cell>
          <cell r="G20" t="str">
            <v>-</v>
          </cell>
          <cell r="H20" t="str">
            <v>-</v>
          </cell>
          <cell r="I20" t="str">
            <v>-</v>
          </cell>
          <cell r="J20" t="str">
            <v>-</v>
          </cell>
          <cell r="K20" t="str">
            <v>-</v>
          </cell>
          <cell r="L20" t="str">
            <v>-</v>
          </cell>
          <cell r="M20" t="str">
            <v>-</v>
          </cell>
          <cell r="N20">
            <v>345</v>
          </cell>
          <cell r="O20">
            <v>335</v>
          </cell>
          <cell r="P20">
            <v>375</v>
          </cell>
        </row>
        <row r="21">
          <cell r="A21" t="str">
            <v>Merthyr Tydfil</v>
          </cell>
          <cell r="B21">
            <v>555</v>
          </cell>
          <cell r="C21">
            <v>440</v>
          </cell>
          <cell r="D21" t="str">
            <v>-</v>
          </cell>
          <cell r="E21" t="str">
            <v>-</v>
          </cell>
          <cell r="F21" t="str">
            <v>-</v>
          </cell>
          <cell r="G21" t="str">
            <v>-</v>
          </cell>
          <cell r="H21" t="str">
            <v>-</v>
          </cell>
          <cell r="I21" t="str">
            <v>-</v>
          </cell>
          <cell r="J21" t="str">
            <v>-</v>
          </cell>
          <cell r="K21" t="str">
            <v>-</v>
          </cell>
          <cell r="L21" t="str">
            <v>-</v>
          </cell>
          <cell r="M21" t="str">
            <v>-</v>
          </cell>
          <cell r="N21">
            <v>410</v>
          </cell>
          <cell r="O21">
            <v>435</v>
          </cell>
          <cell r="P21">
            <v>440</v>
          </cell>
        </row>
        <row r="22">
          <cell r="A22" t="str">
            <v>Caerphilly</v>
          </cell>
          <cell r="B22">
            <v>1355</v>
          </cell>
          <cell r="C22">
            <v>340</v>
          </cell>
          <cell r="D22" t="str">
            <v>-</v>
          </cell>
          <cell r="E22" t="str">
            <v>-</v>
          </cell>
          <cell r="F22" t="str">
            <v>-</v>
          </cell>
          <cell r="G22" t="str">
            <v>-</v>
          </cell>
          <cell r="H22" t="str">
            <v>-</v>
          </cell>
          <cell r="I22" t="str">
            <v>-</v>
          </cell>
          <cell r="J22" t="str">
            <v>-</v>
          </cell>
          <cell r="K22" t="str">
            <v>-</v>
          </cell>
          <cell r="L22" t="str">
            <v>-</v>
          </cell>
          <cell r="M22" t="str">
            <v>-</v>
          </cell>
          <cell r="N22">
            <v>320</v>
          </cell>
          <cell r="O22">
            <v>290</v>
          </cell>
          <cell r="P22">
            <v>340</v>
          </cell>
        </row>
        <row r="23">
          <cell r="A23" t="str">
            <v>Blaenau Gwent</v>
          </cell>
          <cell r="B23">
            <v>520</v>
          </cell>
          <cell r="C23">
            <v>365</v>
          </cell>
          <cell r="D23" t="str">
            <v>-</v>
          </cell>
          <cell r="E23" t="str">
            <v>-</v>
          </cell>
          <cell r="F23" t="str">
            <v>-</v>
          </cell>
          <cell r="G23" t="str">
            <v>-</v>
          </cell>
          <cell r="H23" t="str">
            <v>-</v>
          </cell>
          <cell r="I23" t="str">
            <v>-</v>
          </cell>
          <cell r="J23" t="str">
            <v>-</v>
          </cell>
          <cell r="K23" t="str">
            <v>-</v>
          </cell>
          <cell r="L23" t="str">
            <v>-</v>
          </cell>
          <cell r="M23" t="str">
            <v>-</v>
          </cell>
          <cell r="N23">
            <v>325</v>
          </cell>
          <cell r="O23">
            <v>410</v>
          </cell>
          <cell r="P23">
            <v>365</v>
          </cell>
        </row>
        <row r="24">
          <cell r="A24" t="str">
            <v>Torfaen</v>
          </cell>
          <cell r="B24">
            <v>995</v>
          </cell>
          <cell r="C24">
            <v>500</v>
          </cell>
          <cell r="D24" t="str">
            <v>-</v>
          </cell>
          <cell r="E24" t="str">
            <v>-</v>
          </cell>
          <cell r="F24" t="str">
            <v>-</v>
          </cell>
          <cell r="G24" t="str">
            <v>-</v>
          </cell>
          <cell r="H24" t="str">
            <v>-</v>
          </cell>
          <cell r="I24" t="str">
            <v>-</v>
          </cell>
          <cell r="J24" t="str">
            <v>-</v>
          </cell>
          <cell r="K24" t="str">
            <v>-</v>
          </cell>
          <cell r="L24" t="str">
            <v>-</v>
          </cell>
          <cell r="M24" t="str">
            <v>-</v>
          </cell>
          <cell r="N24">
            <v>410</v>
          </cell>
          <cell r="O24">
            <v>410</v>
          </cell>
          <cell r="P24">
            <v>500</v>
          </cell>
        </row>
        <row r="25">
          <cell r="A25" t="str">
            <v>Monmouthshire</v>
          </cell>
          <cell r="B25">
            <v>490</v>
          </cell>
          <cell r="C25">
            <v>260</v>
          </cell>
          <cell r="D25" t="str">
            <v>-</v>
          </cell>
          <cell r="E25" t="str">
            <v>-</v>
          </cell>
          <cell r="F25" t="str">
            <v>-</v>
          </cell>
          <cell r="G25" t="str">
            <v>-</v>
          </cell>
          <cell r="H25" t="str">
            <v>-</v>
          </cell>
          <cell r="I25" t="str">
            <v>-</v>
          </cell>
          <cell r="J25" t="str">
            <v>-</v>
          </cell>
          <cell r="K25" t="str">
            <v>-</v>
          </cell>
          <cell r="L25" t="str">
            <v>-</v>
          </cell>
          <cell r="M25" t="str">
            <v>-</v>
          </cell>
          <cell r="N25">
            <v>265</v>
          </cell>
          <cell r="O25">
            <v>275</v>
          </cell>
          <cell r="P25">
            <v>260</v>
          </cell>
        </row>
        <row r="26">
          <cell r="A26" t="str">
            <v>Newport</v>
          </cell>
          <cell r="B26">
            <v>1090</v>
          </cell>
          <cell r="C26">
            <v>330</v>
          </cell>
          <cell r="D26" t="str">
            <v>-</v>
          </cell>
          <cell r="E26" t="str">
            <v>-</v>
          </cell>
          <cell r="F26" t="str">
            <v>-</v>
          </cell>
          <cell r="G26" t="str">
            <v>-</v>
          </cell>
          <cell r="H26" t="str">
            <v>-</v>
          </cell>
          <cell r="I26" t="str">
            <v>-</v>
          </cell>
          <cell r="J26" t="str">
            <v>-</v>
          </cell>
          <cell r="K26" t="str">
            <v>-</v>
          </cell>
          <cell r="L26" t="str">
            <v>-</v>
          </cell>
          <cell r="M26" t="str">
            <v>-</v>
          </cell>
          <cell r="N26">
            <v>380</v>
          </cell>
          <cell r="O26">
            <v>320</v>
          </cell>
          <cell r="P26">
            <v>330</v>
          </cell>
        </row>
        <row r="27">
          <cell r="A27" t="str">
            <v>Wales</v>
          </cell>
          <cell r="B27">
            <v>20240</v>
          </cell>
          <cell r="C27">
            <v>320</v>
          </cell>
          <cell r="D27" t="str">
            <v>-</v>
          </cell>
          <cell r="E27" t="str">
            <v>-</v>
          </cell>
          <cell r="F27" t="str">
            <v>-</v>
          </cell>
          <cell r="G27" t="str">
            <v>-</v>
          </cell>
          <cell r="H27" t="str">
            <v>-</v>
          </cell>
          <cell r="I27" t="str">
            <v>-</v>
          </cell>
          <cell r="J27" t="str">
            <v>-</v>
          </cell>
          <cell r="K27" t="str">
            <v>-</v>
          </cell>
          <cell r="L27" t="str">
            <v>-</v>
          </cell>
          <cell r="M27" t="str">
            <v>-</v>
          </cell>
          <cell r="N27">
            <v>300</v>
          </cell>
          <cell r="O27">
            <v>315</v>
          </cell>
          <cell r="P27">
            <v>320</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VD comparability ratios"/>
      <sheetName val="2009-11_Data_Interactive  "/>
      <sheetName val="unadjusted deaths"/>
      <sheetName val="2009-11 data interactive OLD"/>
      <sheetName val="Persons"/>
      <sheetName val="Persons QC"/>
      <sheetName val="Rates (persons)"/>
      <sheetName val="Rates comparison (persons)"/>
      <sheetName val="Males"/>
      <sheetName val="Male QC"/>
      <sheetName val="Rates (males)"/>
      <sheetName val="Rates comparison (males)"/>
      <sheetName val="Females QC"/>
      <sheetName val="Females"/>
      <sheetName val="Rates (females)"/>
      <sheetName val="Rates comparison (females)"/>
      <sheetName val="Pops QC"/>
      <sheetName val="Population"/>
      <sheetName val="SQL"/>
      <sheetName val="QC SQL"/>
      <sheetName val="Sheet5"/>
      <sheetName val="old2009-11 data - OHF format"/>
      <sheetName val="For Methods paper AG"/>
    </sheetNames>
    <sheetDataSet>
      <sheetData sheetId="0"/>
      <sheetData sheetId="1"/>
      <sheetData sheetId="2"/>
      <sheetData sheetId="3">
        <row r="2">
          <cell r="A2" t="str">
            <v>Wales_CVM_Persons_2009 - 2011_WALES</v>
          </cell>
          <cell r="B2" t="str">
            <v>CVM</v>
          </cell>
          <cell r="C2" t="str">
            <v>2009 - 2011</v>
          </cell>
          <cell r="D2" t="str">
            <v>Persons</v>
          </cell>
          <cell r="E2" t="str">
            <v>Wales</v>
          </cell>
          <cell r="F2" t="str">
            <v>WALES</v>
          </cell>
          <cell r="G2">
            <v>2632</v>
          </cell>
          <cell r="H2">
            <v>69.664968716433322</v>
          </cell>
          <cell r="I2">
            <v>68.08968668523049</v>
          </cell>
          <cell r="J2">
            <v>71.267087637124774</v>
          </cell>
          <cell r="K2">
            <v>1.6021189206914528</v>
          </cell>
          <cell r="L2">
            <v>1.5752820312028319</v>
          </cell>
        </row>
        <row r="3">
          <cell r="A3" t="str">
            <v>Isle of Anglesey_CVM_Persons_2009 - 2011_LA</v>
          </cell>
          <cell r="B3" t="str">
            <v>CVM</v>
          </cell>
          <cell r="C3" t="str">
            <v>2009 - 2011</v>
          </cell>
          <cell r="D3" t="str">
            <v>Persons</v>
          </cell>
          <cell r="E3" t="str">
            <v>Isle of Anglesey</v>
          </cell>
          <cell r="F3" t="str">
            <v>LA</v>
          </cell>
          <cell r="G3">
            <v>65.666666666666671</v>
          </cell>
          <cell r="H3">
            <v>63.272281454629784</v>
          </cell>
          <cell r="I3">
            <v>54.320261395919708</v>
          </cell>
          <cell r="J3">
            <v>73.24270970167089</v>
          </cell>
          <cell r="K3">
            <v>9.9704282470411059</v>
          </cell>
          <cell r="L3">
            <v>8.952020058710076</v>
          </cell>
        </row>
        <row r="4">
          <cell r="A4" t="str">
            <v>Gwynedd_CVM_Persons_2009 - 2011_LA</v>
          </cell>
          <cell r="B4" t="str">
            <v>CVM</v>
          </cell>
          <cell r="C4" t="str">
            <v>2009 - 2011</v>
          </cell>
          <cell r="D4" t="str">
            <v>Persons</v>
          </cell>
          <cell r="E4" t="str">
            <v>Gwynedd</v>
          </cell>
          <cell r="F4" t="str">
            <v>LA</v>
          </cell>
          <cell r="G4">
            <v>100.66666666666667</v>
          </cell>
          <cell r="H4">
            <v>64.982429881900586</v>
          </cell>
          <cell r="I4">
            <v>57.543461002067538</v>
          </cell>
          <cell r="J4">
            <v>73.095284941495294</v>
          </cell>
          <cell r="K4">
            <v>8.1128550595947075</v>
          </cell>
          <cell r="L4">
            <v>7.4389688798330482</v>
          </cell>
        </row>
        <row r="5">
          <cell r="A5" t="str">
            <v>Conwy_CVM_Persons_2009 - 2011_LA</v>
          </cell>
          <cell r="B5" t="str">
            <v>CVM</v>
          </cell>
          <cell r="C5" t="str">
            <v>2009 - 2011</v>
          </cell>
          <cell r="D5" t="str">
            <v>Persons</v>
          </cell>
          <cell r="E5" t="str">
            <v>Conwy</v>
          </cell>
          <cell r="F5" t="str">
            <v>LA</v>
          </cell>
          <cell r="G5">
            <v>111.33333333333333</v>
          </cell>
          <cell r="H5">
            <v>68.279686011827977</v>
          </cell>
          <cell r="I5">
            <v>60.76447685029725</v>
          </cell>
          <cell r="J5">
            <v>76.440761557703311</v>
          </cell>
          <cell r="K5">
            <v>8.1610755458753346</v>
          </cell>
          <cell r="L5">
            <v>7.515209161530727</v>
          </cell>
        </row>
        <row r="6">
          <cell r="A6" t="str">
            <v>Denbighshire_CVM_Persons_2009 - 2011_LA</v>
          </cell>
          <cell r="B6" t="str">
            <v>CVM</v>
          </cell>
          <cell r="C6" t="str">
            <v>2009 - 2011</v>
          </cell>
          <cell r="D6" t="str">
            <v>Persons</v>
          </cell>
          <cell r="E6" t="str">
            <v>Denbighshire</v>
          </cell>
          <cell r="F6" t="str">
            <v>LA</v>
          </cell>
          <cell r="G6">
            <v>103</v>
          </cell>
          <cell r="H6">
            <v>78.084918002138707</v>
          </cell>
          <cell r="I6">
            <v>69.241346018232093</v>
          </cell>
          <cell r="J6">
            <v>87.719938959301516</v>
          </cell>
          <cell r="K6">
            <v>9.6350209571628085</v>
          </cell>
          <cell r="L6">
            <v>8.8435719839066138</v>
          </cell>
        </row>
        <row r="7">
          <cell r="A7" t="str">
            <v>Flintshire_CVM_Persons_2009 - 2011_LA</v>
          </cell>
          <cell r="B7" t="str">
            <v>CVM</v>
          </cell>
          <cell r="C7" t="str">
            <v>2009 - 2011</v>
          </cell>
          <cell r="D7" t="str">
            <v>Persons</v>
          </cell>
          <cell r="E7" t="str">
            <v>Flintshire</v>
          </cell>
          <cell r="F7" t="str">
            <v>LA</v>
          </cell>
          <cell r="G7">
            <v>122.33333333333333</v>
          </cell>
          <cell r="H7">
            <v>63.47340864113788</v>
          </cell>
          <cell r="I7">
            <v>56.966382759067685</v>
          </cell>
          <cell r="J7">
            <v>70.51194854125103</v>
          </cell>
          <cell r="K7">
            <v>7.0385399001131503</v>
          </cell>
          <cell r="L7">
            <v>6.5070258820701952</v>
          </cell>
        </row>
        <row r="8">
          <cell r="A8" t="str">
            <v>Wrexham_CVM_Persons_2009 - 2011_LA</v>
          </cell>
          <cell r="B8" t="str">
            <v>CVM</v>
          </cell>
          <cell r="C8" t="str">
            <v>2009 - 2011</v>
          </cell>
          <cell r="D8" t="str">
            <v>Persons</v>
          </cell>
          <cell r="E8" t="str">
            <v>Wrexham</v>
          </cell>
          <cell r="F8" t="str">
            <v>LA</v>
          </cell>
          <cell r="G8">
            <v>108.33333333333333</v>
          </cell>
          <cell r="H8">
            <v>68.22433639924067</v>
          </cell>
          <cell r="I8">
            <v>60.813138970780166</v>
          </cell>
          <cell r="J8">
            <v>76.281497425852407</v>
          </cell>
          <cell r="K8">
            <v>8.0571610266117375</v>
          </cell>
          <cell r="L8">
            <v>7.411197428460504</v>
          </cell>
        </row>
        <row r="9">
          <cell r="A9" t="str">
            <v>Powys_CVM_Persons_2009 - 2011_LA</v>
          </cell>
          <cell r="B9" t="str">
            <v>CVM</v>
          </cell>
          <cell r="C9" t="str">
            <v>2009 - 2011</v>
          </cell>
          <cell r="D9" t="str">
            <v>Persons</v>
          </cell>
          <cell r="E9" t="str">
            <v>Powys</v>
          </cell>
          <cell r="F9" t="str">
            <v>LA</v>
          </cell>
          <cell r="G9">
            <v>97.666666666666671</v>
          </cell>
          <cell r="H9">
            <v>49.800337984273206</v>
          </cell>
          <cell r="I9">
            <v>43.991770395933884</v>
          </cell>
          <cell r="J9">
            <v>56.142662139846983</v>
          </cell>
          <cell r="K9">
            <v>6.3423241555737775</v>
          </cell>
          <cell r="L9">
            <v>5.8085675883393222</v>
          </cell>
        </row>
        <row r="10">
          <cell r="A10" t="str">
            <v>Ceredigion_CVM_Persons_2009 - 2011_LA</v>
          </cell>
          <cell r="B10" t="str">
            <v>CVM</v>
          </cell>
          <cell r="C10" t="str">
            <v>2009 - 2011</v>
          </cell>
          <cell r="D10" t="str">
            <v>Persons</v>
          </cell>
          <cell r="E10" t="str">
            <v>Ceredigion</v>
          </cell>
          <cell r="F10" t="str">
            <v>LA</v>
          </cell>
          <cell r="G10">
            <v>57.333333333333336</v>
          </cell>
          <cell r="H10">
            <v>57.092586283454246</v>
          </cell>
          <cell r="I10">
            <v>48.479471324438478</v>
          </cell>
          <cell r="J10">
            <v>66.754020934433512</v>
          </cell>
          <cell r="K10">
            <v>9.6614346509792668</v>
          </cell>
          <cell r="L10">
            <v>8.6131149590157676</v>
          </cell>
        </row>
        <row r="11">
          <cell r="A11" t="str">
            <v>Pembrokeshire_CVM_Persons_2009 - 2011_LA</v>
          </cell>
          <cell r="B11" t="str">
            <v>CVM</v>
          </cell>
          <cell r="C11" t="str">
            <v>2009 - 2011</v>
          </cell>
          <cell r="D11" t="str">
            <v>Persons</v>
          </cell>
          <cell r="E11" t="str">
            <v>Pembrokeshire</v>
          </cell>
          <cell r="F11" t="str">
            <v>LA</v>
          </cell>
          <cell r="G11">
            <v>120</v>
          </cell>
          <cell r="H11">
            <v>69.505400773281835</v>
          </cell>
          <cell r="I11">
            <v>62.162529418059407</v>
          </cell>
          <cell r="J11">
            <v>77.455240089971142</v>
          </cell>
          <cell r="K11">
            <v>7.9498393166893067</v>
          </cell>
          <cell r="L11">
            <v>7.3428713552224281</v>
          </cell>
        </row>
        <row r="12">
          <cell r="A12" t="str">
            <v>Carmarthenshire_CVM_Persons_2009 - 2011_LA</v>
          </cell>
          <cell r="B12" t="str">
            <v>CVM</v>
          </cell>
          <cell r="C12" t="str">
            <v>2009 - 2011</v>
          </cell>
          <cell r="D12" t="str">
            <v>Persons</v>
          </cell>
          <cell r="E12" t="str">
            <v>Carmarthenshire</v>
          </cell>
          <cell r="F12" t="str">
            <v>LA</v>
          </cell>
          <cell r="G12">
            <v>160.66666666666666</v>
          </cell>
          <cell r="H12">
            <v>64.970577364970083</v>
          </cell>
          <cell r="I12">
            <v>59.064721962761062</v>
          </cell>
          <cell r="J12">
            <v>71.295848207978267</v>
          </cell>
          <cell r="K12">
            <v>6.3252708430081839</v>
          </cell>
          <cell r="L12">
            <v>5.9058554022090206</v>
          </cell>
        </row>
        <row r="13">
          <cell r="A13" t="str">
            <v>Swansea_CVM_Persons_2009 - 2011_LA</v>
          </cell>
          <cell r="B13" t="str">
            <v>CVM</v>
          </cell>
          <cell r="C13" t="str">
            <v>2009 - 2011</v>
          </cell>
          <cell r="D13" t="str">
            <v>Persons</v>
          </cell>
          <cell r="E13" t="str">
            <v>Swansea</v>
          </cell>
          <cell r="F13" t="str">
            <v>LA</v>
          </cell>
          <cell r="G13">
            <v>216.33333333333334</v>
          </cell>
          <cell r="H13">
            <v>77.140738370198918</v>
          </cell>
          <cell r="I13">
            <v>71.146337220962849</v>
          </cell>
          <cell r="J13">
            <v>83.499486400673248</v>
          </cell>
          <cell r="K13">
            <v>6.3587480304743309</v>
          </cell>
          <cell r="L13">
            <v>5.9944011492360687</v>
          </cell>
        </row>
        <row r="14">
          <cell r="A14" t="str">
            <v>Neath Port Talbot_CVM_Persons_2009 - 2011_LA</v>
          </cell>
          <cell r="B14" t="str">
            <v>CVM</v>
          </cell>
          <cell r="C14" t="str">
            <v>2009 - 2011</v>
          </cell>
          <cell r="D14" t="str">
            <v>Persons</v>
          </cell>
          <cell r="E14" t="str">
            <v>Neath Port Talbot</v>
          </cell>
          <cell r="F14" t="str">
            <v>LA</v>
          </cell>
          <cell r="G14">
            <v>149.66666666666666</v>
          </cell>
          <cell r="H14">
            <v>85.928661825737478</v>
          </cell>
          <cell r="I14">
            <v>77.963035186912549</v>
          </cell>
          <cell r="J14">
            <v>94.479690394103258</v>
          </cell>
          <cell r="K14">
            <v>8.5510285683657798</v>
          </cell>
          <cell r="L14">
            <v>7.9656266388249293</v>
          </cell>
        </row>
        <row r="15">
          <cell r="A15" t="str">
            <v>Bridgend_CVM_Persons_2009 - 2011_LA</v>
          </cell>
          <cell r="B15" t="str">
            <v>CVM</v>
          </cell>
          <cell r="C15" t="str">
            <v>2009 - 2011</v>
          </cell>
          <cell r="D15" t="str">
            <v>Persons</v>
          </cell>
          <cell r="E15" t="str">
            <v>Bridgend</v>
          </cell>
          <cell r="F15" t="str">
            <v>LA</v>
          </cell>
          <cell r="G15">
            <v>115.66666666666667</v>
          </cell>
          <cell r="H15">
            <v>67.045644500368624</v>
          </cell>
          <cell r="I15">
            <v>59.981286373128519</v>
          </cell>
          <cell r="J15">
            <v>74.704875047918804</v>
          </cell>
          <cell r="K15">
            <v>7.6592305475501803</v>
          </cell>
          <cell r="L15">
            <v>7.064358127240105</v>
          </cell>
        </row>
        <row r="16">
          <cell r="A16" t="str">
            <v>The Vale of Glamorgan_CVM_Persons_2009 - 2011_LA</v>
          </cell>
          <cell r="B16" t="str">
            <v>CVM</v>
          </cell>
          <cell r="C16" t="str">
            <v>2009 - 2011</v>
          </cell>
          <cell r="D16" t="str">
            <v>Persons</v>
          </cell>
          <cell r="E16" t="str">
            <v>The Vale of Glamorgan</v>
          </cell>
          <cell r="F16" t="str">
            <v>LA</v>
          </cell>
          <cell r="G16">
            <v>89.666666666666671</v>
          </cell>
          <cell r="H16">
            <v>56.785688038005667</v>
          </cell>
          <cell r="I16">
            <v>50.017907879194432</v>
          </cell>
          <cell r="J16">
            <v>64.205500467342446</v>
          </cell>
          <cell r="K16">
            <v>7.4198124293367798</v>
          </cell>
          <cell r="L16">
            <v>6.7677801588112345</v>
          </cell>
        </row>
        <row r="17">
          <cell r="A17" t="str">
            <v>Cardiff_CVM_Persons_2009 - 2011_LA</v>
          </cell>
          <cell r="B17" t="str">
            <v>CVM</v>
          </cell>
          <cell r="C17" t="str">
            <v>2009 - 2011</v>
          </cell>
          <cell r="D17" t="str">
            <v>Persons</v>
          </cell>
          <cell r="E17" t="str">
            <v>Cardiff</v>
          </cell>
          <cell r="F17" t="str">
            <v>LA</v>
          </cell>
          <cell r="G17">
            <v>202.33333333333334</v>
          </cell>
          <cell r="H17">
            <v>63.991683594765057</v>
          </cell>
          <cell r="I17">
            <v>58.905660152037022</v>
          </cell>
          <cell r="J17">
            <v>69.397964950419052</v>
          </cell>
          <cell r="K17">
            <v>5.406281355653995</v>
          </cell>
          <cell r="L17">
            <v>5.0860234427280346</v>
          </cell>
        </row>
        <row r="18">
          <cell r="A18" t="str">
            <v>Rhondda Cynon Taf_CVM_Persons_2009 - 2011_LA</v>
          </cell>
          <cell r="B18" t="str">
            <v>CVM</v>
          </cell>
          <cell r="C18" t="str">
            <v>2009 - 2011</v>
          </cell>
          <cell r="D18" t="str">
            <v>Persons</v>
          </cell>
          <cell r="E18" t="str">
            <v>Rhondda Cynon Taf</v>
          </cell>
          <cell r="F18" t="str">
            <v>LA</v>
          </cell>
          <cell r="G18">
            <v>241.33333333333334</v>
          </cell>
          <cell r="H18">
            <v>85.582575079951425</v>
          </cell>
          <cell r="I18">
            <v>79.301711286096136</v>
          </cell>
          <cell r="J18">
            <v>92.224429362898803</v>
          </cell>
          <cell r="K18">
            <v>6.6418542829473779</v>
          </cell>
          <cell r="L18">
            <v>6.2808637938552891</v>
          </cell>
        </row>
        <row r="19">
          <cell r="A19" t="str">
            <v>Merthyr Tydfil_CVM_Persons_2009 - 2011_LA</v>
          </cell>
          <cell r="B19" t="str">
            <v>CVM</v>
          </cell>
          <cell r="C19" t="str">
            <v>2009 - 2011</v>
          </cell>
          <cell r="D19" t="str">
            <v>Persons</v>
          </cell>
          <cell r="E19" t="str">
            <v>Merthyr Tydfil</v>
          </cell>
          <cell r="F19" t="str">
            <v>LA</v>
          </cell>
          <cell r="G19">
            <v>58.666666666666664</v>
          </cell>
          <cell r="H19">
            <v>84.04377290832312</v>
          </cell>
          <cell r="I19">
            <v>71.780377131560343</v>
          </cell>
          <cell r="J19">
            <v>97.784198176243493</v>
          </cell>
          <cell r="K19">
            <v>13.740425267920372</v>
          </cell>
          <cell r="L19">
            <v>12.263395776762778</v>
          </cell>
        </row>
        <row r="20">
          <cell r="A20" t="str">
            <v>Caerphilly_CVM_Persons_2009 - 2011_LA</v>
          </cell>
          <cell r="B20" t="str">
            <v>CVM</v>
          </cell>
          <cell r="C20" t="str">
            <v>2009 - 2011</v>
          </cell>
          <cell r="D20" t="str">
            <v>Persons</v>
          </cell>
          <cell r="E20" t="str">
            <v>Caerphilly</v>
          </cell>
          <cell r="F20" t="str">
            <v>LA</v>
          </cell>
          <cell r="G20">
            <v>168.66666666666666</v>
          </cell>
          <cell r="H20">
            <v>78.758202298178375</v>
          </cell>
          <cell r="I20">
            <v>71.870732328991139</v>
          </cell>
          <cell r="J20">
            <v>86.122515802047502</v>
          </cell>
          <cell r="K20">
            <v>7.364313503869127</v>
          </cell>
          <cell r="L20">
            <v>6.8874699691872365</v>
          </cell>
        </row>
        <row r="21">
          <cell r="A21" t="str">
            <v>Blaenau Gwent_CVM_Persons_2009 - 2011_LA</v>
          </cell>
          <cell r="B21" t="str">
            <v>CVM</v>
          </cell>
          <cell r="C21" t="str">
            <v>2009 - 2011</v>
          </cell>
          <cell r="D21" t="str">
            <v>Persons</v>
          </cell>
          <cell r="E21" t="str">
            <v>Blaenau Gwent</v>
          </cell>
          <cell r="F21" t="str">
            <v>LA</v>
          </cell>
          <cell r="G21">
            <v>76.333333333333329</v>
          </cell>
          <cell r="H21">
            <v>86.179645557754185</v>
          </cell>
          <cell r="I21">
            <v>75.041478962749011</v>
          </cell>
          <cell r="J21">
            <v>98.485706416766917</v>
          </cell>
          <cell r="K21">
            <v>12.306060859012732</v>
          </cell>
          <cell r="L21">
            <v>11.138166595005174</v>
          </cell>
        </row>
        <row r="22">
          <cell r="A22" t="str">
            <v>Torfaen_CVM_Persons_2009 - 2011_LA</v>
          </cell>
          <cell r="B22" t="str">
            <v>CVM</v>
          </cell>
          <cell r="C22" t="str">
            <v>2009 - 2011</v>
          </cell>
          <cell r="D22" t="str">
            <v>Persons</v>
          </cell>
          <cell r="E22" t="str">
            <v>Torfaen</v>
          </cell>
          <cell r="F22" t="str">
            <v>LA</v>
          </cell>
          <cell r="G22">
            <v>75</v>
          </cell>
          <cell r="H22">
            <v>66.504501929986489</v>
          </cell>
          <cell r="I22">
            <v>57.869633704460433</v>
          </cell>
          <cell r="J22">
            <v>76.054420363569335</v>
          </cell>
          <cell r="K22">
            <v>9.549918433582846</v>
          </cell>
          <cell r="L22">
            <v>8.6348682255260556</v>
          </cell>
        </row>
        <row r="23">
          <cell r="A23" t="str">
            <v>Monmouthshire_CVM_Persons_2009 - 2011_LA</v>
          </cell>
          <cell r="B23" t="str">
            <v>CVM</v>
          </cell>
          <cell r="C23" t="str">
            <v>2009 - 2011</v>
          </cell>
          <cell r="D23" t="str">
            <v>Persons</v>
          </cell>
          <cell r="E23" t="str">
            <v>Monmouthshire</v>
          </cell>
          <cell r="F23" t="str">
            <v>LA</v>
          </cell>
          <cell r="G23">
            <v>67</v>
          </cell>
          <cell r="H23">
            <v>54.327841339717402</v>
          </cell>
          <cell r="I23">
            <v>46.723370848184572</v>
          </cell>
          <cell r="J23">
            <v>62.786019420463063</v>
          </cell>
          <cell r="K23">
            <v>8.458178080745661</v>
          </cell>
          <cell r="L23">
            <v>7.6044704915328296</v>
          </cell>
        </row>
        <row r="24">
          <cell r="A24" t="str">
            <v>Newport_CVM_Persons_2009 - 2011_LA</v>
          </cell>
          <cell r="B24" t="str">
            <v>CVM</v>
          </cell>
          <cell r="C24" t="str">
            <v>2009 - 2011</v>
          </cell>
          <cell r="D24" t="str">
            <v>Persons</v>
          </cell>
          <cell r="E24" t="str">
            <v>Newport</v>
          </cell>
          <cell r="F24" t="str">
            <v>LA</v>
          </cell>
          <cell r="G24">
            <v>124.33333333333333</v>
          </cell>
          <cell r="H24">
            <v>76.702584102889389</v>
          </cell>
          <cell r="I24">
            <v>68.922961529853907</v>
          </cell>
          <cell r="J24">
            <v>85.113171447228282</v>
          </cell>
          <cell r="K24">
            <v>8.410587344338893</v>
          </cell>
          <cell r="L24">
            <v>7.779622573035482</v>
          </cell>
        </row>
        <row r="25">
          <cell r="A25" t="str">
            <v>Betsi Cadwaladr UHB_CVM_Persons_2009 - 2011_HB</v>
          </cell>
          <cell r="B25" t="str">
            <v>CVM</v>
          </cell>
          <cell r="C25" t="str">
            <v>2009 - 2011</v>
          </cell>
          <cell r="D25" t="str">
            <v>Persons</v>
          </cell>
          <cell r="E25" t="str">
            <v>Betsi Cadwaladr UHB</v>
          </cell>
          <cell r="F25" t="str">
            <v>HB</v>
          </cell>
          <cell r="G25">
            <v>611.33333333333337</v>
          </cell>
          <cell r="H25">
            <v>67.546517111259831</v>
          </cell>
          <cell r="I25">
            <v>64.37001885482276</v>
          </cell>
          <cell r="J25">
            <v>70.836469372363226</v>
          </cell>
          <cell r="K25">
            <v>3.2899522611033944</v>
          </cell>
          <cell r="L25">
            <v>3.1764982564370712</v>
          </cell>
        </row>
        <row r="26">
          <cell r="A26" t="str">
            <v>Powys THB_CVM_Persons_2009 - 2011_HB</v>
          </cell>
          <cell r="B26" t="str">
            <v>CVM</v>
          </cell>
          <cell r="C26" t="str">
            <v>2009 - 2011</v>
          </cell>
          <cell r="D26" t="str">
            <v>Persons</v>
          </cell>
          <cell r="E26" t="str">
            <v>Powys THB</v>
          </cell>
          <cell r="F26" t="str">
            <v>HB</v>
          </cell>
          <cell r="G26">
            <v>97.666666666666671</v>
          </cell>
          <cell r="H26">
            <v>49.800337984273206</v>
          </cell>
          <cell r="I26">
            <v>43.991770395933884</v>
          </cell>
          <cell r="J26">
            <v>56.142662139846983</v>
          </cell>
          <cell r="K26">
            <v>6.3423241555737775</v>
          </cell>
          <cell r="L26">
            <v>5.8085675883393222</v>
          </cell>
        </row>
        <row r="27">
          <cell r="A27" t="str">
            <v>Hywel Dda HB_CVM_Persons_2009 - 2011_HB</v>
          </cell>
          <cell r="B27" t="str">
            <v>CVM</v>
          </cell>
          <cell r="C27" t="str">
            <v>2009 - 2011</v>
          </cell>
          <cell r="D27" t="str">
            <v>Persons</v>
          </cell>
          <cell r="E27" t="str">
            <v>Hywel Dda HB</v>
          </cell>
          <cell r="F27" t="str">
            <v>HB</v>
          </cell>
          <cell r="G27">
            <v>338</v>
          </cell>
          <cell r="H27">
            <v>64.905073754202377</v>
          </cell>
          <cell r="I27">
            <v>60.793247575107131</v>
          </cell>
          <cell r="J27">
            <v>69.215761112422229</v>
          </cell>
          <cell r="K27">
            <v>4.3106873582198517</v>
          </cell>
          <cell r="L27">
            <v>4.1118261790952459</v>
          </cell>
        </row>
        <row r="28">
          <cell r="A28" t="str">
            <v>ABM UHB_CVM_Persons_2009 - 2011_HB</v>
          </cell>
          <cell r="B28" t="str">
            <v>CVM</v>
          </cell>
          <cell r="C28" t="str">
            <v>2009 - 2011</v>
          </cell>
          <cell r="D28" t="str">
            <v>Persons</v>
          </cell>
          <cell r="E28" t="str">
            <v>ABM UHB</v>
          </cell>
          <cell r="F28" t="str">
            <v>HB</v>
          </cell>
          <cell r="G28">
            <v>481.66666666666669</v>
          </cell>
          <cell r="H28">
            <v>76.90883144074202</v>
          </cell>
          <cell r="I28">
            <v>72.883435688778363</v>
          </cell>
          <cell r="J28">
            <v>81.096409913408223</v>
          </cell>
          <cell r="K28">
            <v>4.1875784726662033</v>
          </cell>
          <cell r="L28">
            <v>4.0253957519636572</v>
          </cell>
        </row>
        <row r="29">
          <cell r="A29" t="str">
            <v>Cardiff &amp; Vale UHB_CVM_Persons_2009 - 2011_HB</v>
          </cell>
          <cell r="B29" t="str">
            <v>CVM</v>
          </cell>
          <cell r="C29" t="str">
            <v>2009 - 2011</v>
          </cell>
          <cell r="D29" t="str">
            <v>Persons</v>
          </cell>
          <cell r="E29" t="str">
            <v>Cardiff &amp; Vale UHB</v>
          </cell>
          <cell r="F29" t="str">
            <v>HB</v>
          </cell>
          <cell r="G29">
            <v>292</v>
          </cell>
          <cell r="H29">
            <v>61.589006499243006</v>
          </cell>
          <cell r="I29">
            <v>57.497198603513546</v>
          </cell>
          <cell r="J29">
            <v>65.894147763065547</v>
          </cell>
          <cell r="K29">
            <v>4.3051412638225415</v>
          </cell>
          <cell r="L29">
            <v>4.0918078957294597</v>
          </cell>
        </row>
        <row r="30">
          <cell r="A30" t="str">
            <v>Cwm Taf HB_CVM_Persons_2009 - 2011_HB</v>
          </cell>
          <cell r="B30" t="str">
            <v>CVM</v>
          </cell>
          <cell r="C30" t="str">
            <v>2009 - 2011</v>
          </cell>
          <cell r="D30" t="str">
            <v>Persons</v>
          </cell>
          <cell r="E30" t="str">
            <v>Cwm Taf HB</v>
          </cell>
          <cell r="F30" t="str">
            <v>HB</v>
          </cell>
          <cell r="G30">
            <v>300</v>
          </cell>
          <cell r="H30">
            <v>85.271693318889405</v>
          </cell>
          <cell r="I30">
            <v>79.648853163830807</v>
          </cell>
          <cell r="J30">
            <v>91.183484469744513</v>
          </cell>
          <cell r="K30">
            <v>5.9117911508551089</v>
          </cell>
          <cell r="L30">
            <v>5.6228401550585971</v>
          </cell>
        </row>
        <row r="31">
          <cell r="A31" t="str">
            <v>Aneurin Bevan HB_CVM_Persons_2009 - 2011_HB</v>
          </cell>
          <cell r="B31" t="str">
            <v>CVM</v>
          </cell>
          <cell r="C31" t="str">
            <v>2009 - 2011</v>
          </cell>
          <cell r="D31" t="str">
            <v>Persons</v>
          </cell>
          <cell r="E31" t="str">
            <v>Aneurin Bevan HB</v>
          </cell>
          <cell r="F31" t="str">
            <v>HB</v>
          </cell>
          <cell r="G31">
            <v>511.33333333333331</v>
          </cell>
          <cell r="H31">
            <v>72.759084558437934</v>
          </cell>
          <cell r="I31">
            <v>69.062833569228346</v>
          </cell>
          <cell r="J31">
            <v>76.600020079122189</v>
          </cell>
          <cell r="K31">
            <v>3.8409355206842548</v>
          </cell>
          <cell r="L31">
            <v>3.6962509892095881</v>
          </cell>
        </row>
        <row r="32">
          <cell r="A32" t="str">
            <v>Wales_CVM_Males_2009 - 2011_WALES</v>
          </cell>
          <cell r="B32" t="str">
            <v>CVM</v>
          </cell>
          <cell r="C32" t="str">
            <v>2009 - 2011</v>
          </cell>
          <cell r="D32" t="str">
            <v>Males</v>
          </cell>
          <cell r="E32" t="str">
            <v>Wales</v>
          </cell>
          <cell r="F32" t="str">
            <v>WALES</v>
          </cell>
          <cell r="G32">
            <v>1759.6666666666667</v>
          </cell>
          <cell r="H32">
            <v>96.668963307947323</v>
          </cell>
          <cell r="I32">
            <v>94.008600675372364</v>
          </cell>
          <cell r="J32">
            <v>99.384744752077083</v>
          </cell>
          <cell r="K32">
            <v>2.7157814441297603</v>
          </cell>
          <cell r="L32">
            <v>2.6603626325749588</v>
          </cell>
        </row>
        <row r="33">
          <cell r="A33" t="str">
            <v>Isle of Anglesey_CVM_Males_2009 - 2011_LA</v>
          </cell>
          <cell r="B33" t="str">
            <v>CVM</v>
          </cell>
          <cell r="C33" t="str">
            <v>2009 - 2011</v>
          </cell>
          <cell r="D33" t="str">
            <v>Males</v>
          </cell>
          <cell r="E33" t="str">
            <v>Isle of Anglesey</v>
          </cell>
          <cell r="F33" t="str">
            <v>LA</v>
          </cell>
          <cell r="G33">
            <v>41.666666666666664</v>
          </cell>
          <cell r="H33">
            <v>81.349849859420956</v>
          </cell>
          <cell r="I33">
            <v>67.119282007266918</v>
          </cell>
          <cell r="J33">
            <v>97.636658544576107</v>
          </cell>
          <cell r="K33">
            <v>16.286808685155151</v>
          </cell>
          <cell r="L33">
            <v>14.230567852154039</v>
          </cell>
        </row>
        <row r="34">
          <cell r="A34" t="str">
            <v>Gwynedd_CVM_Males_2009 - 2011_LA</v>
          </cell>
          <cell r="B34" t="str">
            <v>CVM</v>
          </cell>
          <cell r="C34" t="str">
            <v>2009 - 2011</v>
          </cell>
          <cell r="D34" t="str">
            <v>Males</v>
          </cell>
          <cell r="E34" t="str">
            <v>Gwynedd</v>
          </cell>
          <cell r="F34" t="str">
            <v>LA</v>
          </cell>
          <cell r="G34">
            <v>74.333333333333329</v>
          </cell>
          <cell r="H34">
            <v>97.591295626570343</v>
          </cell>
          <cell r="I34">
            <v>84.707501243355651</v>
          </cell>
          <cell r="J34">
            <v>111.84127807815948</v>
          </cell>
          <cell r="K34">
            <v>14.249982451589133</v>
          </cell>
          <cell r="L34">
            <v>12.883794383214692</v>
          </cell>
        </row>
        <row r="35">
          <cell r="A35" t="str">
            <v>Conwy_CVM_Males_2009 - 2011_LA</v>
          </cell>
          <cell r="B35" t="str">
            <v>CVM</v>
          </cell>
          <cell r="C35" t="str">
            <v>2009 - 2011</v>
          </cell>
          <cell r="D35" t="str">
            <v>Males</v>
          </cell>
          <cell r="E35" t="str">
            <v>Conwy</v>
          </cell>
          <cell r="F35" t="str">
            <v>LA</v>
          </cell>
          <cell r="G35">
            <v>73</v>
          </cell>
          <cell r="H35">
            <v>94.036643402267188</v>
          </cell>
          <cell r="I35">
            <v>81.385925443915013</v>
          </cell>
          <cell r="J35">
            <v>108.04191405591517</v>
          </cell>
          <cell r="K35">
            <v>14.005270653647983</v>
          </cell>
          <cell r="L35">
            <v>12.650717958352175</v>
          </cell>
        </row>
        <row r="36">
          <cell r="A36" t="str">
            <v>Denbighshire_CVM_Males_2009 - 2011_LA</v>
          </cell>
          <cell r="B36" t="str">
            <v>CVM</v>
          </cell>
          <cell r="C36" t="str">
            <v>2009 - 2011</v>
          </cell>
          <cell r="D36" t="str">
            <v>Males</v>
          </cell>
          <cell r="E36" t="str">
            <v>Denbighshire</v>
          </cell>
          <cell r="F36" t="str">
            <v>LA</v>
          </cell>
          <cell r="G36">
            <v>68</v>
          </cell>
          <cell r="H36">
            <v>106.50501806784962</v>
          </cell>
          <cell r="I36">
            <v>91.813402747569185</v>
          </cell>
          <cell r="J36">
            <v>122.82947187501804</v>
          </cell>
          <cell r="K36">
            <v>16.324453807168425</v>
          </cell>
          <cell r="L36">
            <v>14.691615320280434</v>
          </cell>
        </row>
        <row r="37">
          <cell r="A37" t="str">
            <v>Flintshire_CVM_Males_2009 - 2011_LA</v>
          </cell>
          <cell r="B37" t="str">
            <v>CVM</v>
          </cell>
          <cell r="C37" t="str">
            <v>2009 - 2011</v>
          </cell>
          <cell r="D37" t="str">
            <v>Males</v>
          </cell>
          <cell r="E37" t="str">
            <v>Flintshire</v>
          </cell>
          <cell r="F37" t="str">
            <v>LA</v>
          </cell>
          <cell r="G37">
            <v>82.333333333333329</v>
          </cell>
          <cell r="H37">
            <v>87.316059825460925</v>
          </cell>
          <cell r="I37">
            <v>76.497415773593659</v>
          </cell>
          <cell r="J37">
            <v>99.219688685930748</v>
          </cell>
          <cell r="K37">
            <v>11.903628860469823</v>
          </cell>
          <cell r="L37">
            <v>10.818644051867267</v>
          </cell>
        </row>
        <row r="38">
          <cell r="A38" t="str">
            <v>Wrexham_CVM_Males_2009 - 2011_LA</v>
          </cell>
          <cell r="B38" t="str">
            <v>CVM</v>
          </cell>
          <cell r="C38" t="str">
            <v>2009 - 2011</v>
          </cell>
          <cell r="D38" t="str">
            <v>Males</v>
          </cell>
          <cell r="E38" t="str">
            <v>Wrexham</v>
          </cell>
          <cell r="F38" t="str">
            <v>LA</v>
          </cell>
          <cell r="G38">
            <v>74</v>
          </cell>
          <cell r="H38">
            <v>94.80125157119015</v>
          </cell>
          <cell r="I38">
            <v>82.449902279271669</v>
          </cell>
          <cell r="J38">
            <v>108.46488003082304</v>
          </cell>
          <cell r="K38">
            <v>13.663628459632889</v>
          </cell>
          <cell r="L38">
            <v>12.351349291918481</v>
          </cell>
        </row>
        <row r="39">
          <cell r="A39" t="str">
            <v>Powys_CVM_Males_2009 - 2011_LA</v>
          </cell>
          <cell r="B39" t="str">
            <v>CVM</v>
          </cell>
          <cell r="C39" t="str">
            <v>2009 - 2011</v>
          </cell>
          <cell r="D39" t="str">
            <v>Males</v>
          </cell>
          <cell r="E39" t="str">
            <v>Powys</v>
          </cell>
          <cell r="F39" t="str">
            <v>LA</v>
          </cell>
          <cell r="G39">
            <v>63.333333333333336</v>
          </cell>
          <cell r="H39">
            <v>65.658119669226707</v>
          </cell>
          <cell r="I39">
            <v>56.287876606226305</v>
          </cell>
          <cell r="J39">
            <v>76.107905828278291</v>
          </cell>
          <cell r="K39">
            <v>10.449786159051584</v>
          </cell>
          <cell r="L39">
            <v>9.3702430630004017</v>
          </cell>
        </row>
        <row r="40">
          <cell r="A40" t="str">
            <v>Ceredigion_CVM_Males_2009 - 2011_LA</v>
          </cell>
          <cell r="B40" t="str">
            <v>CVM</v>
          </cell>
          <cell r="C40" t="str">
            <v>2009 - 2011</v>
          </cell>
          <cell r="D40" t="str">
            <v>Males</v>
          </cell>
          <cell r="E40" t="str">
            <v>Ceredigion</v>
          </cell>
          <cell r="F40" t="str">
            <v>LA</v>
          </cell>
          <cell r="G40">
            <v>36.333333333333336</v>
          </cell>
          <cell r="H40">
            <v>73.350654334471017</v>
          </cell>
          <cell r="I40">
            <v>59.652019379835238</v>
          </cell>
          <cell r="J40">
            <v>89.175512661719736</v>
          </cell>
          <cell r="K40">
            <v>15.82485832724872</v>
          </cell>
          <cell r="L40">
            <v>13.698634954635779</v>
          </cell>
        </row>
        <row r="41">
          <cell r="A41" t="str">
            <v>Pembrokeshire_CVM_Males_2009 - 2011_LA</v>
          </cell>
          <cell r="B41" t="str">
            <v>CVM</v>
          </cell>
          <cell r="C41" t="str">
            <v>2009 - 2011</v>
          </cell>
          <cell r="D41" t="str">
            <v>Males</v>
          </cell>
          <cell r="E41" t="str">
            <v>Pembrokeshire</v>
          </cell>
          <cell r="F41" t="str">
            <v>LA</v>
          </cell>
          <cell r="G41">
            <v>76.333333333333329</v>
          </cell>
          <cell r="H41">
            <v>90.925341693121851</v>
          </cell>
          <cell r="I41">
            <v>78.983487276597202</v>
          </cell>
          <cell r="J41">
            <v>104.114765756859</v>
          </cell>
          <cell r="K41">
            <v>13.18942406373715</v>
          </cell>
          <cell r="L41">
            <v>11.941854416524649</v>
          </cell>
        </row>
        <row r="42">
          <cell r="A42" t="str">
            <v>Carmarthenshire_CVM_Males_2009 - 2011_LA</v>
          </cell>
          <cell r="B42" t="str">
            <v>CVM</v>
          </cell>
          <cell r="C42" t="str">
            <v>2009 - 2011</v>
          </cell>
          <cell r="D42" t="str">
            <v>Males</v>
          </cell>
          <cell r="E42" t="str">
            <v>Carmarthenshire</v>
          </cell>
          <cell r="F42" t="str">
            <v>LA</v>
          </cell>
          <cell r="G42">
            <v>108.33333333333333</v>
          </cell>
          <cell r="H42">
            <v>89.790025957840754</v>
          </cell>
          <cell r="I42">
            <v>79.901198289505913</v>
          </cell>
          <cell r="J42">
            <v>100.53949523257788</v>
          </cell>
          <cell r="K42">
            <v>10.749469274737123</v>
          </cell>
          <cell r="L42">
            <v>9.8888276683348408</v>
          </cell>
        </row>
        <row r="43">
          <cell r="A43" t="str">
            <v>Swansea_CVM_Males_2009 - 2011_LA</v>
          </cell>
          <cell r="B43" t="str">
            <v>CVM</v>
          </cell>
          <cell r="C43" t="str">
            <v>2009 - 2011</v>
          </cell>
          <cell r="D43" t="str">
            <v>Males</v>
          </cell>
          <cell r="E43" t="str">
            <v>Swansea</v>
          </cell>
          <cell r="F43" t="str">
            <v>LA</v>
          </cell>
          <cell r="G43">
            <v>149</v>
          </cell>
          <cell r="H43">
            <v>112.99268250747051</v>
          </cell>
          <cell r="I43">
            <v>102.50421393643377</v>
          </cell>
          <cell r="J43">
            <v>124.25301212442655</v>
          </cell>
          <cell r="K43">
            <v>11.260329616956042</v>
          </cell>
          <cell r="L43">
            <v>10.488468571036734</v>
          </cell>
        </row>
        <row r="44">
          <cell r="A44" t="str">
            <v>Neath Port Talbot_CVM_Males_2009 - 2011_LA</v>
          </cell>
          <cell r="B44" t="str">
            <v>CVM</v>
          </cell>
          <cell r="C44" t="str">
            <v>2009 - 2011</v>
          </cell>
          <cell r="D44" t="str">
            <v>Males</v>
          </cell>
          <cell r="E44" t="str">
            <v>Neath Port Talbot</v>
          </cell>
          <cell r="F44" t="str">
            <v>LA</v>
          </cell>
          <cell r="G44">
            <v>98</v>
          </cell>
          <cell r="H44">
            <v>117.04355077606419</v>
          </cell>
          <cell r="I44">
            <v>103.7491527514987</v>
          </cell>
          <cell r="J44">
            <v>131.55413199855491</v>
          </cell>
          <cell r="K44">
            <v>14.510581222490714</v>
          </cell>
          <cell r="L44">
            <v>13.294398024565496</v>
          </cell>
        </row>
        <row r="45">
          <cell r="A45" t="str">
            <v>Bridgend_CVM_Males_2009 - 2011_LA</v>
          </cell>
          <cell r="B45" t="str">
            <v>CVM</v>
          </cell>
          <cell r="C45" t="str">
            <v>2009 - 2011</v>
          </cell>
          <cell r="D45" t="str">
            <v>Males</v>
          </cell>
          <cell r="E45" t="str">
            <v>Bridgend</v>
          </cell>
          <cell r="F45" t="str">
            <v>LA</v>
          </cell>
          <cell r="G45">
            <v>75</v>
          </cell>
          <cell r="H45">
            <v>92.549734598046683</v>
          </cell>
          <cell r="I45">
            <v>80.588723984986885</v>
          </cell>
          <cell r="J45">
            <v>105.77118743037352</v>
          </cell>
          <cell r="K45">
            <v>13.221452832326833</v>
          </cell>
          <cell r="L45">
            <v>11.961010613059798</v>
          </cell>
        </row>
        <row r="46">
          <cell r="A46" t="str">
            <v>The Vale of Glamorgan_CVM_Males_2009 - 2011_LA</v>
          </cell>
          <cell r="B46" t="str">
            <v>CVM</v>
          </cell>
          <cell r="C46" t="str">
            <v>2009 - 2011</v>
          </cell>
          <cell r="D46" t="str">
            <v>Males</v>
          </cell>
          <cell r="E46" t="str">
            <v>The Vale of Glamorgan</v>
          </cell>
          <cell r="F46" t="str">
            <v>LA</v>
          </cell>
          <cell r="G46">
            <v>60</v>
          </cell>
          <cell r="H46">
            <v>80.563026932314543</v>
          </cell>
          <cell r="I46">
            <v>68.966217345473268</v>
          </cell>
          <cell r="J46">
            <v>93.537896750159803</v>
          </cell>
          <cell r="K46">
            <v>12.97486981784526</v>
          </cell>
          <cell r="L46">
            <v>11.596809586841275</v>
          </cell>
        </row>
        <row r="47">
          <cell r="A47" t="str">
            <v>Cardiff_CVM_Males_2009 - 2011_LA</v>
          </cell>
          <cell r="B47" t="str">
            <v>CVM</v>
          </cell>
          <cell r="C47" t="str">
            <v>2009 - 2011</v>
          </cell>
          <cell r="D47" t="str">
            <v>Males</v>
          </cell>
          <cell r="E47" t="str">
            <v>Cardiff</v>
          </cell>
          <cell r="F47" t="str">
            <v>LA</v>
          </cell>
          <cell r="G47">
            <v>134.33333333333334</v>
          </cell>
          <cell r="H47">
            <v>89.227683663421701</v>
          </cell>
          <cell r="I47">
            <v>80.599176867572723</v>
          </cell>
          <cell r="J47">
            <v>98.526621273974044</v>
          </cell>
          <cell r="K47">
            <v>9.2989376105523434</v>
          </cell>
          <cell r="L47">
            <v>8.6285067958489776</v>
          </cell>
        </row>
        <row r="48">
          <cell r="A48" t="str">
            <v>Rhondda Cynon Taf_CVM_Males_2009 - 2011_LA</v>
          </cell>
          <cell r="B48" t="str">
            <v>CVM</v>
          </cell>
          <cell r="C48" t="str">
            <v>2009 - 2011</v>
          </cell>
          <cell r="D48" t="str">
            <v>Males</v>
          </cell>
          <cell r="E48" t="str">
            <v>Rhondda Cynon Taf</v>
          </cell>
          <cell r="F48" t="str">
            <v>LA</v>
          </cell>
          <cell r="G48">
            <v>164</v>
          </cell>
          <cell r="H48">
            <v>120.8723718066621</v>
          </cell>
          <cell r="I48">
            <v>110.18591362812931</v>
          </cell>
          <cell r="J48">
            <v>132.30744599254126</v>
          </cell>
          <cell r="K48">
            <v>11.435074185879159</v>
          </cell>
          <cell r="L48">
            <v>10.686458178532789</v>
          </cell>
        </row>
        <row r="49">
          <cell r="A49" t="str">
            <v>Merthyr Tydfil_CVM_Males_2009 - 2011_LA</v>
          </cell>
          <cell r="B49" t="str">
            <v>CVM</v>
          </cell>
          <cell r="C49" t="str">
            <v>2009 - 2011</v>
          </cell>
          <cell r="D49" t="str">
            <v>Males</v>
          </cell>
          <cell r="E49" t="str">
            <v>Merthyr Tydfil</v>
          </cell>
          <cell r="F49" t="str">
            <v>LA</v>
          </cell>
          <cell r="G49">
            <v>36.666666666666664</v>
          </cell>
          <cell r="H49">
            <v>108.83249198434257</v>
          </cell>
          <cell r="I49">
            <v>89.009603394343046</v>
          </cell>
          <cell r="J49">
            <v>131.71952466255834</v>
          </cell>
          <cell r="K49">
            <v>22.887032678215775</v>
          </cell>
          <cell r="L49">
            <v>19.822888589999522</v>
          </cell>
        </row>
        <row r="50">
          <cell r="A50" t="str">
            <v>Caerphilly_CVM_Males_2009 - 2011_LA</v>
          </cell>
          <cell r="B50" t="str">
            <v>CVM</v>
          </cell>
          <cell r="C50" t="str">
            <v>2009 - 2011</v>
          </cell>
          <cell r="D50" t="str">
            <v>Males</v>
          </cell>
          <cell r="E50" t="str">
            <v>Caerphilly</v>
          </cell>
          <cell r="F50" t="str">
            <v>LA</v>
          </cell>
          <cell r="G50">
            <v>112.66666666666667</v>
          </cell>
          <cell r="H50">
            <v>109.17940495179762</v>
          </cell>
          <cell r="I50">
            <v>97.596263289387437</v>
          </cell>
          <cell r="J50">
            <v>121.74954826929137</v>
          </cell>
          <cell r="K50">
            <v>12.570143317493745</v>
          </cell>
          <cell r="L50">
            <v>11.583141662410185</v>
          </cell>
        </row>
        <row r="51">
          <cell r="A51" t="str">
            <v>Blaenau Gwent_CVM_Males_2009 - 2011_LA</v>
          </cell>
          <cell r="B51" t="str">
            <v>CVM</v>
          </cell>
          <cell r="C51" t="str">
            <v>2009 - 2011</v>
          </cell>
          <cell r="D51" t="str">
            <v>Males</v>
          </cell>
          <cell r="E51" t="str">
            <v>Blaenau Gwent</v>
          </cell>
          <cell r="F51" t="str">
            <v>LA</v>
          </cell>
          <cell r="G51">
            <v>51.333333333333336</v>
          </cell>
          <cell r="H51">
            <v>117.59588469949512</v>
          </cell>
          <cell r="I51">
            <v>99.214753892306462</v>
          </cell>
          <cell r="J51">
            <v>138.35105335807256</v>
          </cell>
          <cell r="K51">
            <v>20.755168658577446</v>
          </cell>
          <cell r="L51">
            <v>18.381130807188654</v>
          </cell>
        </row>
        <row r="52">
          <cell r="A52" t="str">
            <v>Torfaen_CVM_Males_2009 - 2011_LA</v>
          </cell>
          <cell r="B52" t="str">
            <v>CVM</v>
          </cell>
          <cell r="C52" t="str">
            <v>2009 - 2011</v>
          </cell>
          <cell r="D52" t="str">
            <v>Males</v>
          </cell>
          <cell r="E52" t="str">
            <v>Torfaen</v>
          </cell>
          <cell r="F52" t="str">
            <v>LA</v>
          </cell>
          <cell r="G52">
            <v>50.666666666666664</v>
          </cell>
          <cell r="H52">
            <v>94.534155678186593</v>
          </cell>
          <cell r="I52">
            <v>79.787641844867068</v>
          </cell>
          <cell r="J52">
            <v>111.19624624436604</v>
          </cell>
          <cell r="K52">
            <v>16.662090566179444</v>
          </cell>
          <cell r="L52">
            <v>14.746513833319526</v>
          </cell>
        </row>
        <row r="53">
          <cell r="A53" t="str">
            <v>Monmouthshire_CVM_Males_2009 - 2011_LA</v>
          </cell>
          <cell r="B53" t="str">
            <v>CVM</v>
          </cell>
          <cell r="C53" t="str">
            <v>2009 - 2011</v>
          </cell>
          <cell r="D53" t="str">
            <v>Males</v>
          </cell>
          <cell r="E53" t="str">
            <v>Monmouthshire</v>
          </cell>
          <cell r="F53" t="str">
            <v>LA</v>
          </cell>
          <cell r="G53">
            <v>41.333333333333336</v>
          </cell>
          <cell r="H53">
            <v>69.600581403419895</v>
          </cell>
          <cell r="I53">
            <v>57.382956393171774</v>
          </cell>
          <cell r="J53">
            <v>83.589247706690458</v>
          </cell>
          <cell r="K53">
            <v>13.988666303270563</v>
          </cell>
          <cell r="L53">
            <v>12.217625010248121</v>
          </cell>
        </row>
        <row r="54">
          <cell r="A54" t="str">
            <v>Newport_CVM_Males_2009 - 2011_LA</v>
          </cell>
          <cell r="B54" t="str">
            <v>CVM</v>
          </cell>
          <cell r="C54" t="str">
            <v>2009 - 2011</v>
          </cell>
          <cell r="D54" t="str">
            <v>Males</v>
          </cell>
          <cell r="E54" t="str">
            <v>Newport</v>
          </cell>
          <cell r="F54" t="str">
            <v>LA</v>
          </cell>
          <cell r="G54">
            <v>89</v>
          </cell>
          <cell r="H54">
            <v>113.92475063126983</v>
          </cell>
          <cell r="I54">
            <v>100.39422177517402</v>
          </cell>
          <cell r="J54">
            <v>128.75937961726757</v>
          </cell>
          <cell r="K54">
            <v>14.834628985997739</v>
          </cell>
          <cell r="L54">
            <v>13.530528856095813</v>
          </cell>
        </row>
        <row r="55">
          <cell r="A55" t="str">
            <v>Betsi Cadwaladr UHB_CVM_Males_2009 - 2011_HB</v>
          </cell>
          <cell r="B55" t="str">
            <v>CVM</v>
          </cell>
          <cell r="C55" t="str">
            <v>2009 - 2011</v>
          </cell>
          <cell r="D55" t="str">
            <v>Males</v>
          </cell>
          <cell r="E55" t="str">
            <v>Betsi Cadwaladr UHB</v>
          </cell>
          <cell r="F55" t="str">
            <v>HB</v>
          </cell>
          <cell r="G55">
            <v>413.33333333333331</v>
          </cell>
          <cell r="H55">
            <v>93.792651921221392</v>
          </cell>
          <cell r="I55">
            <v>88.461829711515421</v>
          </cell>
          <cell r="J55">
            <v>99.355478279974349</v>
          </cell>
          <cell r="K55">
            <v>5.5628263587529574</v>
          </cell>
          <cell r="L55">
            <v>5.3308222097059712</v>
          </cell>
        </row>
        <row r="56">
          <cell r="A56" t="str">
            <v>Powys THB_CVM_Males_2009 - 2011_HB</v>
          </cell>
          <cell r="B56" t="str">
            <v>CVM</v>
          </cell>
          <cell r="C56" t="str">
            <v>2009 - 2011</v>
          </cell>
          <cell r="D56" t="str">
            <v>Males</v>
          </cell>
          <cell r="E56" t="str">
            <v>Powys THB</v>
          </cell>
          <cell r="F56" t="str">
            <v>HB</v>
          </cell>
          <cell r="G56">
            <v>63.333333333333336</v>
          </cell>
          <cell r="H56">
            <v>65.658119669226707</v>
          </cell>
          <cell r="I56">
            <v>56.287876606226305</v>
          </cell>
          <cell r="J56">
            <v>76.107905828278291</v>
          </cell>
          <cell r="K56">
            <v>10.449786159051584</v>
          </cell>
          <cell r="L56">
            <v>9.3702430630004017</v>
          </cell>
        </row>
        <row r="57">
          <cell r="A57" t="str">
            <v>Hywel Dda HB_CVM_Males_2009 - 2011_HB</v>
          </cell>
          <cell r="B57" t="str">
            <v>CVM</v>
          </cell>
          <cell r="C57" t="str">
            <v>2009 - 2011</v>
          </cell>
          <cell r="D57" t="str">
            <v>Males</v>
          </cell>
          <cell r="E57" t="str">
            <v>Hywel Dda HB</v>
          </cell>
          <cell r="F57" t="str">
            <v>HB</v>
          </cell>
          <cell r="G57">
            <v>221</v>
          </cell>
          <cell r="H57">
            <v>86.955176194777252</v>
          </cell>
          <cell r="I57">
            <v>80.177261645401003</v>
          </cell>
          <cell r="J57">
            <v>94.140070669186315</v>
          </cell>
          <cell r="K57">
            <v>7.184894474409063</v>
          </cell>
          <cell r="L57">
            <v>6.7779145493762485</v>
          </cell>
        </row>
        <row r="58">
          <cell r="A58" t="str">
            <v>ABM UHB_CVM_Males_2009 - 2011_HB</v>
          </cell>
          <cell r="B58" t="str">
            <v>CVM</v>
          </cell>
          <cell r="C58" t="str">
            <v>2009 - 2011</v>
          </cell>
          <cell r="D58" t="str">
            <v>Males</v>
          </cell>
          <cell r="E58" t="str">
            <v>ABM UHB</v>
          </cell>
          <cell r="F58" t="str">
            <v>HB</v>
          </cell>
          <cell r="G58">
            <v>322</v>
          </cell>
          <cell r="H58">
            <v>108.50878655529681</v>
          </cell>
          <cell r="I58">
            <v>101.61530484302952</v>
          </cell>
          <cell r="J58">
            <v>115.74286014262259</v>
          </cell>
          <cell r="K58">
            <v>7.2340735873257813</v>
          </cell>
          <cell r="L58">
            <v>6.8934817122672882</v>
          </cell>
        </row>
        <row r="59">
          <cell r="A59" t="str">
            <v>Cardiff &amp; Vale UHB_CVM_Males_2009 - 2011_HB</v>
          </cell>
          <cell r="B59" t="str">
            <v>CVM</v>
          </cell>
          <cell r="C59" t="str">
            <v>2009 - 2011</v>
          </cell>
          <cell r="D59" t="str">
            <v>Males</v>
          </cell>
          <cell r="E59" t="str">
            <v>Cardiff &amp; Vale UHB</v>
          </cell>
          <cell r="F59" t="str">
            <v>HB</v>
          </cell>
          <cell r="G59">
            <v>194.33333333333334</v>
          </cell>
          <cell r="H59">
            <v>86.413903829063671</v>
          </cell>
          <cell r="I59">
            <v>79.434076490355963</v>
          </cell>
          <cell r="J59">
            <v>93.841610006451148</v>
          </cell>
          <cell r="K59">
            <v>7.4277061773874777</v>
          </cell>
          <cell r="L59">
            <v>6.9798273387077074</v>
          </cell>
        </row>
        <row r="60">
          <cell r="A60" t="str">
            <v>Cwm Taf HB_CVM_Males_2009 - 2011_HB</v>
          </cell>
          <cell r="B60" t="str">
            <v>CVM</v>
          </cell>
          <cell r="C60" t="str">
            <v>2009 - 2011</v>
          </cell>
          <cell r="D60" t="str">
            <v>Males</v>
          </cell>
          <cell r="E60" t="str">
            <v>Cwm Taf HB</v>
          </cell>
          <cell r="F60" t="str">
            <v>HB</v>
          </cell>
          <cell r="G60">
            <v>200.66666666666666</v>
          </cell>
          <cell r="H60">
            <v>118.40978195580038</v>
          </cell>
          <cell r="I60">
            <v>108.9265577073707</v>
          </cell>
          <cell r="J60">
            <v>128.49141331998234</v>
          </cell>
          <cell r="K60">
            <v>10.081631364181959</v>
          </cell>
          <cell r="L60">
            <v>9.4832242484296785</v>
          </cell>
        </row>
        <row r="61">
          <cell r="A61" t="str">
            <v>Aneurin Bevan HB_CVM_Males_2009 - 2011_HB</v>
          </cell>
          <cell r="B61" t="str">
            <v>CVM</v>
          </cell>
          <cell r="C61" t="str">
            <v>2009 - 2011</v>
          </cell>
          <cell r="D61" t="str">
            <v>Males</v>
          </cell>
          <cell r="E61" t="str">
            <v>Aneurin Bevan HB</v>
          </cell>
          <cell r="F61" t="str">
            <v>HB</v>
          </cell>
          <cell r="G61">
            <v>345</v>
          </cell>
          <cell r="H61">
            <v>101.79375942961505</v>
          </cell>
          <cell r="I61">
            <v>95.538923686184418</v>
          </cell>
          <cell r="J61">
            <v>108.3472592523579</v>
          </cell>
          <cell r="K61">
            <v>6.5534998227428503</v>
          </cell>
          <cell r="L61">
            <v>6.2548357434306325</v>
          </cell>
        </row>
        <row r="62">
          <cell r="A62" t="str">
            <v>Wales_CVM_Females_2009 - 2011_WALES</v>
          </cell>
          <cell r="B62" t="str">
            <v>CVM</v>
          </cell>
          <cell r="C62" t="str">
            <v>2009 - 2011</v>
          </cell>
          <cell r="D62" t="str">
            <v>Females</v>
          </cell>
          <cell r="E62" t="str">
            <v>Wales</v>
          </cell>
          <cell r="F62" t="str">
            <v>WALES</v>
          </cell>
          <cell r="G62">
            <v>872.33333333333337</v>
          </cell>
          <cell r="H62">
            <v>43.909664789498329</v>
          </cell>
          <cell r="I62">
            <v>42.182074799343816</v>
          </cell>
          <cell r="J62">
            <v>45.688975501496202</v>
          </cell>
          <cell r="K62">
            <v>1.7793107119978728</v>
          </cell>
          <cell r="L62">
            <v>1.7275899901545131</v>
          </cell>
        </row>
        <row r="63">
          <cell r="A63" t="str">
            <v>Isle of Anglesey_CVM_Females_2009 - 2011_LA</v>
          </cell>
          <cell r="B63" t="str">
            <v>CVM</v>
          </cell>
          <cell r="C63" t="str">
            <v>2009 - 2011</v>
          </cell>
          <cell r="D63" t="str">
            <v>Females</v>
          </cell>
          <cell r="E63" t="str">
            <v>Isle of Anglesey</v>
          </cell>
          <cell r="F63" t="str">
            <v>LA</v>
          </cell>
          <cell r="G63">
            <v>24</v>
          </cell>
          <cell r="H63">
            <v>45.58857278529689</v>
          </cell>
          <cell r="I63">
            <v>35.088923014267372</v>
          </cell>
          <cell r="J63">
            <v>58.157758783740626</v>
          </cell>
          <cell r="K63">
            <v>12.569185998443736</v>
          </cell>
          <cell r="L63">
            <v>10.499649771029517</v>
          </cell>
        </row>
        <row r="64">
          <cell r="A64" t="str">
            <v>Gwynedd_CVM_Females_2009 - 2011_LA</v>
          </cell>
          <cell r="B64" t="str">
            <v>CVM</v>
          </cell>
          <cell r="C64" t="str">
            <v>2009 - 2011</v>
          </cell>
          <cell r="D64" t="str">
            <v>Females</v>
          </cell>
          <cell r="E64" t="str">
            <v>Gwynedd</v>
          </cell>
          <cell r="F64" t="str">
            <v>LA</v>
          </cell>
          <cell r="G64">
            <v>26.333333333333332</v>
          </cell>
          <cell r="H64">
            <v>33.248031570802809</v>
          </cell>
          <cell r="I64">
            <v>25.944292581884582</v>
          </cell>
          <cell r="J64">
            <v>41.915424345698426</v>
          </cell>
          <cell r="K64">
            <v>8.6673927748956174</v>
          </cell>
          <cell r="L64">
            <v>7.3037389889182265</v>
          </cell>
        </row>
        <row r="65">
          <cell r="A65" t="str">
            <v>Conwy_CVM_Females_2009 - 2011_LA</v>
          </cell>
          <cell r="B65" t="str">
            <v>CVM</v>
          </cell>
          <cell r="C65" t="str">
            <v>2009 - 2011</v>
          </cell>
          <cell r="D65" t="str">
            <v>Females</v>
          </cell>
          <cell r="E65" t="str">
            <v>Conwy</v>
          </cell>
          <cell r="F65" t="str">
            <v>LA</v>
          </cell>
          <cell r="G65">
            <v>38.333333333333336</v>
          </cell>
          <cell r="H65">
            <v>44.67006203188577</v>
          </cell>
          <cell r="I65">
            <v>36.418567363263023</v>
          </cell>
          <cell r="J65">
            <v>54.175058912054588</v>
          </cell>
          <cell r="K65">
            <v>9.5049968801688181</v>
          </cell>
          <cell r="L65">
            <v>8.2514946686227475</v>
          </cell>
        </row>
        <row r="66">
          <cell r="A66" t="str">
            <v>Denbighshire_CVM_Females_2009 - 2011_LA</v>
          </cell>
          <cell r="B66" t="str">
            <v>CVM</v>
          </cell>
          <cell r="C66" t="str">
            <v>2009 - 2011</v>
          </cell>
          <cell r="D66" t="str">
            <v>Females</v>
          </cell>
          <cell r="E66" t="str">
            <v>Denbighshire</v>
          </cell>
          <cell r="F66" t="str">
            <v>LA</v>
          </cell>
          <cell r="G66">
            <v>35</v>
          </cell>
          <cell r="H66">
            <v>51.154452236619854</v>
          </cell>
          <cell r="I66">
            <v>41.353853817990199</v>
          </cell>
          <cell r="J66">
            <v>62.518790221301991</v>
          </cell>
          <cell r="K66">
            <v>11.364337984682138</v>
          </cell>
          <cell r="L66">
            <v>9.8005984186296544</v>
          </cell>
        </row>
        <row r="67">
          <cell r="A67" t="str">
            <v>Flintshire_CVM_Females_2009 - 2011_LA</v>
          </cell>
          <cell r="B67" t="str">
            <v>CVM</v>
          </cell>
          <cell r="C67" t="str">
            <v>2009 - 2011</v>
          </cell>
          <cell r="D67" t="str">
            <v>Females</v>
          </cell>
          <cell r="E67" t="str">
            <v>Flintshire</v>
          </cell>
          <cell r="F67" t="str">
            <v>LA</v>
          </cell>
          <cell r="G67">
            <v>40</v>
          </cell>
          <cell r="H67">
            <v>40.42108683260436</v>
          </cell>
          <cell r="I67">
            <v>33.28750065935705</v>
          </cell>
          <cell r="J67">
            <v>48.613230694367871</v>
          </cell>
          <cell r="K67">
            <v>8.1921438617635118</v>
          </cell>
          <cell r="L67">
            <v>7.1335861732473091</v>
          </cell>
        </row>
        <row r="68">
          <cell r="A68" t="str">
            <v>Wrexham_CVM_Females_2009 - 2011_LA</v>
          </cell>
          <cell r="B68" t="str">
            <v>CVM</v>
          </cell>
          <cell r="C68" t="str">
            <v>2009 - 2011</v>
          </cell>
          <cell r="D68" t="str">
            <v>Females</v>
          </cell>
          <cell r="E68" t="str">
            <v>Wrexham</v>
          </cell>
          <cell r="F68" t="str">
            <v>LA</v>
          </cell>
          <cell r="G68">
            <v>34.333333333333336</v>
          </cell>
          <cell r="H68">
            <v>42.204678461684296</v>
          </cell>
          <cell r="I68">
            <v>34.19787835634579</v>
          </cell>
          <cell r="J68">
            <v>51.503960105858944</v>
          </cell>
          <cell r="K68">
            <v>9.2992816441746484</v>
          </cell>
          <cell r="L68">
            <v>8.0068001053385061</v>
          </cell>
        </row>
        <row r="69">
          <cell r="A69" t="str">
            <v>Powys_CVM_Females_2009 - 2011_LA</v>
          </cell>
          <cell r="B69" t="str">
            <v>CVM</v>
          </cell>
          <cell r="C69" t="str">
            <v>2009 - 2011</v>
          </cell>
          <cell r="D69" t="str">
            <v>Females</v>
          </cell>
          <cell r="E69" t="str">
            <v>Powys</v>
          </cell>
          <cell r="F69" t="str">
            <v>LA</v>
          </cell>
          <cell r="G69">
            <v>34.333333333333336</v>
          </cell>
          <cell r="H69">
            <v>34.384208474265797</v>
          </cell>
          <cell r="I69">
            <v>27.635006813348472</v>
          </cell>
          <cell r="J69">
            <v>42.220264153912403</v>
          </cell>
          <cell r="K69">
            <v>7.8360556796466057</v>
          </cell>
          <cell r="L69">
            <v>6.7492016609173255</v>
          </cell>
        </row>
        <row r="70">
          <cell r="A70" t="str">
            <v>Ceredigion_CVM_Females_2009 - 2011_LA</v>
          </cell>
          <cell r="B70" t="str">
            <v>CVM</v>
          </cell>
          <cell r="C70" t="str">
            <v>2009 - 2011</v>
          </cell>
          <cell r="D70" t="str">
            <v>Females</v>
          </cell>
          <cell r="E70" t="str">
            <v>Ceredigion</v>
          </cell>
          <cell r="F70" t="str">
            <v>LA</v>
          </cell>
          <cell r="G70">
            <v>21</v>
          </cell>
          <cell r="H70">
            <v>41.451756415718016</v>
          </cell>
          <cell r="I70">
            <v>31.261070291146467</v>
          </cell>
          <cell r="J70">
            <v>53.785559956069008</v>
          </cell>
          <cell r="K70">
            <v>12.333803540350992</v>
          </cell>
          <cell r="L70">
            <v>10.190686124571549</v>
          </cell>
        </row>
        <row r="71">
          <cell r="A71" t="str">
            <v>Pembrokeshire_CVM_Females_2009 - 2011_LA</v>
          </cell>
          <cell r="B71" t="str">
            <v>CVM</v>
          </cell>
          <cell r="C71" t="str">
            <v>2009 - 2011</v>
          </cell>
          <cell r="D71" t="str">
            <v>Females</v>
          </cell>
          <cell r="E71" t="str">
            <v>Pembrokeshire</v>
          </cell>
          <cell r="F71" t="str">
            <v>LA</v>
          </cell>
          <cell r="G71">
            <v>43.666666666666664</v>
          </cell>
          <cell r="H71">
            <v>48.833923961129493</v>
          </cell>
          <cell r="I71">
            <v>40.418560684261493</v>
          </cell>
          <cell r="J71">
            <v>58.44380116717371</v>
          </cell>
          <cell r="K71">
            <v>9.6098772060442172</v>
          </cell>
          <cell r="L71">
            <v>8.4153632768679998</v>
          </cell>
        </row>
        <row r="72">
          <cell r="A72" t="str">
            <v>Carmarthenshire_CVM_Females_2009 - 2011_LA</v>
          </cell>
          <cell r="B72" t="str">
            <v>CVM</v>
          </cell>
          <cell r="C72" t="str">
            <v>2009 - 2011</v>
          </cell>
          <cell r="D72" t="str">
            <v>Females</v>
          </cell>
          <cell r="E72" t="str">
            <v>Carmarthenshire</v>
          </cell>
          <cell r="F72" t="str">
            <v>LA</v>
          </cell>
          <cell r="G72">
            <v>52.333333333333336</v>
          </cell>
          <cell r="H72">
            <v>40.930627456210303</v>
          </cell>
          <cell r="I72">
            <v>34.505479060080752</v>
          </cell>
          <cell r="J72">
            <v>48.18233829971927</v>
          </cell>
          <cell r="K72">
            <v>7.2517108435089668</v>
          </cell>
          <cell r="L72">
            <v>6.4251483961295506</v>
          </cell>
        </row>
        <row r="73">
          <cell r="A73" t="str">
            <v>Swansea_CVM_Females_2009 - 2011_LA</v>
          </cell>
          <cell r="B73" t="str">
            <v>CVM</v>
          </cell>
          <cell r="C73" t="str">
            <v>2009 - 2011</v>
          </cell>
          <cell r="D73" t="str">
            <v>Females</v>
          </cell>
          <cell r="E73" t="str">
            <v>Swansea</v>
          </cell>
          <cell r="F73" t="str">
            <v>LA</v>
          </cell>
          <cell r="G73">
            <v>67.333333333333329</v>
          </cell>
          <cell r="H73">
            <v>44.351933697809592</v>
          </cell>
          <cell r="I73">
            <v>38.234329208068615</v>
          </cell>
          <cell r="J73">
            <v>51.156737538197888</v>
          </cell>
          <cell r="K73">
            <v>6.8048038403882956</v>
          </cell>
          <cell r="L73">
            <v>6.1176044897409767</v>
          </cell>
        </row>
        <row r="74">
          <cell r="A74" t="str">
            <v>Neath Port Talbot_CVM_Females_2009 - 2011_LA</v>
          </cell>
          <cell r="B74" t="str">
            <v>CVM</v>
          </cell>
          <cell r="C74" t="str">
            <v>2009 - 2011</v>
          </cell>
          <cell r="D74" t="str">
            <v>Females</v>
          </cell>
          <cell r="E74" t="str">
            <v>Neath Port Talbot</v>
          </cell>
          <cell r="F74" t="str">
            <v>LA</v>
          </cell>
          <cell r="G74">
            <v>51.666666666666664</v>
          </cell>
          <cell r="H74">
            <v>56.358887161930525</v>
          </cell>
          <cell r="I74">
            <v>47.580264073608895</v>
          </cell>
          <cell r="J74">
            <v>66.271237362361546</v>
          </cell>
          <cell r="K74">
            <v>9.9123502004310211</v>
          </cell>
          <cell r="L74">
            <v>8.7786230883216305</v>
          </cell>
        </row>
        <row r="75">
          <cell r="A75" t="str">
            <v>Bridgend_CVM_Females_2009 - 2011_LA</v>
          </cell>
          <cell r="B75" t="str">
            <v>CVM</v>
          </cell>
          <cell r="C75" t="str">
            <v>2009 - 2011</v>
          </cell>
          <cell r="D75" t="str">
            <v>Females</v>
          </cell>
          <cell r="E75" t="str">
            <v>Bridgend</v>
          </cell>
          <cell r="F75" t="str">
            <v>LA</v>
          </cell>
          <cell r="G75">
            <v>40.666666666666664</v>
          </cell>
          <cell r="H75">
            <v>43.106932020610486</v>
          </cell>
          <cell r="I75">
            <v>35.545895639585154</v>
          </cell>
          <cell r="J75">
            <v>51.782606513980035</v>
          </cell>
          <cell r="K75">
            <v>8.6756744933695487</v>
          </cell>
          <cell r="L75">
            <v>7.5610363810253318</v>
          </cell>
        </row>
        <row r="76">
          <cell r="A76" t="str">
            <v>The Vale of Glamorgan_CVM_Females_2009 - 2011_LA</v>
          </cell>
          <cell r="B76" t="str">
            <v>CVM</v>
          </cell>
          <cell r="C76" t="str">
            <v>2009 - 2011</v>
          </cell>
          <cell r="D76" t="str">
            <v>Females</v>
          </cell>
          <cell r="E76" t="str">
            <v>The Vale of Glamorgan</v>
          </cell>
          <cell r="F76" t="str">
            <v>LA</v>
          </cell>
          <cell r="G76">
            <v>29.666666666666668</v>
          </cell>
          <cell r="H76">
            <v>35.13959356933676</v>
          </cell>
          <cell r="I76">
            <v>27.953926847898408</v>
          </cell>
          <cell r="J76">
            <v>43.582329062069796</v>
          </cell>
          <cell r="K76">
            <v>8.4427354927330356</v>
          </cell>
          <cell r="L76">
            <v>7.1856667214383521</v>
          </cell>
        </row>
        <row r="77">
          <cell r="A77" t="str">
            <v>Cardiff_CVM_Females_2009 - 2011_LA</v>
          </cell>
          <cell r="B77" t="str">
            <v>CVM</v>
          </cell>
          <cell r="C77" t="str">
            <v>2009 - 2011</v>
          </cell>
          <cell r="D77" t="str">
            <v>Females</v>
          </cell>
          <cell r="E77" t="str">
            <v>Cardiff</v>
          </cell>
          <cell r="F77" t="str">
            <v>LA</v>
          </cell>
          <cell r="G77">
            <v>68</v>
          </cell>
          <cell r="H77">
            <v>40.375353226827606</v>
          </cell>
          <cell r="I77">
            <v>34.877883283907643</v>
          </cell>
          <cell r="J77">
            <v>46.487823458403952</v>
          </cell>
          <cell r="K77">
            <v>6.1124702315763457</v>
          </cell>
          <cell r="L77">
            <v>5.4974699429199632</v>
          </cell>
        </row>
        <row r="78">
          <cell r="A78" t="str">
            <v>Rhondda Cynon Taf_CVM_Females_2009 - 2011_LA</v>
          </cell>
          <cell r="B78" t="str">
            <v>CVM</v>
          </cell>
          <cell r="C78" t="str">
            <v>2009 - 2011</v>
          </cell>
          <cell r="D78" t="str">
            <v>Females</v>
          </cell>
          <cell r="E78" t="str">
            <v>Rhondda Cynon Taf</v>
          </cell>
          <cell r="F78" t="str">
            <v>LA</v>
          </cell>
          <cell r="G78">
            <v>77.333333333333329</v>
          </cell>
          <cell r="H78">
            <v>51.772641559319879</v>
          </cell>
          <cell r="I78">
            <v>45.126799462545563</v>
          </cell>
          <cell r="J78">
            <v>59.112476619950513</v>
          </cell>
          <cell r="K78">
            <v>7.3398350606306337</v>
          </cell>
          <cell r="L78">
            <v>6.6458420967743166</v>
          </cell>
        </row>
        <row r="79">
          <cell r="A79" t="str">
            <v>Merthyr Tydfil_CVM_Females_2009 - 2011_LA</v>
          </cell>
          <cell r="B79" t="str">
            <v>CVM</v>
          </cell>
          <cell r="C79" t="str">
            <v>2009 - 2011</v>
          </cell>
          <cell r="D79" t="str">
            <v>Females</v>
          </cell>
          <cell r="E79" t="str">
            <v>Merthyr Tydfil</v>
          </cell>
          <cell r="F79" t="str">
            <v>LA</v>
          </cell>
          <cell r="G79">
            <v>22</v>
          </cell>
          <cell r="H79">
            <v>60.023100561934399</v>
          </cell>
          <cell r="I79">
            <v>46.034564260537131</v>
          </cell>
          <cell r="J79">
            <v>76.888363755874607</v>
          </cell>
          <cell r="K79">
            <v>16.865263193940208</v>
          </cell>
          <cell r="L79">
            <v>13.988536301397268</v>
          </cell>
        </row>
        <row r="80">
          <cell r="A80" t="str">
            <v>Caerphilly_CVM_Females_2009 - 2011_LA</v>
          </cell>
          <cell r="B80" t="str">
            <v>CVM</v>
          </cell>
          <cell r="C80" t="str">
            <v>2009 - 2011</v>
          </cell>
          <cell r="D80" t="str">
            <v>Females</v>
          </cell>
          <cell r="E80" t="str">
            <v>Caerphilly</v>
          </cell>
          <cell r="F80" t="str">
            <v>LA</v>
          </cell>
          <cell r="G80">
            <v>56</v>
          </cell>
          <cell r="H80">
            <v>49.690982928549921</v>
          </cell>
          <cell r="I80">
            <v>42.236657918690263</v>
          </cell>
          <cell r="J80">
            <v>58.07073283865369</v>
          </cell>
          <cell r="K80">
            <v>8.3797499101037687</v>
          </cell>
          <cell r="L80">
            <v>7.4543250098596587</v>
          </cell>
        </row>
        <row r="81">
          <cell r="A81" t="str">
            <v>Blaenau Gwent_CVM_Females_2009 - 2011_LA</v>
          </cell>
          <cell r="B81" t="str">
            <v>CVM</v>
          </cell>
          <cell r="C81" t="str">
            <v>2009 - 2011</v>
          </cell>
          <cell r="D81" t="str">
            <v>Females</v>
          </cell>
          <cell r="E81" t="str">
            <v>Blaenau Gwent</v>
          </cell>
          <cell r="F81" t="str">
            <v>LA</v>
          </cell>
          <cell r="G81">
            <v>25</v>
          </cell>
          <cell r="H81">
            <v>54.95139939726463</v>
          </cell>
          <cell r="I81">
            <v>42.845506822097747</v>
          </cell>
          <cell r="J81">
            <v>69.381088655876852</v>
          </cell>
          <cell r="K81">
            <v>14.429689258612221</v>
          </cell>
          <cell r="L81">
            <v>12.105892575166884</v>
          </cell>
        </row>
        <row r="82">
          <cell r="A82" t="str">
            <v>Torfaen_CVM_Females_2009 - 2011_LA</v>
          </cell>
          <cell r="B82" t="str">
            <v>CVM</v>
          </cell>
          <cell r="C82" t="str">
            <v>2009 - 2011</v>
          </cell>
          <cell r="D82" t="str">
            <v>Females</v>
          </cell>
          <cell r="E82" t="str">
            <v>Torfaen</v>
          </cell>
          <cell r="F82" t="str">
            <v>LA</v>
          </cell>
          <cell r="G82">
            <v>24.333333333333332</v>
          </cell>
          <cell r="H82">
            <v>39.836977990810446</v>
          </cell>
          <cell r="I82">
            <v>30.918809276471702</v>
          </cell>
          <cell r="J82">
            <v>50.504803612232628</v>
          </cell>
          <cell r="K82">
            <v>10.667825621422182</v>
          </cell>
          <cell r="L82">
            <v>8.9181687143387443</v>
          </cell>
        </row>
        <row r="83">
          <cell r="A83" t="str">
            <v>Monmouthshire_CVM_Females_2009 - 2011_LA</v>
          </cell>
          <cell r="B83" t="str">
            <v>CVM</v>
          </cell>
          <cell r="C83" t="str">
            <v>2009 - 2011</v>
          </cell>
          <cell r="D83" t="str">
            <v>Females</v>
          </cell>
          <cell r="E83" t="str">
            <v>Monmouthshire</v>
          </cell>
          <cell r="F83" t="str">
            <v>LA</v>
          </cell>
          <cell r="G83">
            <v>25.666666666666668</v>
          </cell>
          <cell r="H83">
            <v>39.401311888032595</v>
          </cell>
          <cell r="I83">
            <v>30.657581414333112</v>
          </cell>
          <cell r="J83">
            <v>49.796511411978322</v>
          </cell>
          <cell r="K83">
            <v>10.395199523945728</v>
          </cell>
          <cell r="L83">
            <v>8.7437304736994825</v>
          </cell>
        </row>
        <row r="84">
          <cell r="A84" t="str">
            <v>Newport_CVM_Females_2009 - 2011_LA</v>
          </cell>
          <cell r="B84" t="str">
            <v>CVM</v>
          </cell>
          <cell r="C84" t="str">
            <v>2009 - 2011</v>
          </cell>
          <cell r="D84" t="str">
            <v>Females</v>
          </cell>
          <cell r="E84" t="str">
            <v>Newport</v>
          </cell>
          <cell r="F84" t="str">
            <v>LA</v>
          </cell>
          <cell r="G84">
            <v>35.333333333333336</v>
          </cell>
          <cell r="H84">
            <v>41.174266979638439</v>
          </cell>
          <cell r="I84">
            <v>33.471556487668344</v>
          </cell>
          <cell r="J84">
            <v>50.102732339093485</v>
          </cell>
          <cell r="K84">
            <v>8.9284653594550463</v>
          </cell>
          <cell r="L84">
            <v>7.7027104919700946</v>
          </cell>
        </row>
        <row r="85">
          <cell r="A85" t="str">
            <v>Betsi Cadwaladr UHB_CVM_Females_2009 - 2011_HB</v>
          </cell>
          <cell r="B85" t="str">
            <v>CVM</v>
          </cell>
          <cell r="C85" t="str">
            <v>2009 - 2011</v>
          </cell>
          <cell r="D85" t="str">
            <v>Females</v>
          </cell>
          <cell r="E85" t="str">
            <v>Betsi Cadwaladr UHB</v>
          </cell>
          <cell r="F85" t="str">
            <v>HB</v>
          </cell>
          <cell r="G85">
            <v>198</v>
          </cell>
          <cell r="H85">
            <v>42.37136075075761</v>
          </cell>
          <cell r="I85">
            <v>38.877846340833514</v>
          </cell>
          <cell r="J85">
            <v>46.088489788457231</v>
          </cell>
          <cell r="K85">
            <v>3.7171290376996211</v>
          </cell>
          <cell r="L85">
            <v>3.4935144099240958</v>
          </cell>
        </row>
        <row r="86">
          <cell r="A86" t="str">
            <v>Powys THB_CVM_Females_2009 - 2011_HB</v>
          </cell>
          <cell r="B86" t="str">
            <v>CVM</v>
          </cell>
          <cell r="C86" t="str">
            <v>2009 - 2011</v>
          </cell>
          <cell r="D86" t="str">
            <v>Females</v>
          </cell>
          <cell r="E86" t="str">
            <v>Powys THB</v>
          </cell>
          <cell r="F86" t="str">
            <v>HB</v>
          </cell>
          <cell r="G86">
            <v>34.333333333333336</v>
          </cell>
          <cell r="H86">
            <v>34.384208474265797</v>
          </cell>
          <cell r="I86">
            <v>27.635006813348472</v>
          </cell>
          <cell r="J86">
            <v>42.220264153912403</v>
          </cell>
          <cell r="K86">
            <v>7.8360556796466057</v>
          </cell>
          <cell r="L86">
            <v>6.7492016609173255</v>
          </cell>
        </row>
        <row r="87">
          <cell r="A87" t="str">
            <v>Hywel Dda HB_CVM_Females_2009 - 2011_HB</v>
          </cell>
          <cell r="B87" t="str">
            <v>CVM</v>
          </cell>
          <cell r="C87" t="str">
            <v>2009 - 2011</v>
          </cell>
          <cell r="D87" t="str">
            <v>Females</v>
          </cell>
          <cell r="E87" t="str">
            <v>Hywel Dda HB</v>
          </cell>
          <cell r="F87" t="str">
            <v>HB</v>
          </cell>
          <cell r="G87">
            <v>117</v>
          </cell>
          <cell r="H87">
            <v>43.562309361043837</v>
          </cell>
          <cell r="I87">
            <v>38.903945159474617</v>
          </cell>
          <cell r="J87">
            <v>48.61248982483302</v>
          </cell>
          <cell r="K87">
            <v>5.0501804637891823</v>
          </cell>
          <cell r="L87">
            <v>4.6583642015692206</v>
          </cell>
        </row>
        <row r="88">
          <cell r="A88" t="str">
            <v>ABM UHB_CVM_Females_2009 - 2011_HB</v>
          </cell>
          <cell r="B88" t="str">
            <v>CVM</v>
          </cell>
          <cell r="C88" t="str">
            <v>2009 - 2011</v>
          </cell>
          <cell r="D88" t="str">
            <v>Females</v>
          </cell>
          <cell r="E88" t="str">
            <v>ABM UHB</v>
          </cell>
          <cell r="F88" t="str">
            <v>HB</v>
          </cell>
          <cell r="G88">
            <v>159.66666666666666</v>
          </cell>
          <cell r="H88">
            <v>47.421603080595602</v>
          </cell>
          <cell r="I88">
            <v>43.12694130183565</v>
          </cell>
          <cell r="J88">
            <v>52.023143106079658</v>
          </cell>
          <cell r="K88">
            <v>4.6015400254840557</v>
          </cell>
          <cell r="L88">
            <v>4.2946617787599521</v>
          </cell>
        </row>
        <row r="89">
          <cell r="A89" t="str">
            <v>Cardiff &amp; Vale UHB_CVM_Females_2009 - 2011_HB</v>
          </cell>
          <cell r="B89" t="str">
            <v>CVM</v>
          </cell>
          <cell r="C89" t="str">
            <v>2009 - 2011</v>
          </cell>
          <cell r="D89" t="str">
            <v>Females</v>
          </cell>
          <cell r="E89" t="str">
            <v>Cardiff &amp; Vale UHB</v>
          </cell>
          <cell r="F89" t="str">
            <v>HB</v>
          </cell>
          <cell r="G89">
            <v>97.666666666666671</v>
          </cell>
          <cell r="H89">
            <v>38.52320699600412</v>
          </cell>
          <cell r="I89">
            <v>34.118666173497047</v>
          </cell>
          <cell r="J89">
            <v>43.335083021757939</v>
          </cell>
          <cell r="K89">
            <v>4.8118760257538185</v>
          </cell>
          <cell r="L89">
            <v>4.404540822507073</v>
          </cell>
        </row>
        <row r="90">
          <cell r="A90" t="str">
            <v>Cwm Taf HB_CVM_Females_2009 - 2011_HB</v>
          </cell>
          <cell r="B90" t="str">
            <v>CVM</v>
          </cell>
          <cell r="C90" t="str">
            <v>2009 - 2011</v>
          </cell>
          <cell r="D90" t="str">
            <v>Females</v>
          </cell>
          <cell r="E90" t="str">
            <v>Cwm Taf HB</v>
          </cell>
          <cell r="F90" t="str">
            <v>HB</v>
          </cell>
          <cell r="G90">
            <v>99.333333333333329</v>
          </cell>
          <cell r="H90">
            <v>53.398580133754976</v>
          </cell>
          <cell r="I90">
            <v>47.328191072702225</v>
          </cell>
          <cell r="J90">
            <v>60.024674667300538</v>
          </cell>
          <cell r="K90">
            <v>6.6260945335455617</v>
          </cell>
          <cell r="L90">
            <v>6.0703890610527509</v>
          </cell>
        </row>
        <row r="91">
          <cell r="A91" t="str">
            <v>Aneurin Bevan HB_CVM_Females_2009 - 2011_HB</v>
          </cell>
          <cell r="B91" t="str">
            <v>CVM</v>
          </cell>
          <cell r="C91" t="str">
            <v>2009 - 2011</v>
          </cell>
          <cell r="D91" t="str">
            <v>Females</v>
          </cell>
          <cell r="E91" t="str">
            <v>Aneurin Bevan HB</v>
          </cell>
          <cell r="F91" t="str">
            <v>HB</v>
          </cell>
          <cell r="G91">
            <v>166.33333333333334</v>
          </cell>
          <cell r="H91">
            <v>44.889769518534919</v>
          </cell>
          <cell r="I91">
            <v>40.907648956788456</v>
          </cell>
          <cell r="J91">
            <v>49.151212409003961</v>
          </cell>
          <cell r="K91">
            <v>4.2614428904690413</v>
          </cell>
          <cell r="L91">
            <v>3.9821205617464628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ublichealthwalesobservatory.wales.nhs.uk/demography-over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publichealthwalesobservatory.wales.nhs.uk/population-estimates-1" TargetMode="External"/><Relationship Id="rId2" Type="http://schemas.openxmlformats.org/officeDocument/2006/relationships/hyperlink" Target="http://www.publichealthwalesobservatory.wales.nhs.uk/population-estimates-1" TargetMode="External"/><Relationship Id="rId1" Type="http://schemas.openxmlformats.org/officeDocument/2006/relationships/hyperlink" Target="http://www.publichealthwalesobservatory.wales.nhs.uk/phb" TargetMode="External"/><Relationship Id="rId6" Type="http://schemas.openxmlformats.org/officeDocument/2006/relationships/drawing" Target="../drawings/drawing8.xml"/><Relationship Id="rId5" Type="http://schemas.openxmlformats.org/officeDocument/2006/relationships/printerSettings" Target="../printerSettings/printerSettings5.bin"/><Relationship Id="rId4" Type="http://schemas.openxmlformats.org/officeDocument/2006/relationships/hyperlink" Target="http://www.publichealthwalesobservatory.wales.nhs.uk/phb"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4"/>
  <sheetViews>
    <sheetView showGridLines="0" showRowColHeaders="0" tabSelected="1" zoomScaleNormal="100" workbookViewId="0">
      <selection activeCell="U23" sqref="U23"/>
    </sheetView>
  </sheetViews>
  <sheetFormatPr defaultColWidth="9.109375" defaultRowHeight="14.4"/>
  <cols>
    <col min="1" max="7" width="9.109375" style="114"/>
    <col min="8" max="8" width="9.109375" style="114" customWidth="1"/>
    <col min="9" max="16384" width="9.109375" style="114"/>
  </cols>
  <sheetData>
    <row r="1" spans="1:22" ht="12.75" customHeight="1"/>
    <row r="2" spans="1:22" ht="12.75" customHeight="1"/>
    <row r="3" spans="1:22" ht="12.75" customHeight="1"/>
    <row r="4" spans="1:22" ht="12.75" customHeight="1"/>
    <row r="5" spans="1:22" ht="12.75" customHeight="1"/>
    <row r="6" spans="1:22" ht="12.75" customHeight="1"/>
    <row r="7" spans="1:22" ht="12.75" customHeight="1"/>
    <row r="8" spans="1:22" ht="12.75" customHeight="1"/>
    <row r="9" spans="1:22" ht="12.75" customHeight="1">
      <c r="A9" s="115"/>
      <c r="B9" s="115"/>
      <c r="C9" s="115"/>
      <c r="D9" s="115"/>
      <c r="E9" s="115"/>
      <c r="F9" s="115"/>
      <c r="G9" s="115"/>
      <c r="H9" s="115"/>
      <c r="I9" s="115"/>
      <c r="J9" s="115"/>
      <c r="K9" s="115"/>
      <c r="L9" s="115"/>
      <c r="M9" s="115"/>
      <c r="N9" s="115"/>
      <c r="O9" s="115"/>
      <c r="P9" s="115"/>
      <c r="Q9" s="115"/>
      <c r="R9" s="115"/>
      <c r="S9" s="115"/>
      <c r="T9" s="115"/>
      <c r="U9" s="115"/>
      <c r="V9" s="115"/>
    </row>
    <row r="10" spans="1:22" ht="12.75" customHeight="1">
      <c r="A10" s="115"/>
      <c r="B10" s="115"/>
      <c r="C10" s="115"/>
      <c r="D10" s="115"/>
      <c r="E10" s="115"/>
      <c r="F10" s="115"/>
      <c r="G10" s="115"/>
      <c r="H10" s="115"/>
      <c r="I10" s="115"/>
      <c r="J10" s="115"/>
      <c r="K10" s="115"/>
      <c r="L10" s="115"/>
      <c r="M10" s="115"/>
      <c r="N10" s="115"/>
      <c r="O10" s="115"/>
      <c r="P10" s="115"/>
      <c r="Q10" s="115"/>
      <c r="R10" s="115"/>
      <c r="S10" s="115"/>
      <c r="T10" s="115"/>
      <c r="U10" s="115"/>
      <c r="V10" s="115"/>
    </row>
    <row r="11" spans="1:22">
      <c r="A11" s="115"/>
      <c r="B11" s="115"/>
      <c r="C11" s="115"/>
      <c r="D11" s="115"/>
      <c r="E11" s="115"/>
      <c r="F11" s="115"/>
      <c r="G11" s="112" t="s">
        <v>157</v>
      </c>
      <c r="H11" s="111"/>
      <c r="I11" s="111"/>
      <c r="J11" s="111"/>
      <c r="K11" s="111"/>
      <c r="L11" s="111"/>
      <c r="M11" s="111"/>
      <c r="N11" s="111"/>
      <c r="O11" s="111"/>
      <c r="P11" s="111"/>
      <c r="Q11" s="106"/>
      <c r="R11" s="106"/>
      <c r="S11" s="115"/>
      <c r="T11" s="115"/>
      <c r="U11" s="115"/>
      <c r="V11" s="115"/>
    </row>
    <row r="12" spans="1:22">
      <c r="A12" s="115"/>
      <c r="B12" s="115"/>
      <c r="C12" s="115"/>
      <c r="D12" s="115"/>
      <c r="E12" s="115"/>
      <c r="F12" s="115"/>
      <c r="G12" s="283" t="s">
        <v>463</v>
      </c>
      <c r="H12" s="283"/>
      <c r="I12" s="283"/>
      <c r="J12" s="283"/>
      <c r="K12" s="283"/>
      <c r="L12" s="283"/>
      <c r="M12" s="283"/>
      <c r="N12" s="283"/>
      <c r="O12" s="111"/>
      <c r="P12" s="111"/>
      <c r="Q12" s="106"/>
      <c r="R12" s="106"/>
      <c r="S12" s="115"/>
      <c r="T12" s="115"/>
      <c r="U12" s="115"/>
      <c r="V12" s="115"/>
    </row>
    <row r="13" spans="1:22" ht="6" customHeight="1">
      <c r="A13" s="115"/>
      <c r="B13" s="115"/>
      <c r="C13" s="115"/>
      <c r="D13" s="115"/>
      <c r="E13" s="115"/>
      <c r="F13" s="115"/>
      <c r="G13" s="113"/>
      <c r="H13" s="111"/>
      <c r="I13" s="111"/>
      <c r="J13" s="111"/>
      <c r="K13" s="111"/>
      <c r="L13" s="111"/>
      <c r="M13" s="111"/>
      <c r="N13" s="111"/>
      <c r="O13" s="111"/>
      <c r="P13" s="111"/>
      <c r="Q13" s="107"/>
      <c r="R13" s="106"/>
      <c r="S13" s="115"/>
      <c r="T13" s="115"/>
      <c r="U13" s="115"/>
      <c r="V13" s="115"/>
    </row>
    <row r="14" spans="1:22">
      <c r="A14" s="115"/>
      <c r="B14" s="115"/>
      <c r="C14" s="115"/>
      <c r="D14" s="115"/>
      <c r="E14" s="115"/>
      <c r="F14" s="115"/>
      <c r="G14" s="112" t="s">
        <v>119</v>
      </c>
      <c r="H14" s="111"/>
      <c r="I14" s="111"/>
      <c r="J14" s="111"/>
      <c r="K14" s="111"/>
      <c r="L14" s="111"/>
      <c r="M14" s="111"/>
      <c r="N14" s="111"/>
      <c r="O14" s="111"/>
      <c r="P14" s="111"/>
      <c r="Q14" s="107"/>
      <c r="R14" s="106"/>
      <c r="S14" s="115"/>
      <c r="T14" s="115"/>
      <c r="U14" s="115"/>
      <c r="V14" s="115"/>
    </row>
    <row r="15" spans="1:22" ht="4.5" customHeight="1">
      <c r="A15" s="115"/>
      <c r="B15" s="115"/>
      <c r="C15" s="115"/>
      <c r="D15" s="115"/>
      <c r="E15" s="115"/>
      <c r="F15" s="115"/>
      <c r="G15" s="112"/>
      <c r="H15" s="111"/>
      <c r="I15" s="111"/>
      <c r="J15" s="111"/>
      <c r="K15" s="111"/>
      <c r="L15" s="111"/>
      <c r="M15" s="111"/>
      <c r="N15" s="111"/>
      <c r="O15" s="111"/>
      <c r="P15" s="111"/>
      <c r="Q15" s="106"/>
      <c r="R15" s="106"/>
      <c r="S15" s="115"/>
      <c r="T15" s="115"/>
      <c r="U15" s="115"/>
      <c r="V15" s="115"/>
    </row>
    <row r="16" spans="1:22">
      <c r="A16" s="115"/>
      <c r="B16" s="115"/>
      <c r="C16" s="115"/>
      <c r="D16" s="115"/>
      <c r="E16" s="115"/>
      <c r="F16" s="115"/>
      <c r="G16" s="116" t="s">
        <v>163</v>
      </c>
      <c r="H16" s="111"/>
      <c r="I16" s="111"/>
      <c r="J16" s="111"/>
      <c r="K16" s="111"/>
      <c r="L16" s="111"/>
      <c r="M16" s="111"/>
      <c r="N16" s="111"/>
      <c r="O16" s="111"/>
      <c r="P16" s="111"/>
      <c r="Q16" s="106"/>
      <c r="R16" s="106"/>
      <c r="S16" s="115"/>
      <c r="T16" s="115"/>
      <c r="U16" s="115"/>
      <c r="V16" s="115"/>
    </row>
    <row r="17" spans="1:22">
      <c r="A17" s="115"/>
      <c r="B17" s="115"/>
      <c r="C17" s="115"/>
      <c r="D17" s="115"/>
      <c r="E17" s="115"/>
      <c r="F17" s="115"/>
      <c r="G17" s="116" t="s">
        <v>165</v>
      </c>
      <c r="H17" s="111"/>
      <c r="I17" s="111"/>
      <c r="J17" s="111"/>
      <c r="K17" s="111"/>
      <c r="L17" s="111"/>
      <c r="M17" s="111"/>
      <c r="N17" s="111"/>
      <c r="O17" s="111"/>
      <c r="P17" s="111"/>
      <c r="Q17" s="106"/>
      <c r="R17" s="106"/>
      <c r="S17" s="115"/>
      <c r="T17" s="115"/>
      <c r="U17" s="115"/>
      <c r="V17" s="115"/>
    </row>
    <row r="18" spans="1:22">
      <c r="A18" s="115"/>
      <c r="B18" s="115"/>
      <c r="C18" s="115"/>
      <c r="D18" s="115"/>
      <c r="E18" s="115"/>
      <c r="F18" s="115"/>
      <c r="G18" s="116" t="s">
        <v>164</v>
      </c>
      <c r="H18" s="111"/>
      <c r="I18" s="111"/>
      <c r="J18" s="111"/>
      <c r="K18" s="111"/>
      <c r="L18" s="111"/>
      <c r="M18" s="111"/>
      <c r="N18" s="111"/>
      <c r="O18" s="111"/>
      <c r="P18" s="111"/>
      <c r="Q18" s="106"/>
      <c r="R18" s="106"/>
      <c r="S18" s="115"/>
      <c r="T18" s="115"/>
      <c r="U18" s="115"/>
      <c r="V18" s="115"/>
    </row>
    <row r="19" spans="1:22" ht="7.5" customHeight="1">
      <c r="A19" s="115"/>
      <c r="B19" s="115"/>
      <c r="C19" s="115"/>
      <c r="D19" s="115"/>
      <c r="E19" s="115"/>
      <c r="F19" s="115"/>
      <c r="G19" s="117"/>
      <c r="H19" s="111"/>
      <c r="I19" s="111"/>
      <c r="J19" s="111"/>
      <c r="K19" s="111"/>
      <c r="L19" s="111"/>
      <c r="M19" s="111"/>
      <c r="N19" s="111"/>
      <c r="O19" s="111"/>
      <c r="P19" s="111"/>
      <c r="Q19" s="106"/>
      <c r="R19" s="106"/>
      <c r="S19" s="115"/>
      <c r="T19" s="115"/>
      <c r="U19" s="115"/>
      <c r="V19" s="115"/>
    </row>
    <row r="20" spans="1:22">
      <c r="A20" s="115"/>
      <c r="B20" s="115"/>
      <c r="C20" s="115"/>
      <c r="D20" s="115"/>
      <c r="E20" s="115"/>
      <c r="F20" s="115"/>
      <c r="G20" s="112" t="s">
        <v>158</v>
      </c>
      <c r="H20" s="111"/>
      <c r="I20" s="111"/>
      <c r="J20" s="111"/>
      <c r="K20" s="111"/>
      <c r="L20" s="111"/>
      <c r="M20" s="111"/>
      <c r="N20" s="111"/>
      <c r="O20" s="111"/>
      <c r="P20" s="111"/>
      <c r="Q20" s="106"/>
      <c r="R20" s="106"/>
      <c r="S20" s="115"/>
      <c r="T20" s="115"/>
      <c r="U20" s="115"/>
      <c r="V20" s="115"/>
    </row>
    <row r="21" spans="1:22">
      <c r="A21" s="115"/>
      <c r="B21" s="115"/>
      <c r="C21" s="115"/>
      <c r="D21" s="115"/>
      <c r="E21" s="115"/>
      <c r="F21" s="115"/>
      <c r="G21" s="112" t="s">
        <v>159</v>
      </c>
      <c r="H21" s="113"/>
      <c r="I21" s="113"/>
      <c r="J21" s="113"/>
      <c r="K21" s="113"/>
      <c r="L21" s="113"/>
      <c r="M21" s="113"/>
      <c r="N21" s="113"/>
      <c r="O21" s="113"/>
      <c r="P21" s="113"/>
      <c r="Q21" s="115"/>
      <c r="R21" s="115"/>
      <c r="S21" s="115"/>
      <c r="T21" s="115"/>
      <c r="U21" s="115"/>
      <c r="V21" s="115"/>
    </row>
    <row r="22" spans="1:22" ht="6" customHeight="1">
      <c r="A22" s="115"/>
      <c r="B22" s="115"/>
      <c r="C22" s="115"/>
      <c r="D22" s="115"/>
      <c r="E22" s="115"/>
      <c r="F22" s="115"/>
      <c r="G22" s="118"/>
      <c r="H22" s="113"/>
      <c r="I22" s="113"/>
      <c r="J22" s="113"/>
      <c r="K22" s="113"/>
      <c r="L22" s="113"/>
      <c r="M22" s="113"/>
      <c r="N22" s="113"/>
      <c r="O22" s="113"/>
      <c r="P22" s="113"/>
      <c r="Q22" s="115"/>
      <c r="R22" s="115"/>
      <c r="S22" s="115"/>
      <c r="T22" s="115"/>
      <c r="U22" s="115"/>
      <c r="V22" s="115"/>
    </row>
    <row r="23" spans="1:22">
      <c r="A23" s="115"/>
      <c r="B23" s="115"/>
      <c r="C23" s="115"/>
      <c r="D23" s="115"/>
      <c r="E23" s="115"/>
      <c r="F23" s="115"/>
      <c r="G23" s="119" t="s">
        <v>146</v>
      </c>
      <c r="H23" s="112"/>
      <c r="I23" s="112"/>
      <c r="J23" s="113"/>
      <c r="K23" s="113"/>
      <c r="L23" s="113"/>
      <c r="M23" s="113"/>
      <c r="N23" s="113"/>
      <c r="O23" s="113"/>
      <c r="P23" s="113"/>
      <c r="Q23" s="115"/>
      <c r="R23" s="115"/>
      <c r="S23" s="115"/>
      <c r="T23" s="115"/>
      <c r="U23" s="115"/>
      <c r="V23" s="115"/>
    </row>
    <row r="24" spans="1:22">
      <c r="A24" s="115"/>
      <c r="B24" s="115"/>
      <c r="C24" s="115"/>
      <c r="D24" s="115"/>
      <c r="E24" s="115"/>
      <c r="F24" s="115"/>
      <c r="G24" s="106"/>
      <c r="H24" s="106"/>
      <c r="I24" s="106"/>
      <c r="J24" s="106"/>
      <c r="K24" s="106"/>
      <c r="L24" s="106"/>
      <c r="M24" s="106"/>
      <c r="N24" s="106"/>
      <c r="O24" s="106"/>
      <c r="P24" s="106"/>
      <c r="Q24" s="106"/>
      <c r="R24" s="106"/>
      <c r="S24" s="115"/>
      <c r="T24" s="115"/>
      <c r="U24" s="115"/>
      <c r="V24" s="115"/>
    </row>
    <row r="25" spans="1:22">
      <c r="A25" s="115"/>
      <c r="B25" s="115"/>
      <c r="C25" s="115"/>
      <c r="D25" s="115"/>
      <c r="E25" s="115"/>
      <c r="F25" s="115"/>
      <c r="G25" s="115"/>
      <c r="H25" s="115"/>
      <c r="I25" s="115"/>
      <c r="J25" s="115"/>
      <c r="K25" s="115"/>
      <c r="L25" s="115"/>
      <c r="M25" s="115"/>
      <c r="N25" s="115"/>
      <c r="O25" s="115"/>
      <c r="P25" s="115"/>
      <c r="Q25" s="115"/>
      <c r="R25" s="115"/>
      <c r="S25" s="115"/>
      <c r="T25" s="115"/>
      <c r="U25" s="115"/>
      <c r="V25" s="115"/>
    </row>
    <row r="26" spans="1:22">
      <c r="A26" s="115"/>
      <c r="B26" s="115"/>
      <c r="C26" s="115"/>
      <c r="D26" s="115"/>
      <c r="E26" s="115"/>
      <c r="F26" s="115"/>
      <c r="G26" s="115"/>
      <c r="H26" s="115"/>
      <c r="I26" s="115"/>
      <c r="J26" s="115"/>
      <c r="K26" s="115"/>
      <c r="L26" s="115"/>
      <c r="M26" s="115"/>
      <c r="N26" s="115"/>
      <c r="O26" s="115"/>
      <c r="P26" s="115"/>
      <c r="Q26" s="115"/>
      <c r="R26" s="115"/>
      <c r="S26" s="115"/>
      <c r="T26" s="115"/>
      <c r="U26" s="115"/>
      <c r="V26" s="115"/>
    </row>
    <row r="27" spans="1:22">
      <c r="A27" s="115"/>
      <c r="B27" s="115"/>
      <c r="C27" s="115"/>
      <c r="D27" s="115"/>
      <c r="E27" s="115"/>
      <c r="F27" s="115"/>
      <c r="G27" s="115"/>
      <c r="H27" s="115"/>
      <c r="I27" s="115"/>
      <c r="J27" s="115"/>
      <c r="K27" s="115"/>
      <c r="L27" s="115"/>
      <c r="M27" s="115"/>
      <c r="N27" s="115"/>
      <c r="O27" s="115"/>
      <c r="P27" s="115"/>
      <c r="Q27" s="115"/>
      <c r="R27" s="115"/>
      <c r="S27" s="115"/>
      <c r="T27" s="115"/>
      <c r="U27" s="115"/>
      <c r="V27" s="115"/>
    </row>
    <row r="28" spans="1:22">
      <c r="A28" s="115"/>
      <c r="B28" s="115"/>
      <c r="C28" s="115"/>
      <c r="D28" s="115"/>
      <c r="E28" s="115"/>
      <c r="F28" s="115"/>
      <c r="G28" s="115"/>
      <c r="H28" s="115"/>
      <c r="I28" s="115"/>
      <c r="J28" s="115"/>
      <c r="K28" s="115"/>
      <c r="L28" s="115"/>
      <c r="M28" s="115"/>
      <c r="N28" s="115"/>
      <c r="O28" s="115"/>
      <c r="P28" s="115"/>
      <c r="Q28" s="115"/>
      <c r="R28" s="115"/>
      <c r="S28" s="115"/>
      <c r="T28" s="115"/>
      <c r="U28" s="115"/>
      <c r="V28" s="115"/>
    </row>
    <row r="29" spans="1:22">
      <c r="A29" s="115"/>
      <c r="B29" s="115"/>
      <c r="C29" s="115"/>
      <c r="D29" s="115"/>
      <c r="E29" s="115"/>
      <c r="F29" s="115"/>
      <c r="G29" s="115"/>
      <c r="H29" s="115"/>
      <c r="I29" s="115"/>
      <c r="J29" s="115"/>
      <c r="K29" s="115"/>
      <c r="L29" s="115"/>
      <c r="M29" s="115"/>
      <c r="N29" s="115"/>
      <c r="O29" s="115"/>
      <c r="P29" s="115"/>
      <c r="Q29" s="115"/>
      <c r="R29" s="115"/>
      <c r="S29" s="115"/>
      <c r="T29" s="115"/>
      <c r="U29" s="115"/>
      <c r="V29" s="115"/>
    </row>
    <row r="30" spans="1:22">
      <c r="A30" s="115"/>
      <c r="B30" s="115"/>
      <c r="C30" s="115"/>
      <c r="D30" s="115"/>
      <c r="E30" s="115"/>
      <c r="F30" s="115"/>
      <c r="G30" s="115"/>
      <c r="H30" s="115"/>
      <c r="I30" s="115"/>
      <c r="J30" s="115"/>
      <c r="K30" s="115"/>
      <c r="L30" s="115"/>
      <c r="M30" s="115"/>
      <c r="N30" s="115"/>
      <c r="O30" s="115"/>
      <c r="P30" s="115"/>
      <c r="Q30" s="115"/>
      <c r="R30" s="115"/>
      <c r="S30" s="115"/>
      <c r="T30" s="115"/>
      <c r="U30" s="115"/>
      <c r="V30" s="115"/>
    </row>
    <row r="31" spans="1:22">
      <c r="A31" s="115"/>
      <c r="B31" s="115"/>
      <c r="C31" s="115"/>
      <c r="D31" s="115"/>
      <c r="E31" s="115"/>
      <c r="F31" s="115"/>
      <c r="G31" s="115"/>
      <c r="H31" s="115"/>
      <c r="I31" s="115"/>
      <c r="J31" s="115"/>
      <c r="K31" s="115"/>
      <c r="L31" s="115"/>
      <c r="M31" s="115"/>
      <c r="N31" s="115"/>
      <c r="O31" s="115"/>
      <c r="P31" s="115"/>
      <c r="Q31" s="115"/>
      <c r="R31" s="115"/>
      <c r="S31" s="115"/>
      <c r="T31" s="115"/>
      <c r="U31" s="115"/>
      <c r="V31" s="115"/>
    </row>
    <row r="32" spans="1:22">
      <c r="A32" s="115"/>
      <c r="B32" s="115"/>
      <c r="C32" s="115"/>
      <c r="D32" s="115"/>
      <c r="E32" s="115"/>
      <c r="F32" s="115"/>
      <c r="G32" s="115"/>
      <c r="H32" s="115"/>
      <c r="I32" s="115"/>
      <c r="J32" s="115"/>
      <c r="K32" s="115"/>
      <c r="L32" s="115"/>
      <c r="M32" s="115"/>
      <c r="N32" s="115"/>
      <c r="O32" s="115"/>
      <c r="P32" s="115"/>
      <c r="Q32" s="115"/>
      <c r="R32" s="115"/>
      <c r="S32" s="115"/>
      <c r="T32" s="115"/>
      <c r="U32" s="115"/>
      <c r="V32" s="115"/>
    </row>
    <row r="33" spans="1:22">
      <c r="A33" s="115"/>
      <c r="B33" s="115"/>
      <c r="C33" s="115"/>
      <c r="D33" s="115"/>
      <c r="E33" s="115"/>
      <c r="F33" s="115"/>
      <c r="G33" s="115"/>
      <c r="H33" s="115"/>
      <c r="I33" s="115"/>
      <c r="J33" s="115"/>
      <c r="K33" s="115"/>
      <c r="L33" s="115"/>
      <c r="M33" s="115"/>
      <c r="N33" s="115"/>
      <c r="O33" s="115"/>
      <c r="P33" s="115"/>
      <c r="Q33" s="115"/>
      <c r="R33" s="115"/>
      <c r="S33" s="115"/>
      <c r="T33" s="115"/>
      <c r="U33" s="115"/>
      <c r="V33" s="115"/>
    </row>
    <row r="34" spans="1:22">
      <c r="A34" s="115"/>
      <c r="B34" s="115"/>
      <c r="C34" s="115"/>
      <c r="D34" s="115"/>
      <c r="E34" s="115"/>
      <c r="F34" s="115"/>
      <c r="G34" s="115"/>
      <c r="H34" s="115"/>
      <c r="I34" s="115"/>
      <c r="J34" s="115"/>
      <c r="K34" s="115"/>
      <c r="L34" s="115"/>
      <c r="M34" s="115"/>
      <c r="N34" s="115"/>
      <c r="O34" s="115"/>
      <c r="P34" s="115"/>
      <c r="Q34" s="115"/>
      <c r="R34" s="115"/>
      <c r="S34" s="115"/>
      <c r="T34" s="115"/>
      <c r="U34" s="115"/>
      <c r="V34" s="115"/>
    </row>
    <row r="35" spans="1:22">
      <c r="A35" s="115"/>
      <c r="B35" s="115"/>
      <c r="C35" s="115"/>
      <c r="D35" s="115"/>
      <c r="E35" s="115"/>
      <c r="F35" s="115"/>
      <c r="G35" s="115"/>
      <c r="H35" s="115"/>
      <c r="I35" s="115"/>
      <c r="J35" s="115"/>
      <c r="K35" s="115"/>
      <c r="L35" s="115"/>
      <c r="M35" s="115"/>
      <c r="N35" s="115"/>
      <c r="O35" s="115"/>
      <c r="P35" s="115"/>
      <c r="Q35" s="115"/>
      <c r="R35" s="115"/>
      <c r="S35" s="115"/>
      <c r="T35" s="115"/>
      <c r="U35" s="115"/>
      <c r="V35" s="115"/>
    </row>
    <row r="39" spans="1:22">
      <c r="G39" s="120"/>
      <c r="H39" s="120"/>
      <c r="I39" s="120"/>
      <c r="J39" s="120"/>
      <c r="K39" s="120"/>
      <c r="L39" s="120"/>
      <c r="M39" s="120"/>
      <c r="N39" s="120"/>
      <c r="O39" s="120"/>
      <c r="P39" s="120"/>
      <c r="Q39" s="120"/>
      <c r="R39" s="120"/>
    </row>
    <row r="40" spans="1:22" ht="15" customHeight="1">
      <c r="G40" s="282"/>
      <c r="H40" s="282"/>
      <c r="I40" s="282"/>
      <c r="J40" s="282"/>
      <c r="K40" s="282"/>
      <c r="L40" s="282"/>
      <c r="M40" s="282"/>
      <c r="N40" s="282"/>
      <c r="O40" s="282"/>
      <c r="P40" s="282"/>
      <c r="Q40" s="282"/>
      <c r="R40" s="121"/>
    </row>
    <row r="41" spans="1:22">
      <c r="G41" s="282"/>
      <c r="H41" s="282"/>
      <c r="I41" s="282"/>
      <c r="J41" s="282"/>
      <c r="K41" s="282"/>
      <c r="L41" s="282"/>
      <c r="M41" s="282"/>
      <c r="N41" s="282"/>
      <c r="O41" s="282"/>
      <c r="P41" s="282"/>
      <c r="Q41" s="282"/>
      <c r="R41" s="121"/>
    </row>
    <row r="42" spans="1:22">
      <c r="G42" s="282"/>
      <c r="H42" s="282"/>
      <c r="I42" s="282"/>
      <c r="J42" s="282"/>
      <c r="K42" s="282"/>
      <c r="L42" s="282"/>
      <c r="M42" s="282"/>
      <c r="N42" s="282"/>
      <c r="O42" s="282"/>
      <c r="P42" s="282"/>
      <c r="Q42" s="282"/>
      <c r="R42" s="121"/>
    </row>
    <row r="43" spans="1:22">
      <c r="G43" s="282"/>
      <c r="H43" s="282"/>
      <c r="I43" s="282"/>
      <c r="J43" s="282"/>
      <c r="K43" s="282"/>
      <c r="L43" s="282"/>
      <c r="M43" s="282"/>
      <c r="N43" s="282"/>
      <c r="O43" s="282"/>
      <c r="P43" s="282"/>
      <c r="Q43" s="282"/>
      <c r="R43" s="121"/>
    </row>
    <row r="44" spans="1:22">
      <c r="G44" s="121"/>
      <c r="H44" s="121"/>
      <c r="I44" s="121"/>
      <c r="J44" s="121"/>
      <c r="K44" s="121"/>
      <c r="L44" s="121"/>
      <c r="M44" s="121"/>
      <c r="N44" s="121"/>
      <c r="O44" s="121"/>
      <c r="P44" s="121"/>
      <c r="Q44" s="121"/>
      <c r="R44" s="121"/>
    </row>
  </sheetData>
  <sheetProtection algorithmName="SHA-512" hashValue="+13pzJ4rBgp0KOcW06GZt9ua53HDFFY5THL8nrqhLmIWRf1WBKTzfS8R9pkrbve3s7b7gB6abcD0Ts4sIDc0mA==" saltValue="c72cvOkJ81eg/19/gEzzOA==" spinCount="100000" sheet="1" scenarios="1"/>
  <mergeCells count="2">
    <mergeCell ref="G40:Q43"/>
    <mergeCell ref="G12:N12"/>
  </mergeCells>
  <hyperlinks>
    <hyperlink ref="G12" r:id="rId1"/>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0"/>
  <sheetViews>
    <sheetView workbookViewId="0">
      <selection activeCell="P32" sqref="P32"/>
    </sheetView>
  </sheetViews>
  <sheetFormatPr defaultRowHeight="14.4"/>
  <cols>
    <col min="1" max="1" width="21" customWidth="1"/>
    <col min="2" max="2" width="21.44140625" customWidth="1"/>
    <col min="11" max="11" width="18.44140625" bestFit="1" customWidth="1"/>
    <col min="12" max="12" width="17.44140625" customWidth="1"/>
    <col min="13" max="13" width="18.5546875" bestFit="1" customWidth="1"/>
  </cols>
  <sheetData>
    <row r="1" spans="1:21">
      <c r="A1" s="36" t="s">
        <v>115</v>
      </c>
      <c r="B1" s="105" t="s">
        <v>147</v>
      </c>
      <c r="C1" s="36"/>
      <c r="D1" s="36"/>
      <c r="E1" s="36"/>
      <c r="F1" s="36"/>
      <c r="M1" s="86"/>
      <c r="N1" s="86"/>
      <c r="O1" s="86"/>
      <c r="P1" s="86"/>
      <c r="Q1" s="86"/>
      <c r="R1" s="86"/>
      <c r="S1" s="86"/>
      <c r="T1" s="86"/>
      <c r="U1" s="86"/>
    </row>
    <row r="2" spans="1:21">
      <c r="M2" s="96"/>
      <c r="N2" s="86"/>
      <c r="O2" s="86"/>
      <c r="P2" s="86"/>
      <c r="Q2" s="86"/>
      <c r="R2" s="86"/>
      <c r="S2" s="86"/>
      <c r="T2" s="86"/>
      <c r="U2" s="86"/>
    </row>
    <row r="3" spans="1:21">
      <c r="B3" t="s">
        <v>31</v>
      </c>
      <c r="C3" t="s">
        <v>93</v>
      </c>
      <c r="D3" t="s">
        <v>94</v>
      </c>
      <c r="E3" t="s">
        <v>95</v>
      </c>
      <c r="F3" t="s">
        <v>96</v>
      </c>
      <c r="G3" t="s">
        <v>70</v>
      </c>
      <c r="H3" t="s">
        <v>71</v>
      </c>
      <c r="I3" t="s">
        <v>74</v>
      </c>
      <c r="J3" t="s">
        <v>73</v>
      </c>
      <c r="K3" s="105" t="s">
        <v>153</v>
      </c>
      <c r="L3" s="96" t="s">
        <v>156</v>
      </c>
      <c r="M3" s="86"/>
      <c r="N3" s="86"/>
      <c r="O3" s="86"/>
      <c r="P3" s="86"/>
      <c r="Q3" s="86"/>
      <c r="R3" s="86"/>
      <c r="S3" s="86"/>
      <c r="T3" s="86"/>
      <c r="U3" s="86"/>
    </row>
    <row r="4" spans="1:21">
      <c r="A4" t="s">
        <v>2</v>
      </c>
      <c r="B4" t="s">
        <v>2</v>
      </c>
      <c r="C4">
        <v>2014</v>
      </c>
      <c r="D4">
        <v>33541</v>
      </c>
      <c r="E4">
        <v>567457</v>
      </c>
      <c r="F4">
        <v>59.107562335119667</v>
      </c>
      <c r="G4">
        <v>58.476681119572518</v>
      </c>
      <c r="H4">
        <v>59.743600154600806</v>
      </c>
      <c r="I4">
        <v>0.6308812155471486</v>
      </c>
      <c r="J4">
        <v>0.63603781948113891</v>
      </c>
      <c r="L4" s="86"/>
      <c r="M4" s="86"/>
      <c r="N4" s="86"/>
      <c r="O4" s="86"/>
      <c r="P4" s="86"/>
      <c r="Q4" s="86"/>
      <c r="R4" s="86"/>
      <c r="S4" s="86"/>
      <c r="T4" s="86"/>
      <c r="U4" s="86"/>
    </row>
    <row r="5" spans="1:21">
      <c r="A5" t="s">
        <v>3</v>
      </c>
      <c r="B5" t="s">
        <v>86</v>
      </c>
      <c r="C5">
        <v>2014</v>
      </c>
      <c r="D5">
        <v>7365</v>
      </c>
      <c r="E5">
        <v>118077</v>
      </c>
      <c r="F5">
        <v>62.374552198988795</v>
      </c>
      <c r="G5">
        <v>60.958137713150755</v>
      </c>
      <c r="H5">
        <v>63.815799793036945</v>
      </c>
      <c r="I5">
        <v>1.4164144858380396</v>
      </c>
      <c r="J5">
        <v>1.4412475940481499</v>
      </c>
      <c r="K5" t="s">
        <v>458</v>
      </c>
      <c r="L5" s="86" t="s">
        <v>458</v>
      </c>
      <c r="M5" s="86" t="b">
        <v>1</v>
      </c>
      <c r="N5" s="86"/>
      <c r="O5" s="86"/>
      <c r="P5" s="86"/>
      <c r="Q5" s="86"/>
      <c r="R5" s="86"/>
      <c r="S5" s="86"/>
      <c r="T5" s="86"/>
      <c r="U5" s="86"/>
    </row>
    <row r="6" spans="1:21">
      <c r="A6" t="s">
        <v>144</v>
      </c>
      <c r="B6" t="s">
        <v>78</v>
      </c>
      <c r="C6">
        <v>2014</v>
      </c>
      <c r="D6">
        <v>1149</v>
      </c>
      <c r="E6">
        <v>19732</v>
      </c>
      <c r="F6">
        <v>58.230285830123655</v>
      </c>
      <c r="G6">
        <v>54.911943597902969</v>
      </c>
      <c r="H6">
        <v>61.698116452190732</v>
      </c>
      <c r="I6">
        <v>3.3183422322206866</v>
      </c>
      <c r="J6">
        <v>3.4678306220670763</v>
      </c>
      <c r="K6" s="105" t="s">
        <v>459</v>
      </c>
      <c r="L6" s="86" t="s">
        <v>460</v>
      </c>
      <c r="M6" s="86" t="b">
        <v>0</v>
      </c>
      <c r="N6" s="86"/>
      <c r="O6" s="86"/>
      <c r="P6" s="86"/>
      <c r="Q6" s="86"/>
      <c r="R6" s="86"/>
      <c r="S6" s="86"/>
      <c r="T6" s="86"/>
      <c r="U6" s="86"/>
    </row>
    <row r="7" spans="1:21">
      <c r="A7" t="s">
        <v>10</v>
      </c>
      <c r="B7" t="s">
        <v>87</v>
      </c>
      <c r="C7">
        <v>2014</v>
      </c>
      <c r="D7">
        <v>3638</v>
      </c>
      <c r="E7">
        <v>64111</v>
      </c>
      <c r="F7">
        <v>56.745332314267444</v>
      </c>
      <c r="G7">
        <v>54.916338266693685</v>
      </c>
      <c r="H7">
        <v>58.620138261355272</v>
      </c>
      <c r="I7">
        <v>1.8289940475737581</v>
      </c>
      <c r="J7">
        <v>1.8748059470878289</v>
      </c>
      <c r="K7" s="105" t="s">
        <v>461</v>
      </c>
      <c r="L7" s="86" t="s">
        <v>461</v>
      </c>
      <c r="M7" s="86" t="b">
        <v>1</v>
      </c>
      <c r="N7" s="86"/>
      <c r="O7" s="86"/>
      <c r="P7" s="86"/>
      <c r="Q7" s="86"/>
      <c r="R7" s="86"/>
      <c r="S7" s="86"/>
      <c r="T7" s="86"/>
      <c r="U7" s="86"/>
    </row>
    <row r="8" spans="1:21">
      <c r="A8" t="s">
        <v>14</v>
      </c>
      <c r="B8" t="s">
        <v>97</v>
      </c>
      <c r="C8">
        <v>2014</v>
      </c>
      <c r="D8">
        <v>5491</v>
      </c>
      <c r="E8">
        <v>96592</v>
      </c>
      <c r="F8">
        <v>56.847357959251283</v>
      </c>
      <c r="G8">
        <v>55.353672014258166</v>
      </c>
      <c r="H8">
        <v>58.371419344655955</v>
      </c>
      <c r="I8">
        <v>1.4936859449931177</v>
      </c>
      <c r="J8">
        <v>1.5240613854046714</v>
      </c>
      <c r="K8" s="105" t="s">
        <v>461</v>
      </c>
      <c r="L8" s="86" t="s">
        <v>461</v>
      </c>
      <c r="M8" s="86" t="b">
        <v>1</v>
      </c>
      <c r="N8" s="86"/>
      <c r="O8" s="86"/>
      <c r="P8" s="86"/>
      <c r="Q8" s="86"/>
      <c r="R8" s="86"/>
      <c r="S8" s="86"/>
      <c r="T8" s="86"/>
      <c r="U8" s="86"/>
    </row>
    <row r="9" spans="1:21">
      <c r="A9" t="s">
        <v>18</v>
      </c>
      <c r="B9" t="s">
        <v>92</v>
      </c>
      <c r="C9">
        <v>2014</v>
      </c>
      <c r="D9">
        <v>5871</v>
      </c>
      <c r="E9">
        <v>104961</v>
      </c>
      <c r="F9">
        <v>55.935061594306461</v>
      </c>
      <c r="G9">
        <v>54.513394460845404</v>
      </c>
      <c r="H9">
        <v>57.384678055998307</v>
      </c>
      <c r="I9">
        <v>1.4216671334610567</v>
      </c>
      <c r="J9">
        <v>1.4496164616918463</v>
      </c>
      <c r="K9" s="105" t="s">
        <v>461</v>
      </c>
      <c r="L9" s="86" t="s">
        <v>461</v>
      </c>
      <c r="M9" s="86" t="b">
        <v>1</v>
      </c>
      <c r="N9" s="86"/>
      <c r="O9" s="86"/>
      <c r="P9" s="86"/>
      <c r="Q9" s="86"/>
      <c r="R9" s="86"/>
      <c r="S9" s="86"/>
      <c r="T9" s="86"/>
      <c r="U9" s="86"/>
    </row>
    <row r="10" spans="1:21">
      <c r="A10" t="s">
        <v>20</v>
      </c>
      <c r="B10" t="s">
        <v>88</v>
      </c>
      <c r="C10">
        <v>2014</v>
      </c>
      <c r="D10">
        <v>3465</v>
      </c>
      <c r="E10">
        <v>56943</v>
      </c>
      <c r="F10">
        <v>60.850324008218742</v>
      </c>
      <c r="G10">
        <v>58.841059810729156</v>
      </c>
      <c r="H10">
        <v>62.911173954156865</v>
      </c>
      <c r="I10">
        <v>2.0092641974895855</v>
      </c>
      <c r="J10">
        <v>2.0608499459381235</v>
      </c>
      <c r="K10" s="105" t="s">
        <v>459</v>
      </c>
      <c r="L10" s="86" t="s">
        <v>460</v>
      </c>
      <c r="M10" s="86" t="b">
        <v>0</v>
      </c>
      <c r="N10" s="86"/>
      <c r="O10" s="86"/>
      <c r="P10" s="86"/>
      <c r="Q10" s="86"/>
      <c r="R10" s="86"/>
      <c r="S10" s="86"/>
      <c r="T10" s="86"/>
      <c r="U10" s="86"/>
    </row>
    <row r="11" spans="1:21">
      <c r="A11" t="s">
        <v>23</v>
      </c>
      <c r="B11" t="s">
        <v>89</v>
      </c>
      <c r="C11">
        <v>2014</v>
      </c>
      <c r="D11">
        <v>6562</v>
      </c>
      <c r="E11">
        <v>107041</v>
      </c>
      <c r="F11">
        <v>61.303612634411117</v>
      </c>
      <c r="G11">
        <v>59.829301872138174</v>
      </c>
      <c r="H11">
        <v>62.805323153624343</v>
      </c>
      <c r="I11">
        <v>1.4743107622729426</v>
      </c>
      <c r="J11">
        <v>1.5017105192132263</v>
      </c>
      <c r="K11" s="105" t="s">
        <v>458</v>
      </c>
      <c r="L11" s="86" t="s">
        <v>458</v>
      </c>
      <c r="M11" s="86" t="b">
        <v>1</v>
      </c>
      <c r="N11" s="86"/>
      <c r="O11" s="86"/>
      <c r="P11" s="86"/>
      <c r="Q11" s="86"/>
      <c r="R11" s="86"/>
      <c r="S11" s="86"/>
      <c r="T11" s="86"/>
      <c r="U11" s="86"/>
    </row>
    <row r="12" spans="1:21">
      <c r="A12" s="73" t="s">
        <v>32</v>
      </c>
      <c r="B12" t="s">
        <v>98</v>
      </c>
      <c r="C12">
        <v>2014</v>
      </c>
      <c r="D12">
        <v>747</v>
      </c>
      <c r="E12">
        <v>11051</v>
      </c>
      <c r="F12">
        <v>67.595692697493433</v>
      </c>
      <c r="G12">
        <v>62.835132617376843</v>
      </c>
      <c r="H12">
        <v>72.623798188237743</v>
      </c>
      <c r="I12">
        <v>4.7605600801165906</v>
      </c>
      <c r="J12">
        <v>5.0281054907443092</v>
      </c>
      <c r="K12" s="105" t="s">
        <v>458</v>
      </c>
      <c r="L12" s="86" t="s">
        <v>458</v>
      </c>
      <c r="M12" s="86" t="b">
        <v>1</v>
      </c>
      <c r="N12" s="86"/>
      <c r="O12" s="86"/>
      <c r="P12" s="86"/>
      <c r="Q12" s="86"/>
      <c r="R12" s="86"/>
      <c r="S12" s="86"/>
      <c r="T12" s="86"/>
      <c r="U12" s="86"/>
    </row>
    <row r="13" spans="1:21">
      <c r="A13" t="s">
        <v>48</v>
      </c>
      <c r="B13" t="s">
        <v>48</v>
      </c>
      <c r="C13">
        <v>2014</v>
      </c>
      <c r="D13">
        <v>771</v>
      </c>
      <c r="E13">
        <v>13140</v>
      </c>
      <c r="F13">
        <v>58.675799086757991</v>
      </c>
      <c r="G13">
        <v>54.607100605973656</v>
      </c>
      <c r="H13">
        <v>62.969465786806943</v>
      </c>
      <c r="I13">
        <v>4.0686984807843345</v>
      </c>
      <c r="J13">
        <v>4.2936667000489521</v>
      </c>
      <c r="K13" s="105" t="s">
        <v>459</v>
      </c>
      <c r="L13" s="86" t="s">
        <v>459</v>
      </c>
      <c r="M13" s="86" t="b">
        <v>1</v>
      </c>
      <c r="N13" s="86"/>
      <c r="O13" s="86"/>
      <c r="P13" s="86"/>
      <c r="Q13" s="86"/>
      <c r="R13" s="86"/>
      <c r="S13" s="86"/>
      <c r="T13" s="86"/>
      <c r="U13" s="86"/>
    </row>
    <row r="14" spans="1:21">
      <c r="A14" t="s">
        <v>43</v>
      </c>
      <c r="B14" t="s">
        <v>43</v>
      </c>
      <c r="C14">
        <v>2014</v>
      </c>
      <c r="D14">
        <v>1482</v>
      </c>
      <c r="E14">
        <v>25350</v>
      </c>
      <c r="F14">
        <v>58.46153846153846</v>
      </c>
      <c r="G14">
        <v>55.522949266458113</v>
      </c>
      <c r="H14">
        <v>61.516350630957035</v>
      </c>
      <c r="I14">
        <v>2.9385891950803469</v>
      </c>
      <c r="J14">
        <v>3.0548121694185753</v>
      </c>
      <c r="K14" s="105" t="s">
        <v>459</v>
      </c>
      <c r="L14" s="86" t="s">
        <v>459</v>
      </c>
      <c r="M14" s="86" t="b">
        <v>1</v>
      </c>
      <c r="N14" s="86"/>
      <c r="O14" s="86"/>
      <c r="P14" s="86"/>
      <c r="Q14" s="86"/>
      <c r="R14" s="86"/>
      <c r="S14" s="86"/>
      <c r="T14" s="86"/>
      <c r="U14" s="86"/>
    </row>
    <row r="15" spans="1:21">
      <c r="A15" t="s">
        <v>47</v>
      </c>
      <c r="B15" t="s">
        <v>47</v>
      </c>
      <c r="C15">
        <v>2014</v>
      </c>
      <c r="D15">
        <v>2126</v>
      </c>
      <c r="E15">
        <v>34301</v>
      </c>
      <c r="F15">
        <v>61.980700271129116</v>
      </c>
      <c r="G15">
        <v>59.374000980559046</v>
      </c>
      <c r="H15">
        <v>64.673171162694558</v>
      </c>
      <c r="I15">
        <v>2.6066992905700701</v>
      </c>
      <c r="J15">
        <v>2.6924708915654421</v>
      </c>
      <c r="K15" s="105" t="s">
        <v>458</v>
      </c>
      <c r="L15" s="86" t="s">
        <v>458</v>
      </c>
      <c r="M15" s="86" t="b">
        <v>1</v>
      </c>
      <c r="N15" s="86"/>
      <c r="O15" s="86"/>
      <c r="P15" s="86"/>
      <c r="Q15" s="86"/>
      <c r="R15" s="86"/>
      <c r="S15" s="86"/>
      <c r="T15" s="86"/>
      <c r="U15" s="86"/>
    </row>
    <row r="16" spans="1:21">
      <c r="A16" t="s">
        <v>44</v>
      </c>
      <c r="B16" t="s">
        <v>44</v>
      </c>
      <c r="C16">
        <v>2014</v>
      </c>
      <c r="D16">
        <v>4606</v>
      </c>
      <c r="E16">
        <v>82606</v>
      </c>
      <c r="F16">
        <v>55.758661598431104</v>
      </c>
      <c r="G16">
        <v>54.159989161955494</v>
      </c>
      <c r="H16">
        <v>57.392867036308296</v>
      </c>
      <c r="I16">
        <v>1.59867243647561</v>
      </c>
      <c r="J16">
        <v>1.634205437877192</v>
      </c>
      <c r="K16" s="105" t="s">
        <v>461</v>
      </c>
      <c r="L16" s="86" t="s">
        <v>461</v>
      </c>
      <c r="M16" s="86" t="b">
        <v>1</v>
      </c>
      <c r="N16" s="86"/>
      <c r="O16" s="86"/>
      <c r="P16" s="86"/>
      <c r="Q16" s="86"/>
      <c r="R16" s="86"/>
      <c r="S16" s="86"/>
      <c r="T16" s="86"/>
      <c r="U16" s="86"/>
    </row>
    <row r="17" spans="1:21">
      <c r="A17" t="s">
        <v>40</v>
      </c>
      <c r="B17" t="s">
        <v>40</v>
      </c>
      <c r="C17">
        <v>2014</v>
      </c>
      <c r="D17">
        <v>1808</v>
      </c>
      <c r="E17">
        <v>30899</v>
      </c>
      <c r="F17">
        <v>58.513220492572579</v>
      </c>
      <c r="G17">
        <v>55.847116632517583</v>
      </c>
      <c r="H17">
        <v>61.274597483643348</v>
      </c>
      <c r="I17">
        <v>2.6661038600549958</v>
      </c>
      <c r="J17">
        <v>2.7613769910707688</v>
      </c>
      <c r="K17" s="105" t="s">
        <v>459</v>
      </c>
      <c r="L17" s="86" t="s">
        <v>459</v>
      </c>
      <c r="M17" s="86" t="b">
        <v>1</v>
      </c>
      <c r="N17" s="86"/>
      <c r="O17" s="86"/>
      <c r="P17" s="86"/>
      <c r="Q17" s="86"/>
      <c r="R17" s="86"/>
      <c r="S17" s="86"/>
      <c r="T17" s="86"/>
      <c r="U17" s="86"/>
    </row>
    <row r="18" spans="1:21">
      <c r="A18" t="s">
        <v>38</v>
      </c>
      <c r="B18" t="s">
        <v>38</v>
      </c>
      <c r="C18">
        <v>2014</v>
      </c>
      <c r="D18">
        <v>601</v>
      </c>
      <c r="E18">
        <v>13535</v>
      </c>
      <c r="F18">
        <v>44.403398596231995</v>
      </c>
      <c r="G18">
        <v>40.92430065498673</v>
      </c>
      <c r="H18">
        <v>48.101244850670881</v>
      </c>
      <c r="I18">
        <v>3.4790979412452643</v>
      </c>
      <c r="J18">
        <v>3.6978462544388861</v>
      </c>
      <c r="K18" s="105" t="s">
        <v>461</v>
      </c>
      <c r="L18" s="86" t="s">
        <v>461</v>
      </c>
      <c r="M18" s="86" t="b">
        <v>1</v>
      </c>
      <c r="N18" s="86"/>
      <c r="O18" s="86"/>
      <c r="P18" s="86"/>
      <c r="Q18" s="86"/>
      <c r="R18" s="86"/>
      <c r="S18" s="86"/>
      <c r="T18" s="86"/>
      <c r="U18" s="86"/>
    </row>
    <row r="19" spans="1:21">
      <c r="A19" t="s">
        <v>34</v>
      </c>
      <c r="B19" t="s">
        <v>34</v>
      </c>
      <c r="C19">
        <v>2014</v>
      </c>
      <c r="D19">
        <v>1106</v>
      </c>
      <c r="E19">
        <v>17802</v>
      </c>
      <c r="F19">
        <v>62.127850803280531</v>
      </c>
      <c r="G19">
        <v>58.520250900943815</v>
      </c>
      <c r="H19">
        <v>65.901177095701996</v>
      </c>
      <c r="I19">
        <v>3.607599902336716</v>
      </c>
      <c r="J19">
        <v>3.7733262924214657</v>
      </c>
      <c r="K19" s="105" t="s">
        <v>459</v>
      </c>
      <c r="L19" s="86" t="s">
        <v>459</v>
      </c>
      <c r="M19" s="86" t="b">
        <v>1</v>
      </c>
      <c r="N19" s="86"/>
      <c r="O19" s="86"/>
      <c r="P19" s="86"/>
      <c r="Q19" s="86"/>
      <c r="R19" s="86"/>
      <c r="S19" s="86"/>
      <c r="T19" s="86"/>
      <c r="U19" s="86"/>
    </row>
    <row r="20" spans="1:21">
      <c r="A20" t="s">
        <v>35</v>
      </c>
      <c r="B20" t="s">
        <v>35</v>
      </c>
      <c r="C20">
        <v>2014</v>
      </c>
      <c r="D20">
        <v>1111</v>
      </c>
      <c r="E20">
        <v>15496</v>
      </c>
      <c r="F20">
        <v>71.695921528136296</v>
      </c>
      <c r="G20">
        <v>67.541967824922821</v>
      </c>
      <c r="H20">
        <v>76.040259514848287</v>
      </c>
      <c r="I20">
        <v>4.1539537032134746</v>
      </c>
      <c r="J20">
        <v>4.3443379867119916</v>
      </c>
      <c r="K20" s="105" t="s">
        <v>458</v>
      </c>
      <c r="L20" s="86" t="s">
        <v>458</v>
      </c>
      <c r="M20" s="86" t="b">
        <v>1</v>
      </c>
      <c r="N20" s="86"/>
      <c r="O20" s="86"/>
      <c r="P20" s="86"/>
      <c r="Q20" s="86"/>
      <c r="R20" s="86"/>
      <c r="S20" s="86"/>
      <c r="T20" s="86"/>
      <c r="U20" s="86"/>
    </row>
    <row r="21" spans="1:21">
      <c r="A21" t="s">
        <v>36</v>
      </c>
      <c r="B21" t="s">
        <v>36</v>
      </c>
      <c r="C21">
        <v>2014</v>
      </c>
      <c r="D21">
        <v>1623</v>
      </c>
      <c r="E21">
        <v>27268</v>
      </c>
      <c r="F21">
        <v>59.520316854921518</v>
      </c>
      <c r="G21">
        <v>56.659781085974195</v>
      </c>
      <c r="H21">
        <v>62.488859153002444</v>
      </c>
      <c r="I21">
        <v>2.8605357689473223</v>
      </c>
      <c r="J21">
        <v>2.9685422980809264</v>
      </c>
      <c r="K21" s="105" t="s">
        <v>459</v>
      </c>
      <c r="L21" s="86" t="s">
        <v>459</v>
      </c>
      <c r="M21" s="86" t="b">
        <v>1</v>
      </c>
      <c r="N21" s="86"/>
      <c r="O21" s="86"/>
      <c r="P21" s="86"/>
      <c r="Q21" s="86"/>
      <c r="R21" s="86"/>
      <c r="S21" s="86"/>
      <c r="T21" s="86"/>
      <c r="U21" s="86"/>
    </row>
    <row r="22" spans="1:21">
      <c r="A22" t="s">
        <v>33</v>
      </c>
      <c r="B22" t="s">
        <v>33</v>
      </c>
      <c r="C22">
        <v>2014</v>
      </c>
      <c r="D22">
        <v>1175</v>
      </c>
      <c r="E22">
        <v>21618</v>
      </c>
      <c r="F22">
        <v>54.352854103062263</v>
      </c>
      <c r="G22">
        <v>51.289434032568693</v>
      </c>
      <c r="H22">
        <v>57.552706010822938</v>
      </c>
      <c r="I22">
        <v>3.0634200704935708</v>
      </c>
      <c r="J22">
        <v>3.1998519077606744</v>
      </c>
      <c r="K22" s="105" t="s">
        <v>461</v>
      </c>
      <c r="L22" s="86" t="s">
        <v>461</v>
      </c>
      <c r="M22" s="86" t="b">
        <v>1</v>
      </c>
      <c r="N22" s="86"/>
      <c r="O22" s="86"/>
      <c r="P22" s="86"/>
      <c r="Q22" s="86"/>
      <c r="R22" s="86"/>
      <c r="S22" s="86"/>
      <c r="T22" s="86"/>
      <c r="U22" s="86"/>
    </row>
    <row r="23" spans="1:21">
      <c r="A23" t="s">
        <v>46</v>
      </c>
      <c r="B23" t="s">
        <v>46</v>
      </c>
      <c r="C23">
        <v>2014</v>
      </c>
      <c r="D23">
        <v>744</v>
      </c>
      <c r="E23">
        <v>11335</v>
      </c>
      <c r="F23">
        <v>65.63740626378474</v>
      </c>
      <c r="G23">
        <v>61.005622209776384</v>
      </c>
      <c r="H23">
        <v>70.530038705841037</v>
      </c>
      <c r="I23">
        <v>4.6317840540083566</v>
      </c>
      <c r="J23">
        <v>4.8926324420562963</v>
      </c>
      <c r="K23" s="105" t="s">
        <v>458</v>
      </c>
      <c r="L23" s="86" t="s">
        <v>458</v>
      </c>
      <c r="M23" s="86" t="b">
        <v>1</v>
      </c>
      <c r="N23" s="86"/>
      <c r="O23" s="86"/>
      <c r="P23" s="86"/>
      <c r="Q23" s="86"/>
      <c r="R23" s="86"/>
      <c r="S23" s="86"/>
      <c r="T23" s="86"/>
      <c r="U23" s="86"/>
    </row>
    <row r="24" spans="1:21">
      <c r="A24" t="s">
        <v>50</v>
      </c>
      <c r="B24" t="s">
        <v>50</v>
      </c>
      <c r="C24">
        <v>2014</v>
      </c>
      <c r="D24">
        <v>770</v>
      </c>
      <c r="E24">
        <v>14206</v>
      </c>
      <c r="F24">
        <v>54.202449669153879</v>
      </c>
      <c r="G24">
        <v>50.441546336195579</v>
      </c>
      <c r="H24">
        <v>58.171441506230195</v>
      </c>
      <c r="I24">
        <v>3.7609033329582999</v>
      </c>
      <c r="J24">
        <v>3.9689918370763166</v>
      </c>
      <c r="K24" s="105" t="s">
        <v>461</v>
      </c>
      <c r="L24" s="86" t="s">
        <v>461</v>
      </c>
      <c r="M24" s="86" t="b">
        <v>1</v>
      </c>
      <c r="N24" s="86"/>
      <c r="O24" s="86"/>
      <c r="P24" s="86"/>
      <c r="Q24" s="86"/>
      <c r="R24" s="86"/>
      <c r="S24" s="86"/>
      <c r="T24" s="86"/>
      <c r="U24" s="86"/>
    </row>
    <row r="25" spans="1:21">
      <c r="A25" t="s">
        <v>42</v>
      </c>
      <c r="B25" t="s">
        <v>42</v>
      </c>
      <c r="C25">
        <v>2014</v>
      </c>
      <c r="D25">
        <v>1488</v>
      </c>
      <c r="E25">
        <v>25145</v>
      </c>
      <c r="F25">
        <v>59.176774706701138</v>
      </c>
      <c r="G25">
        <v>56.208159794544265</v>
      </c>
      <c r="H25">
        <v>62.262558083745191</v>
      </c>
      <c r="I25">
        <v>2.9686149121568732</v>
      </c>
      <c r="J25">
        <v>3.0857833770440521</v>
      </c>
      <c r="K25" s="105" t="s">
        <v>459</v>
      </c>
      <c r="L25" s="86" t="s">
        <v>459</v>
      </c>
      <c r="M25" s="86" t="b">
        <v>1</v>
      </c>
      <c r="N25" s="86"/>
      <c r="O25" s="86"/>
      <c r="P25" s="86"/>
      <c r="Q25" s="86"/>
      <c r="R25" s="86"/>
      <c r="S25" s="86"/>
      <c r="T25" s="86"/>
      <c r="U25" s="86"/>
    </row>
    <row r="26" spans="1:21">
      <c r="A26" t="s">
        <v>51</v>
      </c>
      <c r="B26" t="s">
        <v>51</v>
      </c>
      <c r="C26">
        <v>2014</v>
      </c>
      <c r="D26">
        <v>1889</v>
      </c>
      <c r="E26">
        <v>28580</v>
      </c>
      <c r="F26">
        <v>66.095171448565424</v>
      </c>
      <c r="G26">
        <v>63.148133304988292</v>
      </c>
      <c r="H26">
        <v>69.145195775633084</v>
      </c>
      <c r="I26">
        <v>2.9470381435771316</v>
      </c>
      <c r="J26">
        <v>3.0500243270676606</v>
      </c>
      <c r="K26" s="105" t="s">
        <v>458</v>
      </c>
      <c r="L26" s="86" t="s">
        <v>458</v>
      </c>
      <c r="M26" s="86" t="b">
        <v>1</v>
      </c>
      <c r="N26" s="86"/>
      <c r="O26" s="86"/>
      <c r="P26" s="86"/>
      <c r="Q26" s="86"/>
      <c r="R26" s="86"/>
      <c r="S26" s="86"/>
      <c r="T26" s="86"/>
      <c r="U26" s="86"/>
    </row>
    <row r="27" spans="1:21">
      <c r="A27" t="s">
        <v>39</v>
      </c>
      <c r="B27" t="s">
        <v>39</v>
      </c>
      <c r="C27">
        <v>2014</v>
      </c>
      <c r="D27">
        <v>1229</v>
      </c>
      <c r="E27">
        <v>19677</v>
      </c>
      <c r="F27">
        <v>62.458708136402905</v>
      </c>
      <c r="G27">
        <v>59.015525297535419</v>
      </c>
      <c r="H27">
        <v>66.051748611762989</v>
      </c>
      <c r="I27">
        <v>3.4431828388674859</v>
      </c>
      <c r="J27">
        <v>3.593040475360084</v>
      </c>
      <c r="K27" s="105" t="s">
        <v>459</v>
      </c>
      <c r="L27" s="86" t="s">
        <v>459</v>
      </c>
      <c r="M27" s="86" t="b">
        <v>1</v>
      </c>
      <c r="N27" s="86"/>
      <c r="O27" s="86"/>
      <c r="P27" s="86"/>
      <c r="Q27" s="86"/>
      <c r="R27" s="86"/>
      <c r="S27" s="86"/>
      <c r="T27" s="86"/>
      <c r="U27" s="86"/>
    </row>
    <row r="28" spans="1:21">
      <c r="A28" t="s">
        <v>78</v>
      </c>
      <c r="B28" t="s">
        <v>78</v>
      </c>
      <c r="C28">
        <v>2014</v>
      </c>
      <c r="D28">
        <v>1149</v>
      </c>
      <c r="E28">
        <v>19732</v>
      </c>
      <c r="F28">
        <v>58.230285830123655</v>
      </c>
      <c r="G28">
        <v>54.911943597902969</v>
      </c>
      <c r="H28">
        <v>61.698116452190732</v>
      </c>
      <c r="I28">
        <v>3.3183422322206866</v>
      </c>
      <c r="J28">
        <v>3.4678306220670763</v>
      </c>
      <c r="K28" s="105" t="s">
        <v>459</v>
      </c>
      <c r="L28" s="86" t="s">
        <v>459</v>
      </c>
      <c r="M28" s="86" t="b">
        <v>1</v>
      </c>
      <c r="N28" s="86"/>
      <c r="O28" s="86"/>
      <c r="P28" s="86"/>
      <c r="Q28" s="86"/>
      <c r="R28" s="86"/>
      <c r="S28" s="86"/>
      <c r="T28" s="86"/>
      <c r="U28" s="86"/>
    </row>
    <row r="29" spans="1:21">
      <c r="A29" t="s">
        <v>45</v>
      </c>
      <c r="B29" t="s">
        <v>99</v>
      </c>
      <c r="C29">
        <v>2014</v>
      </c>
      <c r="D29">
        <v>2721</v>
      </c>
      <c r="E29">
        <v>45608</v>
      </c>
      <c r="F29">
        <v>59.660585862129452</v>
      </c>
      <c r="G29">
        <v>57.439934164422027</v>
      </c>
      <c r="H29">
        <v>61.945690845734191</v>
      </c>
      <c r="I29">
        <v>2.2206516977074244</v>
      </c>
      <c r="J29">
        <v>2.2851049836047395</v>
      </c>
      <c r="K29" s="105" t="s">
        <v>459</v>
      </c>
      <c r="L29" s="86" t="s">
        <v>459</v>
      </c>
      <c r="M29" s="86" t="b">
        <v>1</v>
      </c>
      <c r="N29" s="86"/>
      <c r="O29" s="86"/>
      <c r="P29" s="86"/>
      <c r="Q29" s="86"/>
      <c r="R29" s="86"/>
      <c r="S29" s="86"/>
      <c r="T29" s="86"/>
      <c r="U29" s="86"/>
    </row>
    <row r="30" spans="1:21">
      <c r="A30" t="s">
        <v>41</v>
      </c>
      <c r="B30" t="s">
        <v>41</v>
      </c>
      <c r="C30">
        <v>2014</v>
      </c>
      <c r="D30">
        <v>2521</v>
      </c>
      <c r="E30">
        <v>46097</v>
      </c>
      <c r="F30">
        <v>54.689025316181095</v>
      </c>
      <c r="G30">
        <v>52.574997521501089</v>
      </c>
      <c r="H30">
        <v>56.866838525526582</v>
      </c>
      <c r="I30">
        <v>2.1140277946800055</v>
      </c>
      <c r="J30">
        <v>2.1778132093454872</v>
      </c>
      <c r="K30" s="105" t="s">
        <v>461</v>
      </c>
      <c r="L30" s="86" t="s">
        <v>461</v>
      </c>
      <c r="M30" s="86" t="b">
        <v>1</v>
      </c>
      <c r="N30" s="86"/>
      <c r="O30" s="86"/>
      <c r="P30" s="86"/>
      <c r="Q30" s="86"/>
      <c r="R30" s="86"/>
      <c r="S30" s="86"/>
      <c r="T30" s="86"/>
      <c r="U30" s="86"/>
    </row>
    <row r="31" spans="1:21">
      <c r="A31" t="s">
        <v>49</v>
      </c>
      <c r="B31" t="s">
        <v>49</v>
      </c>
      <c r="C31">
        <v>2014</v>
      </c>
      <c r="D31">
        <v>1006</v>
      </c>
      <c r="E31">
        <v>16814</v>
      </c>
      <c r="F31">
        <v>59.831093136671825</v>
      </c>
      <c r="G31">
        <v>56.190917926344554</v>
      </c>
      <c r="H31">
        <v>63.646817894509326</v>
      </c>
      <c r="I31">
        <v>3.6401752103272713</v>
      </c>
      <c r="J31">
        <v>3.8157247578375006</v>
      </c>
      <c r="K31" s="105" t="s">
        <v>459</v>
      </c>
      <c r="L31" s="86" t="s">
        <v>459</v>
      </c>
      <c r="M31" s="86" t="b">
        <v>1</v>
      </c>
      <c r="N31" s="86"/>
      <c r="O31" s="86"/>
      <c r="P31" s="86"/>
      <c r="Q31" s="86"/>
      <c r="R31" s="86"/>
      <c r="S31" s="86"/>
      <c r="T31" s="86"/>
      <c r="U31" s="86"/>
    </row>
    <row r="32" spans="1:21">
      <c r="A32" t="s">
        <v>100</v>
      </c>
      <c r="B32" t="s">
        <v>100</v>
      </c>
      <c r="C32">
        <v>2014</v>
      </c>
      <c r="D32">
        <v>1265</v>
      </c>
      <c r="E32">
        <v>22355</v>
      </c>
      <c r="F32">
        <v>56.586893312458066</v>
      </c>
      <c r="G32">
        <v>53.511491682593935</v>
      </c>
      <c r="H32">
        <v>59.794182587727839</v>
      </c>
      <c r="I32">
        <v>3.0754016298641318</v>
      </c>
      <c r="J32">
        <v>3.2072892752697726</v>
      </c>
      <c r="K32" s="105" t="s">
        <v>459</v>
      </c>
      <c r="L32" s="86" t="s">
        <v>459</v>
      </c>
      <c r="M32" s="86" t="b">
        <v>1</v>
      </c>
      <c r="N32" s="86"/>
      <c r="O32" s="86"/>
      <c r="P32" s="86"/>
      <c r="Q32" s="86"/>
      <c r="R32" s="86"/>
      <c r="S32" s="86"/>
      <c r="T32" s="86"/>
      <c r="U32" s="86"/>
    </row>
    <row r="33" spans="1:22">
      <c r="A33" t="s">
        <v>37</v>
      </c>
      <c r="B33" t="s">
        <v>37</v>
      </c>
      <c r="C33">
        <v>2014</v>
      </c>
      <c r="D33">
        <v>1603</v>
      </c>
      <c r="E33">
        <v>24842</v>
      </c>
      <c r="F33">
        <v>64.527815795829639</v>
      </c>
      <c r="G33">
        <v>61.407573239709478</v>
      </c>
      <c r="H33">
        <v>67.76661858249912</v>
      </c>
      <c r="I33">
        <v>3.1202425561201608</v>
      </c>
      <c r="J33">
        <v>3.2388027866694813</v>
      </c>
      <c r="K33" s="105" t="s">
        <v>458</v>
      </c>
      <c r="L33" s="86" t="s">
        <v>458</v>
      </c>
      <c r="M33" s="86" t="b">
        <v>1</v>
      </c>
      <c r="N33" s="86"/>
      <c r="O33" s="86"/>
      <c r="P33" s="86"/>
      <c r="Q33" s="86"/>
      <c r="R33" s="86"/>
      <c r="S33" s="86"/>
      <c r="T33" s="86"/>
      <c r="U33" s="86"/>
    </row>
    <row r="35" spans="1:22">
      <c r="A35" s="92" t="s">
        <v>118</v>
      </c>
      <c r="B35" s="93"/>
      <c r="C35" s="93"/>
      <c r="D35" s="93"/>
      <c r="E35" s="93"/>
      <c r="M35" s="86"/>
      <c r="N35" s="86"/>
      <c r="O35" s="86"/>
      <c r="P35" s="86"/>
      <c r="Q35" s="86"/>
      <c r="S35" s="96"/>
      <c r="T35" s="86"/>
      <c r="U35" s="86"/>
      <c r="V35" s="86"/>
    </row>
    <row r="36" spans="1:22">
      <c r="A36" s="93"/>
      <c r="B36" s="93"/>
      <c r="C36" s="93"/>
      <c r="D36" s="93"/>
      <c r="E36" s="93"/>
      <c r="M36" s="86"/>
      <c r="N36" s="97"/>
      <c r="O36" s="97"/>
      <c r="P36" s="97"/>
      <c r="Q36" s="97"/>
      <c r="R36" s="3"/>
      <c r="S36" s="86"/>
      <c r="T36" s="86"/>
      <c r="U36" s="86"/>
      <c r="V36" s="86"/>
    </row>
    <row r="37" spans="1:22">
      <c r="A37" s="93"/>
      <c r="B37" s="93" t="s">
        <v>116</v>
      </c>
      <c r="C37" s="93" t="s">
        <v>2</v>
      </c>
      <c r="D37" s="93" t="s">
        <v>117</v>
      </c>
      <c r="E37" s="93" t="s">
        <v>73</v>
      </c>
      <c r="M37" s="98"/>
      <c r="N37" s="97"/>
      <c r="O37" s="97"/>
      <c r="P37" s="97"/>
      <c r="Q37" s="97"/>
      <c r="R37" s="3"/>
      <c r="S37" s="86"/>
      <c r="T37" s="86"/>
      <c r="U37" s="86"/>
      <c r="V37" s="86"/>
    </row>
    <row r="38" spans="1:22" ht="17.399999999999999" customHeight="1">
      <c r="A38" s="93"/>
      <c r="B38" s="93"/>
      <c r="C38" s="93">
        <v>59.107562335119667</v>
      </c>
      <c r="D38" s="93"/>
      <c r="E38" s="93"/>
      <c r="M38" s="98"/>
      <c r="N38" s="97"/>
      <c r="O38" s="86"/>
      <c r="P38" s="97"/>
      <c r="Q38" s="97"/>
      <c r="S38" s="86"/>
      <c r="T38" s="86"/>
      <c r="U38" s="86"/>
      <c r="V38" s="86"/>
    </row>
    <row r="39" spans="1:22">
      <c r="A39" s="94" t="s">
        <v>23</v>
      </c>
      <c r="B39" s="93">
        <v>61.303612634411117</v>
      </c>
      <c r="C39" s="93">
        <v>59.107562335119667</v>
      </c>
      <c r="D39" s="93">
        <v>1.4743107622729426</v>
      </c>
      <c r="E39" s="93">
        <v>1.5017105192132263</v>
      </c>
      <c r="M39" s="98"/>
      <c r="N39" s="97"/>
      <c r="O39" s="86"/>
      <c r="P39" s="97"/>
      <c r="Q39" s="97"/>
      <c r="S39" s="86"/>
      <c r="T39" s="86"/>
      <c r="U39" s="86"/>
      <c r="V39" s="86"/>
    </row>
    <row r="40" spans="1:22">
      <c r="A40" s="94" t="s">
        <v>20</v>
      </c>
      <c r="B40" s="93">
        <v>60.850324008218742</v>
      </c>
      <c r="C40" s="93">
        <v>59.107562335119667</v>
      </c>
      <c r="D40" s="93">
        <v>2.0092641974895855</v>
      </c>
      <c r="E40" s="93">
        <v>2.0608499459381235</v>
      </c>
      <c r="M40" s="98"/>
      <c r="N40" s="97"/>
      <c r="O40" s="86"/>
      <c r="P40" s="97"/>
      <c r="Q40" s="97"/>
      <c r="S40" s="86"/>
      <c r="T40" s="86"/>
      <c r="U40" s="86"/>
      <c r="V40" s="86"/>
    </row>
    <row r="41" spans="1:22">
      <c r="A41" s="94" t="s">
        <v>18</v>
      </c>
      <c r="B41" s="93">
        <v>55.935061594306461</v>
      </c>
      <c r="C41" s="93">
        <v>59.107562335119667</v>
      </c>
      <c r="D41" s="93">
        <v>1.4216671334610567</v>
      </c>
      <c r="E41" s="93">
        <v>1.4496164616918463</v>
      </c>
      <c r="M41" s="98"/>
      <c r="N41" s="97"/>
      <c r="O41" s="86"/>
      <c r="P41" s="97"/>
      <c r="Q41" s="97"/>
      <c r="S41" s="86"/>
      <c r="T41" s="86"/>
      <c r="U41" s="86"/>
      <c r="V41" s="86"/>
    </row>
    <row r="42" spans="1:22">
      <c r="A42" s="94" t="s">
        <v>14</v>
      </c>
      <c r="B42" s="93">
        <v>56.847357959251283</v>
      </c>
      <c r="C42" s="93">
        <v>59.107562335119667</v>
      </c>
      <c r="D42" s="93">
        <v>1.4936859449931177</v>
      </c>
      <c r="E42" s="93">
        <v>1.5240613854046714</v>
      </c>
      <c r="M42" s="98"/>
      <c r="N42" s="97"/>
      <c r="O42" s="86"/>
      <c r="P42" s="97"/>
      <c r="Q42" s="97"/>
      <c r="S42" s="86"/>
      <c r="T42" s="86"/>
      <c r="U42" s="86"/>
      <c r="V42" s="86"/>
    </row>
    <row r="43" spans="1:22">
      <c r="A43" s="94" t="s">
        <v>10</v>
      </c>
      <c r="B43" s="93">
        <v>56.745332314267444</v>
      </c>
      <c r="C43" s="93">
        <v>59.107562335119667</v>
      </c>
      <c r="D43" s="93">
        <v>1.8289940475737581</v>
      </c>
      <c r="E43" s="93">
        <v>1.8748059470878289</v>
      </c>
      <c r="M43" s="98"/>
      <c r="N43" s="97"/>
      <c r="O43" s="86"/>
      <c r="P43" s="97"/>
      <c r="Q43" s="97"/>
      <c r="S43" s="86"/>
      <c r="T43" s="86"/>
      <c r="U43" s="86"/>
      <c r="V43" s="86"/>
    </row>
    <row r="44" spans="1:22">
      <c r="A44" s="94" t="s">
        <v>144</v>
      </c>
      <c r="B44" s="93">
        <v>58.230285830123655</v>
      </c>
      <c r="C44" s="93">
        <v>59.107562335119667</v>
      </c>
      <c r="D44" s="93">
        <v>3.3183422322206866</v>
      </c>
      <c r="E44" s="93">
        <v>3.4678306220670763</v>
      </c>
      <c r="N44" s="97"/>
      <c r="O44" s="86"/>
      <c r="P44" s="97"/>
      <c r="Q44" s="97"/>
      <c r="S44" s="86"/>
      <c r="T44" s="86"/>
      <c r="U44" s="86"/>
      <c r="V44" s="86"/>
    </row>
    <row r="45" spans="1:22">
      <c r="A45" s="94" t="s">
        <v>3</v>
      </c>
      <c r="B45" s="93">
        <v>62.374552198988795</v>
      </c>
      <c r="C45" s="93">
        <v>59.107562335119667</v>
      </c>
      <c r="D45" s="93">
        <v>1.4164144858380396</v>
      </c>
      <c r="E45" s="93">
        <v>1.4412475940481499</v>
      </c>
      <c r="M45" s="98"/>
      <c r="N45" s="97"/>
      <c r="O45" s="86"/>
      <c r="P45" s="97"/>
      <c r="Q45" s="97"/>
      <c r="S45" s="86"/>
      <c r="T45" s="86"/>
      <c r="U45" s="86"/>
      <c r="V45" s="86"/>
    </row>
    <row r="46" spans="1:22">
      <c r="A46" s="94"/>
      <c r="B46" s="93"/>
      <c r="C46" s="93">
        <v>59.107562335119667</v>
      </c>
      <c r="D46" s="93"/>
      <c r="E46" s="93"/>
      <c r="M46" s="98"/>
      <c r="N46" s="97"/>
      <c r="O46" s="86"/>
      <c r="P46" s="97"/>
      <c r="Q46" s="97"/>
      <c r="S46" s="86"/>
      <c r="T46" s="86"/>
      <c r="U46" s="86"/>
      <c r="V46" s="86"/>
    </row>
    <row r="47" spans="1:22">
      <c r="A47" s="94" t="s">
        <v>51</v>
      </c>
      <c r="B47" s="93">
        <v>66.095171448565424</v>
      </c>
      <c r="C47" s="93">
        <v>59.107562335119667</v>
      </c>
      <c r="D47" s="93">
        <v>2.9470381435771316</v>
      </c>
      <c r="E47" s="93">
        <v>3.0500243270676606</v>
      </c>
      <c r="M47" s="98"/>
      <c r="N47" s="97"/>
      <c r="O47" s="86"/>
      <c r="P47" s="97"/>
      <c r="Q47" s="97"/>
      <c r="S47" s="86"/>
      <c r="T47" s="86"/>
      <c r="U47" s="86"/>
      <c r="V47" s="86"/>
    </row>
    <row r="48" spans="1:22">
      <c r="A48" s="94" t="s">
        <v>50</v>
      </c>
      <c r="B48" s="93">
        <v>54.202449669153879</v>
      </c>
      <c r="C48" s="93">
        <v>59.107562335119667</v>
      </c>
      <c r="D48" s="93">
        <v>3.7609033329582999</v>
      </c>
      <c r="E48" s="93">
        <v>3.9689918370763166</v>
      </c>
      <c r="M48" s="98"/>
      <c r="N48" s="97"/>
      <c r="O48" s="86"/>
      <c r="P48" s="97"/>
      <c r="Q48" s="97"/>
      <c r="S48" s="86"/>
      <c r="T48" s="86"/>
      <c r="U48" s="86"/>
      <c r="V48" s="86"/>
    </row>
    <row r="49" spans="1:22">
      <c r="A49" s="94" t="s">
        <v>49</v>
      </c>
      <c r="B49" s="93">
        <v>59.831093136671825</v>
      </c>
      <c r="C49" s="93">
        <v>59.107562335119667</v>
      </c>
      <c r="D49" s="93">
        <v>3.6401752103272713</v>
      </c>
      <c r="E49" s="93">
        <v>3.8157247578375006</v>
      </c>
      <c r="M49" s="98"/>
      <c r="N49" s="97"/>
      <c r="O49" s="86"/>
      <c r="P49" s="97"/>
      <c r="Q49" s="97"/>
      <c r="S49" s="86"/>
      <c r="T49" s="86"/>
      <c r="U49" s="86"/>
      <c r="V49" s="86"/>
    </row>
    <row r="50" spans="1:22">
      <c r="A50" s="94" t="s">
        <v>48</v>
      </c>
      <c r="B50" s="93">
        <v>58.675799086757991</v>
      </c>
      <c r="C50" s="93">
        <v>59.107562335119667</v>
      </c>
      <c r="D50" s="93">
        <v>4.0686984807843345</v>
      </c>
      <c r="E50" s="93">
        <v>4.2936667000489521</v>
      </c>
      <c r="M50" s="98"/>
      <c r="N50" s="97"/>
      <c r="O50" s="86"/>
      <c r="P50" s="97"/>
      <c r="Q50" s="97"/>
      <c r="S50" s="86"/>
      <c r="T50" s="86"/>
      <c r="U50" s="86"/>
      <c r="V50" s="86"/>
    </row>
    <row r="51" spans="1:22">
      <c r="A51" s="94" t="s">
        <v>47</v>
      </c>
      <c r="B51" s="93">
        <v>61.980700271129116</v>
      </c>
      <c r="C51" s="93">
        <v>59.107562335119667</v>
      </c>
      <c r="D51" s="93">
        <v>2.6066992905700701</v>
      </c>
      <c r="E51" s="93">
        <v>2.6924708915654421</v>
      </c>
      <c r="M51" s="98"/>
      <c r="N51" s="97"/>
      <c r="O51" s="86"/>
      <c r="P51" s="97"/>
      <c r="Q51" s="97"/>
      <c r="S51" s="86"/>
      <c r="T51" s="86"/>
      <c r="U51" s="86"/>
      <c r="V51" s="86"/>
    </row>
    <row r="52" spans="1:22">
      <c r="A52" s="94" t="s">
        <v>46</v>
      </c>
      <c r="B52" s="93">
        <v>65.63740626378474</v>
      </c>
      <c r="C52" s="93">
        <v>59.107562335119667</v>
      </c>
      <c r="D52" s="93">
        <v>4.6317840540083566</v>
      </c>
      <c r="E52" s="93">
        <v>4.8926324420562963</v>
      </c>
      <c r="M52" s="98"/>
      <c r="N52" s="97"/>
      <c r="O52" s="86"/>
      <c r="P52" s="97"/>
      <c r="Q52" s="97"/>
      <c r="S52" s="86"/>
      <c r="T52" s="86"/>
      <c r="U52" s="86"/>
      <c r="V52" s="86"/>
    </row>
    <row r="53" spans="1:22">
      <c r="A53" s="94" t="s">
        <v>45</v>
      </c>
      <c r="B53" s="93">
        <v>59.660585862129452</v>
      </c>
      <c r="C53" s="93">
        <v>59.107562335119667</v>
      </c>
      <c r="D53" s="93">
        <v>2.2206516977074244</v>
      </c>
      <c r="E53" s="93">
        <v>2.2851049836047395</v>
      </c>
      <c r="M53" s="98"/>
      <c r="N53" s="97"/>
      <c r="O53" s="86"/>
      <c r="P53" s="97"/>
      <c r="Q53" s="97"/>
      <c r="S53" s="86"/>
      <c r="T53" s="86"/>
      <c r="U53" s="86"/>
      <c r="V53" s="86"/>
    </row>
    <row r="54" spans="1:22">
      <c r="A54" s="94" t="s">
        <v>44</v>
      </c>
      <c r="B54" s="93">
        <v>55.758661598431104</v>
      </c>
      <c r="C54" s="93">
        <v>59.107562335119667</v>
      </c>
      <c r="D54" s="93">
        <v>1.59867243647561</v>
      </c>
      <c r="E54" s="93">
        <v>1.634205437877192</v>
      </c>
      <c r="M54" s="98"/>
      <c r="N54" s="97"/>
      <c r="O54" s="86"/>
      <c r="P54" s="97"/>
      <c r="Q54" s="97"/>
      <c r="S54" s="86"/>
      <c r="T54" s="86"/>
      <c r="U54" s="86"/>
      <c r="V54" s="86"/>
    </row>
    <row r="55" spans="1:22">
      <c r="A55" s="94" t="s">
        <v>100</v>
      </c>
      <c r="B55" s="93">
        <v>56.586893312458066</v>
      </c>
      <c r="C55" s="93">
        <v>59.107562335119667</v>
      </c>
      <c r="D55" s="93">
        <v>3.0754016298641318</v>
      </c>
      <c r="E55" s="93">
        <v>3.2072892752697726</v>
      </c>
      <c r="M55" s="98"/>
      <c r="N55" s="97"/>
      <c r="O55" s="86"/>
      <c r="P55" s="97"/>
      <c r="Q55" s="97"/>
      <c r="S55" s="86"/>
      <c r="T55" s="86"/>
      <c r="U55" s="86"/>
      <c r="V55" s="86"/>
    </row>
    <row r="56" spans="1:22">
      <c r="A56" s="94" t="s">
        <v>43</v>
      </c>
      <c r="B56" s="93">
        <v>58.46153846153846</v>
      </c>
      <c r="C56" s="93">
        <v>59.107562335119667</v>
      </c>
      <c r="D56" s="93">
        <v>2.9385891950803469</v>
      </c>
      <c r="E56" s="93">
        <v>3.0548121694185753</v>
      </c>
      <c r="M56" s="98"/>
      <c r="N56" s="97"/>
      <c r="O56" s="86"/>
      <c r="P56" s="97"/>
      <c r="Q56" s="97"/>
      <c r="S56" s="86"/>
      <c r="T56" s="86"/>
      <c r="U56" s="86"/>
      <c r="V56" s="86"/>
    </row>
    <row r="57" spans="1:22">
      <c r="A57" s="94" t="s">
        <v>42</v>
      </c>
      <c r="B57" s="93">
        <v>59.176774706701138</v>
      </c>
      <c r="C57" s="93">
        <v>59.107562335119667</v>
      </c>
      <c r="D57" s="93">
        <v>2.9686149121568732</v>
      </c>
      <c r="E57" s="93">
        <v>3.0857833770440521</v>
      </c>
      <c r="M57" s="98"/>
      <c r="N57" s="97"/>
      <c r="O57" s="86"/>
      <c r="P57" s="97"/>
      <c r="Q57" s="97"/>
      <c r="S57" s="86"/>
      <c r="T57" s="86"/>
      <c r="U57" s="86"/>
      <c r="V57" s="86"/>
    </row>
    <row r="58" spans="1:22">
      <c r="A58" s="94" t="s">
        <v>41</v>
      </c>
      <c r="B58" s="93">
        <v>54.689025316181095</v>
      </c>
      <c r="C58" s="93">
        <v>59.107562335119667</v>
      </c>
      <c r="D58" s="93">
        <v>2.1140277946800055</v>
      </c>
      <c r="E58" s="93">
        <v>2.1778132093454872</v>
      </c>
      <c r="M58" s="98"/>
      <c r="N58" s="97"/>
      <c r="O58" s="86"/>
      <c r="P58" s="97"/>
      <c r="Q58" s="97"/>
      <c r="S58" s="86"/>
      <c r="T58" s="86"/>
      <c r="U58" s="86"/>
      <c r="V58" s="86"/>
    </row>
    <row r="59" spans="1:22">
      <c r="A59" s="94" t="s">
        <v>40</v>
      </c>
      <c r="B59" s="93">
        <v>58.513220492572579</v>
      </c>
      <c r="C59" s="93">
        <v>59.107562335119667</v>
      </c>
      <c r="D59" s="93">
        <v>2.6661038600549958</v>
      </c>
      <c r="E59" s="93">
        <v>2.7613769910707688</v>
      </c>
      <c r="M59" s="98"/>
      <c r="N59" s="97"/>
      <c r="O59" s="86"/>
      <c r="P59" s="97"/>
      <c r="Q59" s="97"/>
      <c r="S59" s="86"/>
      <c r="T59" s="86"/>
      <c r="U59" s="86"/>
      <c r="V59" s="86"/>
    </row>
    <row r="60" spans="1:22">
      <c r="A60" s="94" t="s">
        <v>39</v>
      </c>
      <c r="B60" s="93">
        <v>62.458708136402905</v>
      </c>
      <c r="C60" s="93">
        <v>59.107562335119667</v>
      </c>
      <c r="D60" s="93">
        <v>3.4431828388674859</v>
      </c>
      <c r="E60" s="93">
        <v>3.593040475360084</v>
      </c>
      <c r="M60" s="98"/>
      <c r="N60" s="97"/>
      <c r="O60" s="86"/>
      <c r="P60" s="97"/>
      <c r="Q60" s="97"/>
      <c r="S60" s="86"/>
      <c r="T60" s="86"/>
      <c r="U60" s="86"/>
      <c r="V60" s="86"/>
    </row>
    <row r="61" spans="1:22">
      <c r="A61" s="94" t="s">
        <v>38</v>
      </c>
      <c r="B61" s="93">
        <v>44.403398596231995</v>
      </c>
      <c r="C61" s="93">
        <v>59.107562335119667</v>
      </c>
      <c r="D61" s="93">
        <v>3.4790979412452643</v>
      </c>
      <c r="E61" s="93">
        <v>3.6978462544388861</v>
      </c>
      <c r="M61" s="98"/>
      <c r="N61" s="97"/>
      <c r="O61" s="86"/>
      <c r="P61" s="97"/>
      <c r="Q61" s="97"/>
      <c r="S61" s="86"/>
      <c r="T61" s="86"/>
      <c r="U61" s="86"/>
      <c r="V61" s="86"/>
    </row>
    <row r="62" spans="1:22">
      <c r="A62" s="94" t="s">
        <v>78</v>
      </c>
      <c r="B62" s="93">
        <v>58.230285830123655</v>
      </c>
      <c r="C62" s="93">
        <v>59.107562335119667</v>
      </c>
      <c r="D62" s="93">
        <v>3.3183422322206866</v>
      </c>
      <c r="E62" s="93">
        <v>3.4678306220670763</v>
      </c>
      <c r="M62" s="98"/>
      <c r="N62" s="97"/>
      <c r="O62" s="86"/>
      <c r="P62" s="97"/>
      <c r="Q62" s="97"/>
      <c r="S62" s="86"/>
      <c r="T62" s="86"/>
      <c r="U62" s="86"/>
      <c r="V62" s="86"/>
    </row>
    <row r="63" spans="1:22">
      <c r="A63" s="94" t="s">
        <v>37</v>
      </c>
      <c r="B63" s="93">
        <v>64.527815795829639</v>
      </c>
      <c r="C63" s="93">
        <v>59.107562335119667</v>
      </c>
      <c r="D63" s="93">
        <v>3.1202425561201608</v>
      </c>
      <c r="E63" s="93">
        <v>3.2388027866694813</v>
      </c>
      <c r="M63" s="98"/>
      <c r="N63" s="97"/>
      <c r="O63" s="86"/>
      <c r="P63" s="97"/>
      <c r="Q63" s="97"/>
      <c r="S63" s="86"/>
      <c r="T63" s="86"/>
      <c r="U63" s="86"/>
      <c r="V63" s="86"/>
    </row>
    <row r="64" spans="1:22">
      <c r="A64" s="94" t="s">
        <v>36</v>
      </c>
      <c r="B64" s="93">
        <v>59.520316854921518</v>
      </c>
      <c r="C64" s="93">
        <v>59.107562335119667</v>
      </c>
      <c r="D64" s="93">
        <v>2.8605357689473223</v>
      </c>
      <c r="E64" s="93">
        <v>2.9685422980809264</v>
      </c>
      <c r="M64" s="98"/>
      <c r="N64" s="97"/>
      <c r="O64" s="86"/>
      <c r="P64" s="97"/>
      <c r="Q64" s="97"/>
      <c r="S64" s="86"/>
      <c r="T64" s="86"/>
      <c r="U64" s="86"/>
      <c r="V64" s="86"/>
    </row>
    <row r="65" spans="1:22">
      <c r="A65" s="94" t="s">
        <v>35</v>
      </c>
      <c r="B65" s="93">
        <v>71.695921528136296</v>
      </c>
      <c r="C65" s="93">
        <v>59.107562335119667</v>
      </c>
      <c r="D65" s="93">
        <v>4.1539537032134746</v>
      </c>
      <c r="E65" s="93">
        <v>4.3443379867119916</v>
      </c>
      <c r="M65" s="98"/>
      <c r="N65" s="97"/>
      <c r="O65" s="86"/>
      <c r="P65" s="97"/>
      <c r="Q65" s="97"/>
      <c r="S65" s="86"/>
      <c r="T65" s="86"/>
      <c r="U65" s="86"/>
      <c r="V65" s="86"/>
    </row>
    <row r="66" spans="1:22">
      <c r="A66" s="94" t="s">
        <v>34</v>
      </c>
      <c r="B66" s="93">
        <v>62.127850803280531</v>
      </c>
      <c r="C66" s="93">
        <v>59.107562335119667</v>
      </c>
      <c r="D66" s="93">
        <v>3.607599902336716</v>
      </c>
      <c r="E66" s="93">
        <v>3.7733262924214657</v>
      </c>
      <c r="M66" s="98"/>
      <c r="N66" s="97"/>
      <c r="O66" s="86"/>
      <c r="P66" s="97"/>
      <c r="Q66" s="97"/>
      <c r="S66" s="86"/>
      <c r="T66" s="86"/>
      <c r="U66" s="86"/>
      <c r="V66" s="86"/>
    </row>
    <row r="67" spans="1:22">
      <c r="A67" s="94" t="s">
        <v>33</v>
      </c>
      <c r="B67" s="93">
        <v>54.352854103062263</v>
      </c>
      <c r="C67" s="93">
        <v>59.107562335119667</v>
      </c>
      <c r="D67" s="93">
        <v>3.0634200704935708</v>
      </c>
      <c r="E67" s="93">
        <v>3.1998519077606744</v>
      </c>
      <c r="M67" s="99"/>
      <c r="N67" s="97"/>
      <c r="O67" s="86"/>
      <c r="P67" s="97"/>
      <c r="Q67" s="97"/>
      <c r="S67" s="86"/>
      <c r="T67" s="86"/>
      <c r="U67" s="86"/>
      <c r="V67" s="86"/>
    </row>
    <row r="68" spans="1:22">
      <c r="A68" s="94" t="s">
        <v>32</v>
      </c>
      <c r="B68" s="93">
        <v>67.595692697493433</v>
      </c>
      <c r="C68" s="93">
        <v>59.107562335119667</v>
      </c>
      <c r="D68" s="93">
        <v>4.7605600801165906</v>
      </c>
      <c r="E68" s="93">
        <v>5.0281054907443092</v>
      </c>
    </row>
    <row r="69" spans="1:22">
      <c r="A69" s="95" t="s">
        <v>2</v>
      </c>
      <c r="B69" s="93">
        <v>59.107562335119667</v>
      </c>
      <c r="C69" s="93">
        <v>59.107562335119667</v>
      </c>
      <c r="D69" s="93">
        <v>0.6308812155471486</v>
      </c>
      <c r="E69" s="93">
        <v>0.63603781948113891</v>
      </c>
    </row>
    <row r="70" spans="1:22">
      <c r="A70" s="93"/>
      <c r="B70" s="93"/>
      <c r="C70" s="93"/>
      <c r="D70" s="93"/>
      <c r="E70" s="9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66"/>
  <sheetViews>
    <sheetView showGridLines="0" showRowColHeaders="0" zoomScaleNormal="100" workbookViewId="0"/>
  </sheetViews>
  <sheetFormatPr defaultColWidth="9.109375" defaultRowHeight="14.4"/>
  <cols>
    <col min="1" max="1" width="3" style="114" customWidth="1"/>
    <col min="2" max="2" width="25.88671875" style="114" customWidth="1"/>
    <col min="3" max="3" width="12.109375" style="114" customWidth="1"/>
    <col min="4" max="4" width="9" style="114" customWidth="1"/>
    <col min="5" max="5" width="9.109375" style="114" customWidth="1"/>
    <col min="6" max="6" width="5.88671875" style="114" customWidth="1"/>
    <col min="7" max="7" width="8.109375" style="114" customWidth="1"/>
    <col min="8" max="8" width="2.5546875" style="114" customWidth="1"/>
    <col min="9" max="9" width="9.109375" style="114" customWidth="1"/>
    <col min="10" max="10" width="5.88671875" style="114" customWidth="1"/>
    <col min="11" max="11" width="8.109375" style="114" customWidth="1"/>
    <col min="12" max="12" width="1.33203125" style="114" customWidth="1"/>
    <col min="13" max="13" width="5.5546875" style="114" customWidth="1"/>
    <col min="14" max="14" width="14.33203125" style="114" customWidth="1"/>
    <col min="15" max="15" width="9" style="114" customWidth="1"/>
    <col min="16" max="16" width="9.109375" style="114" customWidth="1"/>
    <col min="17" max="17" width="5.88671875" style="114" customWidth="1"/>
    <col min="18" max="18" width="9.109375" style="114"/>
    <col min="19" max="19" width="2.5546875" style="114" customWidth="1"/>
    <col min="20" max="20" width="9.109375" style="114"/>
    <col min="21" max="21" width="5.88671875" style="114" customWidth="1"/>
    <col min="22" max="22" width="8.109375" style="114" customWidth="1"/>
    <col min="23" max="23" width="1" style="114" customWidth="1"/>
    <col min="24" max="16384" width="9.109375" style="114"/>
  </cols>
  <sheetData>
    <row r="1" spans="1:26" ht="15" customHeight="1">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row>
    <row r="2" spans="1:26" ht="15" customHeight="1">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row>
    <row r="3" spans="1:26" ht="15" customHeight="1">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row>
    <row r="4" spans="1:26" ht="15" customHeight="1">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row>
    <row r="5" spans="1:26" ht="21.75" customHeight="1">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row>
    <row r="6" spans="1:26" ht="29.25" customHeight="1">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row>
    <row r="7" spans="1:26" ht="15" customHeight="1"/>
    <row r="8" spans="1:26" ht="24.75" customHeight="1">
      <c r="A8" s="122"/>
      <c r="B8" s="123"/>
      <c r="C8" s="123"/>
      <c r="O8" s="287" t="str">
        <f>Controls!G60</f>
        <v>General fertility rate (GFR)*, Cardiff and Vale UHB and Wales, 2005-2014</v>
      </c>
      <c r="P8" s="287"/>
      <c r="Q8" s="287"/>
      <c r="R8" s="287"/>
      <c r="S8" s="287"/>
      <c r="T8" s="287"/>
      <c r="U8" s="287"/>
      <c r="V8" s="287"/>
      <c r="W8" s="124"/>
      <c r="X8" s="124"/>
    </row>
    <row r="9" spans="1:26" ht="3.75" customHeight="1">
      <c r="A9" s="123"/>
      <c r="B9" s="123"/>
      <c r="C9" s="123"/>
      <c r="O9" s="125"/>
      <c r="P9" s="125"/>
      <c r="Q9" s="125"/>
      <c r="R9" s="125"/>
      <c r="S9" s="125"/>
      <c r="T9" s="125"/>
      <c r="U9" s="125"/>
      <c r="V9" s="125"/>
      <c r="W9" s="126"/>
      <c r="X9" s="126"/>
    </row>
    <row r="10" spans="1:26" ht="3.75" customHeight="1">
      <c r="A10" s="123"/>
      <c r="B10" s="123"/>
      <c r="C10" s="123"/>
      <c r="O10" s="127"/>
      <c r="Q10" s="128"/>
      <c r="R10" s="128"/>
      <c r="S10" s="129"/>
      <c r="U10" s="130"/>
      <c r="V10" s="130"/>
      <c r="W10" s="130"/>
      <c r="X10" s="288"/>
    </row>
    <row r="11" spans="1:26" ht="15" customHeight="1">
      <c r="A11" s="123"/>
      <c r="B11" s="123"/>
      <c r="C11" s="123"/>
      <c r="O11" s="127"/>
      <c r="P11" s="289" t="str">
        <f>Controls!G58</f>
        <v>Cardiff and Vale UHB</v>
      </c>
      <c r="Q11" s="289"/>
      <c r="R11" s="289"/>
      <c r="S11" s="131"/>
      <c r="T11" s="290" t="s">
        <v>2</v>
      </c>
      <c r="U11" s="290"/>
      <c r="V11" s="290"/>
      <c r="W11" s="132"/>
      <c r="X11" s="288"/>
    </row>
    <row r="12" spans="1:26" ht="37.5" customHeight="1">
      <c r="A12" s="123"/>
      <c r="B12" s="123"/>
      <c r="C12" s="123"/>
      <c r="P12" s="133" t="s">
        <v>106</v>
      </c>
      <c r="Q12" s="291" t="s">
        <v>114</v>
      </c>
      <c r="R12" s="291"/>
      <c r="S12" s="134"/>
      <c r="T12" s="133" t="s">
        <v>106</v>
      </c>
      <c r="U12" s="292" t="s">
        <v>114</v>
      </c>
      <c r="V12" s="292"/>
      <c r="W12" s="135"/>
      <c r="X12" s="136"/>
    </row>
    <row r="13" spans="1:26" ht="15" customHeight="1">
      <c r="A13" s="123"/>
      <c r="B13" s="123"/>
      <c r="C13" s="123"/>
      <c r="O13" s="137">
        <f>Controls!F33</f>
        <v>2005</v>
      </c>
      <c r="P13" s="138" t="str">
        <f>Controls!G33</f>
        <v>5,232</v>
      </c>
      <c r="Q13" s="139" t="str">
        <f>FIXED(Controls!I33,0)</f>
        <v>52</v>
      </c>
      <c r="R13" s="140" t="str">
        <f>Controls!N33</f>
        <v>(51 to 53)</v>
      </c>
      <c r="S13" s="141"/>
      <c r="T13" s="138" t="str">
        <f>Controls!G45</f>
        <v>32,590</v>
      </c>
      <c r="U13" s="139" t="str">
        <f>FIXED(Controls!I45,0)</f>
        <v>56</v>
      </c>
      <c r="V13" s="140" t="str">
        <f>Controls!N45</f>
        <v>(55 to 57)</v>
      </c>
      <c r="W13" s="142"/>
    </row>
    <row r="14" spans="1:26" ht="15" customHeight="1">
      <c r="A14" s="123"/>
      <c r="B14" s="123"/>
      <c r="C14" s="123"/>
      <c r="O14" s="137">
        <f>Controls!F34</f>
        <v>2006</v>
      </c>
      <c r="P14" s="138" t="str">
        <f>Controls!G34</f>
        <v>5,578</v>
      </c>
      <c r="Q14" s="139" t="str">
        <f>FIXED(Controls!I34,0)</f>
        <v>55</v>
      </c>
      <c r="R14" s="140" t="str">
        <f>Controls!N34</f>
        <v>(54 to 56)</v>
      </c>
      <c r="S14" s="141"/>
      <c r="T14" s="138" t="str">
        <f>Controls!G46</f>
        <v>33,623</v>
      </c>
      <c r="U14" s="139" t="str">
        <f>FIXED(Controls!I46,0)</f>
        <v>57</v>
      </c>
      <c r="V14" s="140" t="str">
        <f>Controls!N46</f>
        <v>(57 to 58)</v>
      </c>
      <c r="W14" s="142"/>
    </row>
    <row r="15" spans="1:26" ht="15" customHeight="1">
      <c r="A15" s="123"/>
      <c r="B15" s="123"/>
      <c r="C15" s="123"/>
      <c r="O15" s="137">
        <f>Controls!F35</f>
        <v>2007</v>
      </c>
      <c r="P15" s="138" t="str">
        <f>Controls!G35</f>
        <v>5,860</v>
      </c>
      <c r="Q15" s="139" t="str">
        <f>FIXED(Controls!I35,0)</f>
        <v>57</v>
      </c>
      <c r="R15" s="140" t="str">
        <f>Controls!N35</f>
        <v>(56 to 59)</v>
      </c>
      <c r="S15" s="141"/>
      <c r="T15" s="138" t="str">
        <f>Controls!G47</f>
        <v>34,392</v>
      </c>
      <c r="U15" s="139" t="str">
        <f>FIXED(Controls!I47,0)</f>
        <v>59</v>
      </c>
      <c r="V15" s="140" t="str">
        <f>Controls!N47</f>
        <v>(58 to 59)</v>
      </c>
      <c r="W15" s="142"/>
    </row>
    <row r="16" spans="1:26" ht="15" customHeight="1">
      <c r="A16" s="123"/>
      <c r="B16" s="123"/>
      <c r="C16" s="123"/>
      <c r="O16" s="137">
        <f>Controls!F36</f>
        <v>2008</v>
      </c>
      <c r="P16" s="138" t="str">
        <f>Controls!G36</f>
        <v>6,046</v>
      </c>
      <c r="Q16" s="139" t="str">
        <f>FIXED(Controls!I36,0)</f>
        <v>58</v>
      </c>
      <c r="R16" s="140" t="str">
        <f>Controls!N36</f>
        <v>(57 to 60)</v>
      </c>
      <c r="S16" s="141"/>
      <c r="T16" s="138" t="str">
        <f>Controls!G48</f>
        <v>35,644</v>
      </c>
      <c r="U16" s="139" t="str">
        <f>FIXED(Controls!I48,0)</f>
        <v>61</v>
      </c>
      <c r="V16" s="140" t="str">
        <f>Controls!N48</f>
        <v>(60 to 61)</v>
      </c>
      <c r="W16" s="142"/>
    </row>
    <row r="17" spans="1:24" ht="15" customHeight="1">
      <c r="A17" s="123"/>
      <c r="B17" s="123"/>
      <c r="C17" s="123"/>
      <c r="O17" s="137">
        <f>Controls!F37</f>
        <v>2009</v>
      </c>
      <c r="P17" s="138" t="str">
        <f>Controls!G37</f>
        <v>6,089</v>
      </c>
      <c r="Q17" s="139" t="str">
        <f>FIXED(Controls!I37,0)</f>
        <v>58</v>
      </c>
      <c r="R17" s="140" t="str">
        <f>Controls!N37</f>
        <v>(57 to 60)</v>
      </c>
      <c r="S17" s="141"/>
      <c r="T17" s="138" t="str">
        <f>Controls!G49</f>
        <v>34,938</v>
      </c>
      <c r="U17" s="139" t="str">
        <f>FIXED(Controls!I49,0)</f>
        <v>60</v>
      </c>
      <c r="V17" s="140" t="str">
        <f>Controls!N49</f>
        <v>(59 to 60)</v>
      </c>
      <c r="W17" s="142"/>
    </row>
    <row r="18" spans="1:24" ht="15" customHeight="1">
      <c r="A18" s="123"/>
      <c r="B18" s="123"/>
      <c r="C18" s="123"/>
      <c r="O18" s="137">
        <f>Controls!F38</f>
        <v>2010</v>
      </c>
      <c r="P18" s="138" t="str">
        <f>Controls!G38</f>
        <v>6,185</v>
      </c>
      <c r="Q18" s="139" t="str">
        <f>FIXED(Controls!I38,0)</f>
        <v>59</v>
      </c>
      <c r="R18" s="140" t="str">
        <f>Controls!N38</f>
        <v>(58 to 61)</v>
      </c>
      <c r="S18" s="141"/>
      <c r="T18" s="138" t="str">
        <f>Controls!G50</f>
        <v>35,945</v>
      </c>
      <c r="U18" s="139" t="str">
        <f>FIXED(Controls!I50,0)</f>
        <v>62</v>
      </c>
      <c r="V18" s="140" t="str">
        <f>Controls!N50</f>
        <v>(61 to 62)</v>
      </c>
      <c r="W18" s="142"/>
    </row>
    <row r="19" spans="1:24" ht="15" customHeight="1">
      <c r="A19" s="123"/>
      <c r="B19" s="123"/>
      <c r="C19" s="123"/>
      <c r="O19" s="137">
        <f>Controls!F39</f>
        <v>2011</v>
      </c>
      <c r="P19" s="138" t="str">
        <f>Controls!G39</f>
        <v>6,230</v>
      </c>
      <c r="Q19" s="139" t="str">
        <f>FIXED(Controls!I39,0)</f>
        <v>60</v>
      </c>
      <c r="R19" s="140" t="str">
        <f>Controls!N39</f>
        <v>(58 to 61)</v>
      </c>
      <c r="S19" s="141"/>
      <c r="T19" s="138" t="str">
        <f>Controls!G51</f>
        <v>35,604</v>
      </c>
      <c r="U19" s="139" t="str">
        <f>FIXED(Controls!I51,0)</f>
        <v>61</v>
      </c>
      <c r="V19" s="140" t="str">
        <f>Controls!N51</f>
        <v>(61 to 62)</v>
      </c>
      <c r="W19" s="142"/>
    </row>
    <row r="20" spans="1:24" ht="15" customHeight="1">
      <c r="A20" s="123"/>
      <c r="B20" s="123"/>
      <c r="C20" s="123"/>
      <c r="O20" s="137">
        <f>Controls!F40</f>
        <v>2012</v>
      </c>
      <c r="P20" s="138" t="str">
        <f>Controls!G40</f>
        <v>6,077</v>
      </c>
      <c r="Q20" s="139" t="str">
        <f>FIXED(Controls!I40,0)</f>
        <v>58</v>
      </c>
      <c r="R20" s="140" t="str">
        <f>Controls!N40</f>
        <v>(57 to 60)</v>
      </c>
      <c r="S20" s="141"/>
      <c r="T20" s="138" t="str">
        <f>Controls!G52</f>
        <v>35,238</v>
      </c>
      <c r="U20" s="139" t="str">
        <f>FIXED(Controls!I52,0)</f>
        <v>61</v>
      </c>
      <c r="V20" s="140" t="str">
        <f>Controls!N52</f>
        <v>(61 to 62)</v>
      </c>
      <c r="W20" s="142"/>
    </row>
    <row r="21" spans="1:24" ht="15" customHeight="1">
      <c r="A21" s="123"/>
      <c r="B21" s="123"/>
      <c r="C21" s="123"/>
      <c r="O21" s="137">
        <f>Controls!F41</f>
        <v>2013</v>
      </c>
      <c r="P21" s="138" t="str">
        <f>Controls!G41</f>
        <v>5,991</v>
      </c>
      <c r="Q21" s="139" t="str">
        <f>FIXED(Controls!I41,0)</f>
        <v>57</v>
      </c>
      <c r="R21" s="140" t="str">
        <f>Controls!N41</f>
        <v>(56 to 58)</v>
      </c>
      <c r="S21" s="141"/>
      <c r="T21" s="138" t="str">
        <f>Controls!G53</f>
        <v>33,742</v>
      </c>
      <c r="U21" s="139" t="str">
        <f>FIXED(Controls!I53,0)</f>
        <v>59</v>
      </c>
      <c r="V21" s="140" t="str">
        <f>Controls!N53</f>
        <v>(58 to 60)</v>
      </c>
      <c r="W21" s="142"/>
    </row>
    <row r="22" spans="1:24" ht="15" customHeight="1">
      <c r="A22" s="123"/>
      <c r="B22" s="123"/>
      <c r="C22" s="123"/>
      <c r="O22" s="137">
        <f>Controls!F42</f>
        <v>2014</v>
      </c>
      <c r="P22" s="138" t="str">
        <f>Controls!G42</f>
        <v>5,871</v>
      </c>
      <c r="Q22" s="139" t="str">
        <f>FIXED(Controls!I42,0)</f>
        <v>56</v>
      </c>
      <c r="R22" s="140" t="str">
        <f>Controls!N42</f>
        <v>(55 to 57)</v>
      </c>
      <c r="S22" s="141"/>
      <c r="T22" s="138" t="str">
        <f>Controls!G54</f>
        <v>33,541</v>
      </c>
      <c r="U22" s="139" t="str">
        <f>FIXED(Controls!I54,0)</f>
        <v>59</v>
      </c>
      <c r="V22" s="140" t="str">
        <f>Controls!N54</f>
        <v>(58 to 60)</v>
      </c>
      <c r="W22" s="142"/>
    </row>
    <row r="23" spans="1:24" ht="3" customHeight="1">
      <c r="A23" s="123"/>
      <c r="B23" s="123"/>
      <c r="C23" s="123"/>
      <c r="O23" s="125"/>
      <c r="P23" s="125"/>
      <c r="Q23" s="125"/>
      <c r="R23" s="125"/>
      <c r="S23" s="125"/>
      <c r="T23" s="125"/>
      <c r="U23" s="125"/>
      <c r="V23" s="125"/>
      <c r="W23" s="125"/>
    </row>
    <row r="24" spans="1:24" ht="12" customHeight="1">
      <c r="A24" s="123"/>
      <c r="B24" s="123"/>
      <c r="C24" s="123"/>
      <c r="O24" s="284" t="str">
        <f>Controls!G61</f>
        <v>Produced by Public Health Wales Observatory, using PHB &amp; MYE (ONS)</v>
      </c>
      <c r="P24" s="284"/>
      <c r="Q24" s="284"/>
      <c r="R24" s="284"/>
      <c r="S24" s="284"/>
      <c r="T24" s="284"/>
      <c r="U24" s="284"/>
      <c r="V24" s="284"/>
      <c r="W24" s="143"/>
      <c r="X24" s="142"/>
    </row>
    <row r="25" spans="1:24" ht="12.75" customHeight="1">
      <c r="A25" s="123"/>
      <c r="B25" s="123"/>
      <c r="C25" s="123"/>
      <c r="O25" s="293" t="s">
        <v>155</v>
      </c>
      <c r="P25" s="293"/>
      <c r="Q25" s="293"/>
      <c r="R25" s="293"/>
      <c r="S25" s="293"/>
      <c r="T25" s="293"/>
      <c r="U25" s="293"/>
      <c r="V25" s="293"/>
      <c r="W25" s="293"/>
      <c r="X25" s="293"/>
    </row>
    <row r="26" spans="1:24" ht="12.75" customHeight="1">
      <c r="A26" s="123"/>
      <c r="B26" s="123"/>
      <c r="C26" s="123"/>
      <c r="O26" s="144" t="s">
        <v>112</v>
      </c>
      <c r="P26" s="145"/>
      <c r="Q26" s="145"/>
      <c r="R26" s="145"/>
      <c r="S26" s="145"/>
      <c r="T26" s="145"/>
      <c r="U26" s="145"/>
      <c r="V26" s="145"/>
      <c r="W26" s="145"/>
      <c r="X26" s="142"/>
    </row>
    <row r="27" spans="1:24" ht="10.5" customHeight="1">
      <c r="A27" s="123"/>
      <c r="B27" s="123"/>
      <c r="C27" s="123"/>
    </row>
    <row r="28" spans="1:24" ht="10.5" customHeight="1">
      <c r="A28" s="123"/>
      <c r="B28" s="123"/>
      <c r="C28" s="123"/>
    </row>
    <row r="29" spans="1:24" ht="10.5" customHeight="1">
      <c r="A29" s="123"/>
      <c r="B29" s="123"/>
      <c r="C29" s="123"/>
    </row>
    <row r="30" spans="1:24" ht="10.5" customHeight="1">
      <c r="A30" s="123"/>
      <c r="B30" s="123"/>
      <c r="C30" s="123"/>
    </row>
    <row r="31" spans="1:24" ht="10.5" customHeight="1">
      <c r="A31" s="123"/>
      <c r="B31" s="123"/>
      <c r="C31" s="123"/>
    </row>
    <row r="32" spans="1:24" ht="11.25" customHeight="1">
      <c r="A32" s="123"/>
      <c r="B32" s="123"/>
      <c r="C32" s="123"/>
    </row>
    <row r="33" spans="1:27" s="149" customFormat="1" ht="30" customHeight="1">
      <c r="A33" s="146"/>
      <c r="B33" s="146"/>
      <c r="C33" s="146"/>
      <c r="D33" s="294"/>
      <c r="E33" s="294"/>
      <c r="F33" s="294"/>
      <c r="G33" s="294"/>
      <c r="H33" s="294"/>
      <c r="I33" s="294"/>
      <c r="J33" s="294"/>
      <c r="K33" s="294"/>
      <c r="L33" s="147"/>
      <c r="M33" s="147"/>
      <c r="N33" s="148"/>
      <c r="O33" s="148"/>
    </row>
    <row r="34" spans="1:27" ht="2.25" customHeight="1">
      <c r="A34" s="123"/>
      <c r="B34" s="123"/>
      <c r="C34" s="123"/>
      <c r="D34" s="126"/>
      <c r="E34" s="126"/>
      <c r="F34" s="126"/>
      <c r="G34" s="126"/>
      <c r="H34" s="126"/>
      <c r="I34" s="126"/>
      <c r="J34" s="126"/>
      <c r="K34" s="126"/>
      <c r="L34" s="126"/>
      <c r="M34" s="126"/>
    </row>
    <row r="35" spans="1:27" ht="2.25" customHeight="1">
      <c r="A35" s="123"/>
      <c r="B35" s="123"/>
      <c r="C35" s="123"/>
      <c r="D35" s="150"/>
      <c r="E35" s="150"/>
      <c r="F35" s="150"/>
      <c r="G35" s="129"/>
      <c r="H35" s="129"/>
      <c r="I35" s="129"/>
      <c r="J35" s="129"/>
      <c r="K35" s="129"/>
      <c r="L35" s="129"/>
      <c r="M35" s="295"/>
    </row>
    <row r="36" spans="1:27" ht="15" customHeight="1">
      <c r="A36" s="123"/>
      <c r="B36" s="123"/>
      <c r="C36" s="123"/>
      <c r="D36" s="150"/>
      <c r="E36" s="295"/>
      <c r="F36" s="295"/>
      <c r="G36" s="295"/>
      <c r="H36" s="131"/>
      <c r="I36" s="296"/>
      <c r="J36" s="296"/>
      <c r="K36" s="296"/>
      <c r="L36" s="151"/>
      <c r="M36" s="295"/>
    </row>
    <row r="37" spans="1:27" ht="37.5" customHeight="1">
      <c r="A37" s="123"/>
      <c r="B37" s="123"/>
      <c r="C37" s="123"/>
      <c r="D37" s="126"/>
      <c r="E37" s="152"/>
      <c r="F37" s="292"/>
      <c r="G37" s="292"/>
      <c r="H37" s="153"/>
      <c r="I37" s="152"/>
      <c r="J37" s="292"/>
      <c r="K37" s="292"/>
      <c r="L37" s="150"/>
      <c r="M37" s="154"/>
    </row>
    <row r="38" spans="1:27" ht="15" customHeight="1">
      <c r="A38" s="123"/>
      <c r="B38" s="123"/>
      <c r="C38" s="123"/>
      <c r="D38" s="155"/>
      <c r="E38" s="156"/>
      <c r="F38" s="157"/>
      <c r="G38" s="158"/>
      <c r="H38" s="159"/>
      <c r="I38" s="156"/>
      <c r="J38" s="157"/>
      <c r="K38" s="158"/>
      <c r="L38" s="160"/>
      <c r="M38" s="126"/>
      <c r="N38" s="161"/>
      <c r="R38" s="162"/>
      <c r="T38" s="162"/>
      <c r="X38" s="162"/>
      <c r="Y38" s="162"/>
    </row>
    <row r="39" spans="1:27" ht="15" customHeight="1">
      <c r="A39" s="123"/>
      <c r="B39" s="123"/>
      <c r="C39" s="123"/>
      <c r="D39" s="155"/>
      <c r="E39" s="156"/>
      <c r="F39" s="157"/>
      <c r="G39" s="158"/>
      <c r="H39" s="159"/>
      <c r="I39" s="156"/>
      <c r="J39" s="157"/>
      <c r="K39" s="158"/>
      <c r="L39" s="160"/>
      <c r="M39" s="126"/>
      <c r="N39" s="161"/>
      <c r="R39" s="162"/>
      <c r="Y39" s="162"/>
    </row>
    <row r="40" spans="1:27" ht="15" customHeight="1">
      <c r="A40" s="123"/>
      <c r="B40" s="123"/>
      <c r="C40" s="123"/>
      <c r="D40" s="155"/>
      <c r="E40" s="156"/>
      <c r="F40" s="157"/>
      <c r="G40" s="158"/>
      <c r="H40" s="159"/>
      <c r="I40" s="156"/>
      <c r="J40" s="157"/>
      <c r="K40" s="158"/>
      <c r="L40" s="160"/>
      <c r="M40" s="126"/>
      <c r="N40" s="161"/>
      <c r="R40" s="163"/>
      <c r="V40" s="162"/>
    </row>
    <row r="41" spans="1:27" ht="15" customHeight="1">
      <c r="A41" s="123"/>
      <c r="B41" s="123"/>
      <c r="C41" s="123"/>
      <c r="D41" s="155"/>
      <c r="E41" s="156"/>
      <c r="F41" s="157"/>
      <c r="G41" s="158"/>
      <c r="H41" s="159"/>
      <c r="I41" s="156"/>
      <c r="J41" s="157"/>
      <c r="K41" s="158"/>
      <c r="L41" s="160"/>
      <c r="M41" s="126"/>
      <c r="N41" s="161"/>
      <c r="P41" s="162"/>
      <c r="AA41" s="162"/>
    </row>
    <row r="42" spans="1:27" ht="15" customHeight="1">
      <c r="A42" s="123"/>
      <c r="B42" s="123"/>
      <c r="C42" s="123"/>
      <c r="D42" s="155"/>
      <c r="E42" s="156"/>
      <c r="F42" s="157"/>
      <c r="G42" s="158"/>
      <c r="H42" s="159"/>
      <c r="I42" s="156"/>
      <c r="J42" s="157"/>
      <c r="K42" s="158"/>
      <c r="L42" s="160"/>
      <c r="M42" s="126"/>
      <c r="N42" s="161"/>
      <c r="P42" s="162"/>
      <c r="R42" s="162"/>
      <c r="T42" s="162"/>
    </row>
    <row r="43" spans="1:27" ht="15" customHeight="1">
      <c r="A43" s="123"/>
      <c r="B43" s="123"/>
      <c r="C43" s="123"/>
      <c r="D43" s="155"/>
      <c r="E43" s="156"/>
      <c r="F43" s="157"/>
      <c r="G43" s="158"/>
      <c r="H43" s="159"/>
      <c r="I43" s="156"/>
      <c r="J43" s="157"/>
      <c r="K43" s="158"/>
      <c r="L43" s="160"/>
      <c r="M43" s="126"/>
      <c r="N43" s="161"/>
      <c r="P43" s="162"/>
      <c r="X43" s="162"/>
      <c r="AA43" s="162"/>
    </row>
    <row r="44" spans="1:27" ht="15" customHeight="1">
      <c r="A44" s="123"/>
      <c r="B44" s="123"/>
      <c r="C44" s="123"/>
      <c r="D44" s="155"/>
      <c r="E44" s="156"/>
      <c r="F44" s="157"/>
      <c r="G44" s="158"/>
      <c r="H44" s="159"/>
      <c r="I44" s="156"/>
      <c r="J44" s="157"/>
      <c r="K44" s="158"/>
      <c r="L44" s="160"/>
      <c r="M44" s="126"/>
      <c r="N44" s="161"/>
      <c r="P44" s="162"/>
    </row>
    <row r="45" spans="1:27" ht="15" customHeight="1">
      <c r="A45" s="123"/>
      <c r="B45" s="123"/>
      <c r="C45" s="123"/>
      <c r="D45" s="155"/>
      <c r="E45" s="156"/>
      <c r="F45" s="157"/>
      <c r="G45" s="158"/>
      <c r="H45" s="159"/>
      <c r="I45" s="156"/>
      <c r="J45" s="157"/>
      <c r="K45" s="158"/>
      <c r="L45" s="160"/>
      <c r="M45" s="126"/>
      <c r="N45" s="161"/>
      <c r="T45" s="162"/>
      <c r="AA45" s="163"/>
    </row>
    <row r="46" spans="1:27" ht="15" customHeight="1">
      <c r="A46" s="123"/>
      <c r="B46" s="123"/>
      <c r="C46" s="123"/>
      <c r="D46" s="155"/>
      <c r="E46" s="156"/>
      <c r="F46" s="157"/>
      <c r="G46" s="158"/>
      <c r="H46" s="159"/>
      <c r="I46" s="156"/>
      <c r="J46" s="157"/>
      <c r="K46" s="158"/>
      <c r="L46" s="160"/>
      <c r="M46" s="126"/>
      <c r="N46" s="161"/>
      <c r="P46" s="162"/>
      <c r="T46" s="162"/>
    </row>
    <row r="47" spans="1:27" ht="15" customHeight="1">
      <c r="A47" s="123"/>
      <c r="B47" s="123"/>
      <c r="C47" s="123"/>
      <c r="D47" s="155"/>
      <c r="E47" s="156"/>
      <c r="F47" s="157"/>
      <c r="G47" s="158"/>
      <c r="H47" s="159"/>
      <c r="I47" s="156"/>
      <c r="J47" s="157"/>
      <c r="K47" s="158"/>
      <c r="L47" s="160"/>
      <c r="M47" s="126"/>
      <c r="N47" s="161"/>
      <c r="T47" s="162"/>
      <c r="Y47" s="162"/>
    </row>
    <row r="48" spans="1:27" ht="4.5" customHeight="1">
      <c r="A48" s="123"/>
      <c r="B48" s="123"/>
      <c r="C48" s="123"/>
      <c r="D48" s="126"/>
      <c r="E48" s="126"/>
      <c r="F48" s="126"/>
      <c r="G48" s="126"/>
      <c r="H48" s="126"/>
      <c r="I48" s="126"/>
      <c r="J48" s="126"/>
      <c r="K48" s="126"/>
      <c r="L48" s="126"/>
      <c r="M48" s="126"/>
    </row>
    <row r="49" spans="1:15" ht="12.6" customHeight="1">
      <c r="A49" s="123"/>
      <c r="B49" s="123"/>
      <c r="C49" s="123"/>
      <c r="D49" s="285"/>
      <c r="E49" s="285"/>
      <c r="F49" s="285"/>
      <c r="G49" s="285"/>
      <c r="H49" s="285"/>
      <c r="I49" s="285"/>
      <c r="J49" s="285"/>
      <c r="K49" s="285"/>
      <c r="L49" s="285"/>
      <c r="M49" s="160"/>
    </row>
    <row r="50" spans="1:15" ht="12.75" customHeight="1">
      <c r="A50" s="123"/>
      <c r="B50" s="123"/>
      <c r="C50" s="123"/>
      <c r="D50" s="286"/>
      <c r="E50" s="286"/>
      <c r="F50" s="286"/>
      <c r="G50" s="286"/>
      <c r="H50" s="286"/>
      <c r="I50" s="286"/>
      <c r="J50" s="286"/>
      <c r="K50" s="286"/>
      <c r="L50" s="286"/>
      <c r="M50" s="286"/>
    </row>
    <row r="51" spans="1:15" ht="12.75" customHeight="1">
      <c r="A51" s="123"/>
      <c r="B51" s="123"/>
      <c r="C51" s="123"/>
      <c r="D51" s="164"/>
      <c r="E51" s="165"/>
      <c r="F51" s="165"/>
      <c r="G51" s="165"/>
      <c r="H51" s="165"/>
      <c r="I51" s="165"/>
      <c r="J51" s="165"/>
      <c r="K51" s="165"/>
      <c r="L51" s="165"/>
      <c r="M51" s="160"/>
    </row>
    <row r="52" spans="1:15" ht="15" customHeight="1">
      <c r="A52" s="123"/>
      <c r="B52" s="123"/>
      <c r="C52" s="123"/>
      <c r="D52" s="166"/>
      <c r="E52" s="126"/>
      <c r="F52" s="126"/>
      <c r="G52" s="126"/>
      <c r="H52" s="126"/>
      <c r="I52" s="126"/>
      <c r="J52" s="126"/>
      <c r="K52" s="126"/>
      <c r="L52" s="126"/>
      <c r="M52" s="160"/>
    </row>
    <row r="53" spans="1:15" ht="21.75" customHeight="1">
      <c r="A53" s="123"/>
      <c r="B53" s="123"/>
      <c r="C53" s="123"/>
      <c r="D53" s="126"/>
      <c r="E53" s="126"/>
      <c r="F53" s="126"/>
      <c r="G53" s="126"/>
      <c r="H53" s="126"/>
      <c r="I53" s="126"/>
      <c r="J53" s="126"/>
      <c r="K53" s="126"/>
      <c r="L53" s="126"/>
    </row>
    <row r="54" spans="1:15">
      <c r="A54" s="123"/>
      <c r="B54" s="123"/>
      <c r="C54" s="123"/>
      <c r="D54" s="126"/>
      <c r="E54" s="126"/>
      <c r="F54" s="126"/>
      <c r="G54" s="126"/>
      <c r="H54" s="126"/>
      <c r="I54" s="126"/>
      <c r="J54" s="126"/>
      <c r="K54" s="126"/>
      <c r="L54" s="126"/>
      <c r="M54" s="126"/>
      <c r="N54" s="126"/>
      <c r="O54" s="126"/>
    </row>
    <row r="55" spans="1:15" ht="11.25" customHeight="1">
      <c r="A55" s="123"/>
      <c r="B55" s="123"/>
      <c r="C55" s="123"/>
      <c r="D55" s="126"/>
      <c r="E55" s="126"/>
      <c r="F55" s="126"/>
      <c r="G55" s="126"/>
      <c r="H55" s="126"/>
      <c r="I55" s="126"/>
      <c r="J55" s="126"/>
      <c r="K55" s="126"/>
      <c r="L55" s="126"/>
      <c r="M55" s="126"/>
      <c r="N55" s="167"/>
      <c r="O55" s="126"/>
    </row>
    <row r="56" spans="1:15">
      <c r="A56" s="123"/>
      <c r="B56" s="123"/>
      <c r="C56" s="123"/>
      <c r="D56" s="168"/>
      <c r="E56" s="126"/>
      <c r="F56" s="126"/>
      <c r="G56" s="126"/>
      <c r="H56" s="126"/>
      <c r="I56" s="126"/>
      <c r="J56" s="126"/>
      <c r="K56" s="126"/>
      <c r="L56" s="126"/>
      <c r="M56" s="126"/>
      <c r="N56" s="126"/>
      <c r="O56" s="126"/>
    </row>
    <row r="57" spans="1:15">
      <c r="A57" s="123"/>
      <c r="B57" s="123"/>
      <c r="C57" s="123"/>
      <c r="D57" s="169"/>
      <c r="E57" s="126"/>
      <c r="F57" s="126"/>
      <c r="G57" s="126"/>
      <c r="H57" s="126"/>
      <c r="I57" s="126"/>
      <c r="J57" s="126"/>
      <c r="K57" s="126"/>
      <c r="L57" s="126"/>
      <c r="M57" s="126"/>
      <c r="N57" s="126"/>
      <c r="O57" s="126"/>
    </row>
    <row r="58" spans="1:15">
      <c r="A58" s="123"/>
      <c r="B58" s="123"/>
      <c r="C58" s="123"/>
      <c r="D58" s="169"/>
      <c r="E58" s="170"/>
      <c r="F58" s="170"/>
      <c r="G58" s="170"/>
      <c r="H58" s="170"/>
      <c r="I58" s="170"/>
      <c r="J58" s="170"/>
      <c r="K58" s="170"/>
      <c r="L58" s="170"/>
      <c r="M58" s="126"/>
      <c r="N58" s="126"/>
      <c r="O58" s="126"/>
    </row>
    <row r="59" spans="1:15">
      <c r="A59" s="123"/>
      <c r="B59" s="123"/>
      <c r="C59" s="123"/>
      <c r="D59" s="171"/>
      <c r="E59" s="172"/>
      <c r="F59" s="172"/>
      <c r="G59" s="172"/>
      <c r="H59" s="172"/>
      <c r="I59" s="172"/>
      <c r="J59" s="172"/>
      <c r="K59" s="172"/>
      <c r="L59" s="172"/>
      <c r="M59" s="170"/>
      <c r="N59" s="170"/>
      <c r="O59" s="170"/>
    </row>
    <row r="60" spans="1:15">
      <c r="A60" s="123"/>
      <c r="B60" s="123"/>
      <c r="C60" s="123"/>
      <c r="D60" s="168"/>
      <c r="E60" s="154"/>
      <c r="F60" s="154"/>
      <c r="G60" s="154"/>
      <c r="H60" s="154"/>
      <c r="I60" s="154"/>
      <c r="J60" s="154"/>
      <c r="K60" s="154"/>
      <c r="L60" s="154"/>
      <c r="M60" s="172"/>
      <c r="N60" s="172"/>
      <c r="O60" s="172"/>
    </row>
    <row r="61" spans="1:15" ht="6" customHeight="1">
      <c r="A61" s="123"/>
      <c r="B61" s="123"/>
      <c r="C61" s="123"/>
      <c r="D61" s="169"/>
      <c r="E61" s="126"/>
      <c r="F61" s="126"/>
      <c r="G61" s="126"/>
      <c r="H61" s="126"/>
      <c r="I61" s="126"/>
      <c r="J61" s="126"/>
      <c r="K61" s="126"/>
      <c r="L61" s="126"/>
      <c r="M61" s="154"/>
      <c r="N61" s="154"/>
      <c r="O61" s="154"/>
    </row>
    <row r="62" spans="1:15" ht="39" customHeight="1">
      <c r="A62" s="123"/>
      <c r="B62" s="123"/>
      <c r="C62" s="123"/>
      <c r="D62" s="154"/>
      <c r="E62" s="173"/>
      <c r="F62" s="173"/>
      <c r="G62" s="173"/>
      <c r="H62" s="173"/>
      <c r="I62" s="173"/>
      <c r="J62" s="173"/>
      <c r="K62" s="173"/>
      <c r="L62" s="173"/>
      <c r="M62" s="126"/>
      <c r="N62" s="126"/>
      <c r="O62" s="126"/>
    </row>
    <row r="63" spans="1:15" ht="12" customHeight="1">
      <c r="D63" s="172"/>
      <c r="E63" s="172"/>
      <c r="F63" s="172"/>
      <c r="G63" s="172"/>
      <c r="H63" s="172"/>
      <c r="I63" s="172"/>
      <c r="J63" s="172"/>
      <c r="K63" s="172"/>
      <c r="L63" s="172"/>
      <c r="M63" s="173"/>
      <c r="N63" s="173"/>
      <c r="O63" s="173"/>
    </row>
    <row r="64" spans="1:15" ht="21.75" customHeight="1">
      <c r="D64" s="126"/>
      <c r="E64" s="126"/>
      <c r="F64" s="126"/>
      <c r="G64" s="126"/>
      <c r="H64" s="126"/>
      <c r="I64" s="126"/>
      <c r="J64" s="126"/>
      <c r="K64" s="126"/>
      <c r="L64" s="126"/>
      <c r="M64" s="172"/>
      <c r="N64" s="172"/>
      <c r="O64" s="172"/>
    </row>
    <row r="65" spans="13:15" ht="46.5" customHeight="1">
      <c r="M65" s="126"/>
      <c r="N65" s="126"/>
      <c r="O65" s="126"/>
    </row>
    <row r="66" spans="13:15" ht="25.5" customHeight="1"/>
  </sheetData>
  <sheetProtection password="C3EC" sheet="1" scenarios="1"/>
  <mergeCells count="16">
    <mergeCell ref="O24:V24"/>
    <mergeCell ref="D49:L49"/>
    <mergeCell ref="D50:M50"/>
    <mergeCell ref="O8:V8"/>
    <mergeCell ref="X10:X11"/>
    <mergeCell ref="P11:R11"/>
    <mergeCell ref="T11:V11"/>
    <mergeCell ref="Q12:R12"/>
    <mergeCell ref="U12:V12"/>
    <mergeCell ref="O25:X25"/>
    <mergeCell ref="D33:K33"/>
    <mergeCell ref="M35:M36"/>
    <mergeCell ref="E36:G36"/>
    <mergeCell ref="I36:K36"/>
    <mergeCell ref="F37:G37"/>
    <mergeCell ref="J37:K37"/>
  </mergeCells>
  <pageMargins left="0.70866141732283472" right="0.70866141732283472" top="0.74803149606299213" bottom="0.74803149606299213" header="0.31496062992125984" footer="0.31496062992125984"/>
  <pageSetup paperSize="9" scale="7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List Box 1">
              <controlPr defaultSize="0" autoLine="0" autoPict="0">
                <anchor moveWithCells="1">
                  <from>
                    <xdr:col>1</xdr:col>
                    <xdr:colOff>175260</xdr:colOff>
                    <xdr:row>7</xdr:row>
                    <xdr:rowOff>190500</xdr:rowOff>
                  </from>
                  <to>
                    <xdr:col>1</xdr:col>
                    <xdr:colOff>1447800</xdr:colOff>
                    <xdr:row>27</xdr:row>
                    <xdr:rowOff>68580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6"/>
  <sheetViews>
    <sheetView showGridLines="0" showRowColHeaders="0" zoomScaleNormal="100" workbookViewId="0"/>
  </sheetViews>
  <sheetFormatPr defaultColWidth="9.109375" defaultRowHeight="14.4"/>
  <cols>
    <col min="1" max="1" width="3" style="114" customWidth="1"/>
    <col min="2" max="2" width="25.88671875" style="114" customWidth="1"/>
    <col min="3" max="3" width="12.109375" style="114" customWidth="1"/>
    <col min="4" max="4" width="9" style="114" customWidth="1"/>
    <col min="5" max="5" width="9.109375" style="114" customWidth="1"/>
    <col min="6" max="6" width="5.88671875" style="114" customWidth="1"/>
    <col min="7" max="7" width="8.109375" style="114" customWidth="1"/>
    <col min="8" max="8" width="2.5546875" style="114" customWidth="1"/>
    <col min="9" max="9" width="9.109375" style="114" customWidth="1"/>
    <col min="10" max="11" width="5.88671875" style="114" customWidth="1"/>
    <col min="12" max="12" width="9" style="114" customWidth="1"/>
    <col min="13" max="13" width="9.33203125" style="114" customWidth="1"/>
    <col min="14" max="14" width="6.109375" style="114" customWidth="1"/>
    <col min="15" max="15" width="11.5546875" style="114" customWidth="1"/>
    <col min="16" max="16" width="2.44140625" style="114" customWidth="1"/>
    <col min="17" max="17" width="9.109375" style="114"/>
    <col min="18" max="18" width="5.88671875" style="114" customWidth="1"/>
    <col min="19" max="19" width="8.109375" style="114" customWidth="1"/>
    <col min="20" max="20" width="1" style="114" customWidth="1"/>
    <col min="21" max="16384" width="9.109375" style="114"/>
  </cols>
  <sheetData>
    <row r="1" spans="1:23" ht="15" customHeight="1">
      <c r="A1" s="100"/>
      <c r="B1" s="100"/>
      <c r="C1" s="100"/>
      <c r="D1" s="100"/>
      <c r="E1" s="100"/>
      <c r="F1" s="100"/>
      <c r="G1" s="100"/>
      <c r="H1" s="100"/>
      <c r="I1" s="100"/>
      <c r="J1" s="100"/>
      <c r="K1" s="100"/>
      <c r="L1" s="100"/>
      <c r="M1" s="100"/>
      <c r="N1" s="100"/>
      <c r="O1" s="100"/>
      <c r="P1" s="100"/>
      <c r="Q1" s="100"/>
      <c r="R1" s="100"/>
      <c r="S1" s="100"/>
      <c r="T1" s="100"/>
      <c r="U1" s="100"/>
      <c r="V1" s="100"/>
      <c r="W1" s="100"/>
    </row>
    <row r="2" spans="1:23" ht="15" customHeight="1">
      <c r="A2" s="100"/>
      <c r="B2" s="100"/>
      <c r="C2" s="100"/>
      <c r="D2" s="100"/>
      <c r="E2" s="100"/>
      <c r="F2" s="100"/>
      <c r="G2" s="100"/>
      <c r="H2" s="100"/>
      <c r="I2" s="100"/>
      <c r="J2" s="100"/>
      <c r="K2" s="100"/>
      <c r="L2" s="100"/>
      <c r="M2" s="100"/>
      <c r="N2" s="100"/>
      <c r="O2" s="100"/>
      <c r="P2" s="100"/>
      <c r="Q2" s="100"/>
      <c r="R2" s="100"/>
      <c r="S2" s="100"/>
      <c r="T2" s="100"/>
      <c r="U2" s="100"/>
      <c r="V2" s="100"/>
      <c r="W2" s="100"/>
    </row>
    <row r="3" spans="1:23" ht="15" customHeight="1">
      <c r="A3" s="100"/>
      <c r="B3" s="100"/>
      <c r="C3" s="100"/>
      <c r="D3" s="100"/>
      <c r="E3" s="100"/>
      <c r="F3" s="100"/>
      <c r="G3" s="100"/>
      <c r="H3" s="100"/>
      <c r="I3" s="100"/>
      <c r="J3" s="100"/>
      <c r="K3" s="100"/>
      <c r="L3" s="100"/>
      <c r="M3" s="100"/>
      <c r="N3" s="100"/>
      <c r="O3" s="100"/>
      <c r="P3" s="100"/>
      <c r="Q3" s="100"/>
      <c r="R3" s="100"/>
      <c r="S3" s="100"/>
      <c r="T3" s="100"/>
      <c r="U3" s="100"/>
      <c r="V3" s="100"/>
      <c r="W3" s="100"/>
    </row>
    <row r="4" spans="1:23" ht="15" customHeight="1">
      <c r="A4" s="100"/>
      <c r="B4" s="100"/>
      <c r="C4" s="100"/>
      <c r="D4" s="100"/>
      <c r="E4" s="100"/>
      <c r="F4" s="100"/>
      <c r="G4" s="100"/>
      <c r="H4" s="100"/>
      <c r="I4" s="100"/>
      <c r="J4" s="100"/>
      <c r="K4" s="100"/>
      <c r="L4" s="100"/>
      <c r="M4" s="100"/>
      <c r="N4" s="100"/>
      <c r="O4" s="100"/>
      <c r="P4" s="100"/>
      <c r="Q4" s="100"/>
      <c r="R4" s="100"/>
      <c r="S4" s="100"/>
      <c r="T4" s="100"/>
      <c r="U4" s="100"/>
      <c r="V4" s="100"/>
      <c r="W4" s="100"/>
    </row>
    <row r="5" spans="1:23" ht="21.75" customHeight="1">
      <c r="A5" s="100"/>
      <c r="B5" s="100"/>
      <c r="C5" s="100"/>
      <c r="D5" s="100"/>
      <c r="E5" s="100"/>
      <c r="F5" s="100"/>
      <c r="G5" s="100"/>
      <c r="H5" s="100"/>
      <c r="I5" s="100"/>
      <c r="J5" s="100"/>
      <c r="K5" s="100"/>
      <c r="L5" s="100"/>
      <c r="M5" s="100"/>
      <c r="N5" s="100"/>
      <c r="O5" s="100"/>
      <c r="P5" s="100"/>
      <c r="Q5" s="100"/>
      <c r="R5" s="100"/>
      <c r="S5" s="100"/>
      <c r="T5" s="100"/>
      <c r="U5" s="100"/>
      <c r="V5" s="100"/>
      <c r="W5" s="100"/>
    </row>
    <row r="6" spans="1:23" ht="29.25" customHeight="1">
      <c r="A6" s="100"/>
      <c r="B6" s="100"/>
      <c r="C6" s="100"/>
      <c r="D6" s="100"/>
      <c r="E6" s="100"/>
      <c r="F6" s="100"/>
      <c r="G6" s="100"/>
      <c r="H6" s="100"/>
      <c r="I6" s="100"/>
      <c r="J6" s="100"/>
      <c r="K6" s="100"/>
      <c r="L6" s="100"/>
      <c r="M6" s="100"/>
      <c r="N6" s="100"/>
      <c r="O6" s="100"/>
      <c r="P6" s="100"/>
      <c r="Q6" s="100"/>
      <c r="R6" s="100"/>
      <c r="S6" s="100"/>
      <c r="T6" s="100"/>
      <c r="U6" s="100"/>
      <c r="V6" s="100"/>
      <c r="W6" s="100"/>
    </row>
    <row r="7" spans="1:23" ht="15" customHeight="1"/>
    <row r="8" spans="1:23" ht="24.75" customHeight="1">
      <c r="A8" s="122"/>
      <c r="B8" s="123"/>
      <c r="C8" s="123"/>
      <c r="L8" s="297" t="str">
        <f>Controls!G63</f>
        <v>General fertility rate (GFR)*, Wales, 2005-2014</v>
      </c>
      <c r="M8" s="297"/>
      <c r="N8" s="297"/>
      <c r="O8" s="297"/>
      <c r="P8" s="294"/>
      <c r="Q8" s="124"/>
      <c r="R8" s="124"/>
      <c r="S8" s="124"/>
      <c r="T8" s="124"/>
      <c r="U8" s="124"/>
    </row>
    <row r="9" spans="1:23" ht="3.75" customHeight="1">
      <c r="A9" s="123"/>
      <c r="B9" s="123"/>
      <c r="C9" s="123"/>
      <c r="L9" s="174"/>
      <c r="M9" s="174"/>
      <c r="N9" s="174"/>
      <c r="O9" s="174"/>
      <c r="P9" s="126"/>
      <c r="Q9" s="126"/>
      <c r="R9" s="129"/>
      <c r="S9" s="126"/>
      <c r="T9" s="126"/>
      <c r="U9" s="126"/>
    </row>
    <row r="10" spans="1:23" ht="3.75" customHeight="1">
      <c r="A10" s="123"/>
      <c r="B10" s="123"/>
      <c r="C10" s="123"/>
      <c r="L10" s="150"/>
      <c r="M10" s="126"/>
      <c r="N10" s="131"/>
      <c r="O10" s="131"/>
      <c r="P10" s="129"/>
      <c r="Q10" s="126"/>
      <c r="R10" s="129"/>
      <c r="S10" s="126"/>
      <c r="T10" s="129"/>
      <c r="U10" s="175"/>
    </row>
    <row r="11" spans="1:23" ht="37.5" customHeight="1">
      <c r="A11" s="123"/>
      <c r="B11" s="123"/>
      <c r="C11" s="123"/>
      <c r="M11" s="175" t="s">
        <v>106</v>
      </c>
      <c r="N11" s="296" t="s">
        <v>114</v>
      </c>
      <c r="O11" s="296"/>
      <c r="P11" s="134"/>
      <c r="Q11" s="133"/>
      <c r="R11" s="292"/>
      <c r="S11" s="292"/>
      <c r="T11" s="150"/>
      <c r="U11" s="136"/>
    </row>
    <row r="12" spans="1:23" ht="15" customHeight="1">
      <c r="A12" s="123"/>
      <c r="B12" s="123"/>
      <c r="C12" s="123"/>
      <c r="L12" s="137">
        <f>Controls!F33</f>
        <v>2005</v>
      </c>
      <c r="M12" s="138" t="str">
        <f>Controls!G45</f>
        <v>32,590</v>
      </c>
      <c r="N12" s="139" t="str">
        <f>FIXED(Controls!I45,0)</f>
        <v>56</v>
      </c>
      <c r="O12" s="140" t="str">
        <f>Controls!N45</f>
        <v>(55 to 57)</v>
      </c>
      <c r="P12" s="141"/>
      <c r="T12" s="142"/>
    </row>
    <row r="13" spans="1:23" ht="15" customHeight="1">
      <c r="A13" s="123"/>
      <c r="B13" s="123"/>
      <c r="C13" s="123"/>
      <c r="L13" s="137">
        <f>Controls!F34</f>
        <v>2006</v>
      </c>
      <c r="M13" s="138" t="str">
        <f>Controls!G46</f>
        <v>33,623</v>
      </c>
      <c r="N13" s="139" t="str">
        <f>FIXED(Controls!I46,0)</f>
        <v>57</v>
      </c>
      <c r="O13" s="140" t="str">
        <f>Controls!N46</f>
        <v>(57 to 58)</v>
      </c>
      <c r="P13" s="141"/>
      <c r="T13" s="142"/>
    </row>
    <row r="14" spans="1:23" ht="15" customHeight="1">
      <c r="A14" s="123"/>
      <c r="B14" s="123"/>
      <c r="C14" s="123"/>
      <c r="L14" s="137">
        <f>Controls!F35</f>
        <v>2007</v>
      </c>
      <c r="M14" s="138" t="str">
        <f>Controls!G47</f>
        <v>34,392</v>
      </c>
      <c r="N14" s="139" t="str">
        <f>FIXED(Controls!I47,0)</f>
        <v>59</v>
      </c>
      <c r="O14" s="140" t="str">
        <f>Controls!N47</f>
        <v>(58 to 59)</v>
      </c>
      <c r="P14" s="141"/>
      <c r="T14" s="142"/>
    </row>
    <row r="15" spans="1:23" ht="15" customHeight="1">
      <c r="A15" s="123"/>
      <c r="B15" s="123"/>
      <c r="C15" s="123"/>
      <c r="L15" s="137">
        <f>Controls!F36</f>
        <v>2008</v>
      </c>
      <c r="M15" s="138" t="str">
        <f>Controls!G48</f>
        <v>35,644</v>
      </c>
      <c r="N15" s="139" t="str">
        <f>FIXED(Controls!I48,0)</f>
        <v>61</v>
      </c>
      <c r="O15" s="140" t="str">
        <f>Controls!N48</f>
        <v>(60 to 61)</v>
      </c>
      <c r="P15" s="141"/>
      <c r="T15" s="142"/>
    </row>
    <row r="16" spans="1:23" ht="15" customHeight="1">
      <c r="A16" s="123"/>
      <c r="B16" s="123"/>
      <c r="C16" s="123"/>
      <c r="L16" s="137">
        <f>Controls!F37</f>
        <v>2009</v>
      </c>
      <c r="M16" s="138" t="str">
        <f>Controls!G49</f>
        <v>34,938</v>
      </c>
      <c r="N16" s="139" t="str">
        <f>FIXED(Controls!I49,0)</f>
        <v>60</v>
      </c>
      <c r="O16" s="140" t="str">
        <f>Controls!N49</f>
        <v>(59 to 60)</v>
      </c>
      <c r="P16" s="141"/>
      <c r="T16" s="142"/>
    </row>
    <row r="17" spans="1:21" ht="15" customHeight="1">
      <c r="A17" s="123"/>
      <c r="B17" s="123"/>
      <c r="C17" s="123"/>
      <c r="L17" s="137">
        <f>Controls!F38</f>
        <v>2010</v>
      </c>
      <c r="M17" s="138" t="str">
        <f>Controls!G50</f>
        <v>35,945</v>
      </c>
      <c r="N17" s="139" t="str">
        <f>FIXED(Controls!I50,0)</f>
        <v>62</v>
      </c>
      <c r="O17" s="140" t="str">
        <f>Controls!N50</f>
        <v>(61 to 62)</v>
      </c>
      <c r="P17" s="141"/>
      <c r="T17" s="142"/>
    </row>
    <row r="18" spans="1:21" ht="15" customHeight="1">
      <c r="A18" s="123"/>
      <c r="B18" s="123"/>
      <c r="C18" s="123"/>
      <c r="L18" s="137">
        <f>Controls!F39</f>
        <v>2011</v>
      </c>
      <c r="M18" s="138" t="str">
        <f>Controls!G51</f>
        <v>35,604</v>
      </c>
      <c r="N18" s="139" t="str">
        <f>FIXED(Controls!I51,0)</f>
        <v>61</v>
      </c>
      <c r="O18" s="140" t="str">
        <f>Controls!N51</f>
        <v>(61 to 62)</v>
      </c>
      <c r="P18" s="141"/>
      <c r="T18" s="142"/>
    </row>
    <row r="19" spans="1:21" ht="15" customHeight="1">
      <c r="A19" s="123"/>
      <c r="B19" s="123"/>
      <c r="C19" s="123"/>
      <c r="L19" s="137">
        <f>Controls!F40</f>
        <v>2012</v>
      </c>
      <c r="M19" s="138" t="str">
        <f>Controls!G52</f>
        <v>35,238</v>
      </c>
      <c r="N19" s="139" t="str">
        <f>FIXED(Controls!I52,0)</f>
        <v>61</v>
      </c>
      <c r="O19" s="140" t="str">
        <f>Controls!N52</f>
        <v>(61 to 62)</v>
      </c>
      <c r="P19" s="141"/>
      <c r="T19" s="142"/>
    </row>
    <row r="20" spans="1:21" ht="15" customHeight="1">
      <c r="A20" s="123"/>
      <c r="B20" s="123"/>
      <c r="C20" s="123"/>
      <c r="L20" s="137">
        <f>Controls!F41</f>
        <v>2013</v>
      </c>
      <c r="M20" s="138" t="str">
        <f>Controls!G53</f>
        <v>33,742</v>
      </c>
      <c r="N20" s="139" t="str">
        <f>FIXED(Controls!I53,0)</f>
        <v>59</v>
      </c>
      <c r="O20" s="140" t="str">
        <f>Controls!N53</f>
        <v>(58 to 60)</v>
      </c>
      <c r="P20" s="141"/>
      <c r="T20" s="142"/>
    </row>
    <row r="21" spans="1:21" ht="15" customHeight="1">
      <c r="A21" s="123"/>
      <c r="B21" s="123"/>
      <c r="C21" s="123"/>
      <c r="L21" s="137">
        <f>Controls!F42</f>
        <v>2014</v>
      </c>
      <c r="M21" s="138" t="str">
        <f>Controls!G54</f>
        <v>33,541</v>
      </c>
      <c r="N21" s="139" t="str">
        <f>FIXED(Controls!I54,0)</f>
        <v>59</v>
      </c>
      <c r="O21" s="140" t="str">
        <f>Controls!N54</f>
        <v>(58 to 60)</v>
      </c>
      <c r="P21" s="141"/>
      <c r="Q21" s="126"/>
      <c r="R21" s="126"/>
      <c r="S21" s="126"/>
      <c r="T21" s="160"/>
    </row>
    <row r="22" spans="1:21" ht="3" customHeight="1">
      <c r="A22" s="123"/>
      <c r="B22" s="123"/>
      <c r="C22" s="123"/>
      <c r="L22" s="125"/>
      <c r="M22" s="125"/>
      <c r="N22" s="125"/>
      <c r="O22" s="125"/>
      <c r="P22" s="126"/>
      <c r="Q22" s="126"/>
      <c r="R22" s="126"/>
      <c r="S22" s="126"/>
      <c r="T22" s="126"/>
    </row>
    <row r="23" spans="1:21" ht="12" customHeight="1">
      <c r="A23" s="123"/>
      <c r="B23" s="123"/>
      <c r="C23" s="123"/>
      <c r="L23" s="285" t="str">
        <f>Controls!G61</f>
        <v>Produced by Public Health Wales Observatory, using PHB &amp; MYE (ONS)</v>
      </c>
      <c r="M23" s="285"/>
      <c r="N23" s="285"/>
      <c r="O23" s="285"/>
      <c r="P23" s="285"/>
      <c r="Q23" s="176"/>
      <c r="R23" s="176"/>
      <c r="S23" s="176"/>
      <c r="T23" s="143"/>
      <c r="U23" s="142"/>
    </row>
    <row r="24" spans="1:21" ht="12" customHeight="1">
      <c r="A24" s="123"/>
      <c r="B24" s="123"/>
      <c r="C24" s="123"/>
      <c r="L24" s="285"/>
      <c r="M24" s="285"/>
      <c r="N24" s="285"/>
      <c r="O24" s="285"/>
      <c r="P24" s="285"/>
      <c r="Q24" s="176"/>
      <c r="R24" s="176"/>
      <c r="S24" s="176"/>
      <c r="T24" s="143"/>
      <c r="U24" s="142"/>
    </row>
    <row r="25" spans="1:21" ht="12.75" customHeight="1">
      <c r="A25" s="123"/>
      <c r="B25" s="123"/>
      <c r="C25" s="123"/>
      <c r="L25" s="293" t="s">
        <v>155</v>
      </c>
      <c r="M25" s="293"/>
      <c r="N25" s="293"/>
      <c r="O25" s="293"/>
      <c r="P25" s="293"/>
      <c r="Q25" s="177"/>
      <c r="R25" s="177"/>
      <c r="S25" s="177"/>
      <c r="T25" s="177"/>
      <c r="U25" s="177"/>
    </row>
    <row r="26" spans="1:21" ht="12.75" customHeight="1">
      <c r="A26" s="123"/>
      <c r="B26" s="123"/>
      <c r="C26" s="123"/>
      <c r="L26" s="293"/>
      <c r="M26" s="293"/>
      <c r="N26" s="293"/>
      <c r="O26" s="293"/>
      <c r="P26" s="293"/>
      <c r="Q26" s="145"/>
      <c r="R26" s="145"/>
      <c r="S26" s="145"/>
      <c r="T26" s="145"/>
      <c r="U26" s="142"/>
    </row>
    <row r="27" spans="1:21" ht="10.5" customHeight="1">
      <c r="A27" s="123"/>
      <c r="B27" s="123"/>
      <c r="C27" s="123"/>
      <c r="L27" s="144" t="s">
        <v>112</v>
      </c>
    </row>
    <row r="28" spans="1:21" ht="10.5" customHeight="1">
      <c r="A28" s="123"/>
      <c r="B28" s="123"/>
      <c r="C28" s="123"/>
    </row>
    <row r="29" spans="1:21" ht="10.5" customHeight="1">
      <c r="A29" s="123"/>
      <c r="B29" s="123"/>
      <c r="C29" s="123"/>
    </row>
    <row r="30" spans="1:21" ht="10.5" customHeight="1">
      <c r="A30" s="123"/>
      <c r="B30" s="123"/>
      <c r="C30" s="123"/>
    </row>
    <row r="31" spans="1:21" ht="10.5" customHeight="1">
      <c r="A31" s="123"/>
      <c r="B31" s="123"/>
      <c r="C31" s="123"/>
    </row>
    <row r="32" spans="1:21" ht="11.25" customHeight="1">
      <c r="A32" s="123"/>
      <c r="B32" s="123"/>
      <c r="C32" s="123"/>
    </row>
    <row r="33" spans="1:24" s="149" customFormat="1" ht="30" customHeight="1">
      <c r="A33" s="146"/>
      <c r="B33" s="146"/>
      <c r="C33" s="146"/>
      <c r="D33" s="294"/>
      <c r="E33" s="294"/>
      <c r="F33" s="294"/>
      <c r="G33" s="294"/>
      <c r="H33" s="294"/>
      <c r="I33" s="294"/>
      <c r="J33" s="294"/>
      <c r="K33" s="148"/>
      <c r="L33" s="148"/>
    </row>
    <row r="34" spans="1:24" ht="2.25" customHeight="1">
      <c r="A34" s="123"/>
      <c r="B34" s="123"/>
      <c r="C34" s="123"/>
      <c r="D34" s="126"/>
      <c r="E34" s="126"/>
      <c r="F34" s="126"/>
      <c r="G34" s="126"/>
      <c r="H34" s="126"/>
      <c r="I34" s="126"/>
      <c r="J34" s="126"/>
    </row>
    <row r="35" spans="1:24" ht="2.25" customHeight="1">
      <c r="A35" s="123"/>
      <c r="B35" s="123"/>
      <c r="C35" s="123"/>
      <c r="D35" s="150"/>
      <c r="E35" s="150"/>
      <c r="F35" s="150"/>
      <c r="G35" s="129"/>
      <c r="H35" s="129"/>
      <c r="I35" s="129"/>
      <c r="J35" s="129"/>
    </row>
    <row r="36" spans="1:24" ht="15" customHeight="1">
      <c r="A36" s="123"/>
      <c r="B36" s="123"/>
      <c r="C36" s="123"/>
      <c r="D36" s="150"/>
      <c r="E36" s="295"/>
      <c r="F36" s="295"/>
      <c r="G36" s="295"/>
      <c r="H36" s="131"/>
      <c r="I36" s="296"/>
      <c r="J36" s="296"/>
    </row>
    <row r="37" spans="1:24" ht="37.5" customHeight="1">
      <c r="A37" s="123"/>
      <c r="B37" s="123"/>
      <c r="C37" s="123"/>
      <c r="D37" s="126"/>
      <c r="E37" s="152"/>
      <c r="F37" s="292"/>
      <c r="G37" s="292"/>
      <c r="H37" s="153"/>
      <c r="I37" s="152"/>
      <c r="J37" s="152"/>
    </row>
    <row r="38" spans="1:24" ht="15" customHeight="1">
      <c r="A38" s="123"/>
      <c r="B38" s="123"/>
      <c r="C38" s="123"/>
      <c r="D38" s="155"/>
      <c r="E38" s="156"/>
      <c r="F38" s="157"/>
      <c r="G38" s="158"/>
      <c r="H38" s="159"/>
      <c r="I38" s="156"/>
      <c r="J38" s="157"/>
      <c r="K38" s="161"/>
      <c r="O38" s="162"/>
      <c r="Q38" s="162"/>
      <c r="U38" s="162"/>
      <c r="V38" s="162"/>
    </row>
    <row r="39" spans="1:24" ht="15" customHeight="1">
      <c r="A39" s="123"/>
      <c r="B39" s="123"/>
      <c r="C39" s="123"/>
      <c r="D39" s="155"/>
      <c r="E39" s="156"/>
      <c r="F39" s="157"/>
      <c r="G39" s="158"/>
      <c r="H39" s="159"/>
      <c r="I39" s="156"/>
      <c r="J39" s="157"/>
      <c r="K39" s="161"/>
      <c r="O39" s="162"/>
      <c r="V39" s="162"/>
    </row>
    <row r="40" spans="1:24" ht="15" customHeight="1">
      <c r="A40" s="123"/>
      <c r="B40" s="123"/>
      <c r="C40" s="123"/>
      <c r="D40" s="155"/>
      <c r="E40" s="156"/>
      <c r="F40" s="157"/>
      <c r="G40" s="158"/>
      <c r="H40" s="159"/>
      <c r="I40" s="156"/>
      <c r="J40" s="157"/>
      <c r="K40" s="161"/>
      <c r="O40" s="163"/>
      <c r="S40" s="162"/>
    </row>
    <row r="41" spans="1:24" ht="15" customHeight="1">
      <c r="A41" s="123"/>
      <c r="B41" s="123"/>
      <c r="C41" s="123"/>
      <c r="D41" s="155"/>
      <c r="E41" s="156"/>
      <c r="F41" s="157"/>
      <c r="G41" s="158"/>
      <c r="H41" s="159"/>
      <c r="I41" s="156"/>
      <c r="J41" s="157"/>
      <c r="K41" s="161"/>
      <c r="M41" s="162"/>
      <c r="X41" s="162"/>
    </row>
    <row r="42" spans="1:24" ht="15" customHeight="1">
      <c r="A42" s="123"/>
      <c r="B42" s="123"/>
      <c r="C42" s="123"/>
      <c r="D42" s="155"/>
      <c r="E42" s="156"/>
      <c r="F42" s="157"/>
      <c r="G42" s="158"/>
      <c r="H42" s="159"/>
      <c r="I42" s="156"/>
      <c r="J42" s="157"/>
      <c r="K42" s="161"/>
      <c r="M42" s="162"/>
      <c r="O42" s="162"/>
      <c r="Q42" s="162"/>
    </row>
    <row r="43" spans="1:24" ht="15" customHeight="1">
      <c r="A43" s="123"/>
      <c r="B43" s="123"/>
      <c r="C43" s="123"/>
      <c r="D43" s="155"/>
      <c r="E43" s="156"/>
      <c r="F43" s="157"/>
      <c r="G43" s="158"/>
      <c r="H43" s="159"/>
      <c r="I43" s="156"/>
      <c r="J43" s="157"/>
      <c r="K43" s="161"/>
      <c r="M43" s="162"/>
      <c r="U43" s="162"/>
      <c r="X43" s="162"/>
    </row>
    <row r="44" spans="1:24" ht="15" customHeight="1">
      <c r="A44" s="123"/>
      <c r="B44" s="123"/>
      <c r="C44" s="123"/>
      <c r="D44" s="155"/>
      <c r="E44" s="156"/>
      <c r="F44" s="157"/>
      <c r="G44" s="158"/>
      <c r="H44" s="159"/>
      <c r="I44" s="156"/>
      <c r="J44" s="157"/>
      <c r="K44" s="161"/>
      <c r="M44" s="162"/>
    </row>
    <row r="45" spans="1:24" ht="15" customHeight="1">
      <c r="A45" s="123"/>
      <c r="B45" s="123"/>
      <c r="C45" s="123"/>
      <c r="D45" s="155"/>
      <c r="E45" s="156"/>
      <c r="F45" s="157"/>
      <c r="G45" s="158"/>
      <c r="H45" s="159"/>
      <c r="I45" s="156"/>
      <c r="J45" s="157"/>
      <c r="K45" s="161"/>
      <c r="Q45" s="162"/>
      <c r="X45" s="163"/>
    </row>
    <row r="46" spans="1:24" ht="15" customHeight="1">
      <c r="A46" s="123"/>
      <c r="B46" s="123"/>
      <c r="C46" s="123"/>
      <c r="D46" s="155"/>
      <c r="E46" s="156"/>
      <c r="F46" s="157"/>
      <c r="G46" s="158"/>
      <c r="H46" s="159"/>
      <c r="I46" s="156"/>
      <c r="J46" s="157"/>
      <c r="K46" s="161"/>
      <c r="M46" s="162"/>
      <c r="Q46" s="162"/>
    </row>
    <row r="47" spans="1:24" ht="15" customHeight="1">
      <c r="A47" s="123"/>
      <c r="B47" s="123"/>
      <c r="C47" s="123"/>
      <c r="D47" s="155"/>
      <c r="E47" s="156"/>
      <c r="F47" s="157"/>
      <c r="G47" s="158"/>
      <c r="H47" s="159"/>
      <c r="I47" s="156"/>
      <c r="J47" s="157"/>
      <c r="K47" s="161"/>
      <c r="Q47" s="162"/>
      <c r="V47" s="162"/>
    </row>
    <row r="48" spans="1:24" ht="4.5" customHeight="1">
      <c r="A48" s="123"/>
      <c r="B48" s="123"/>
      <c r="C48" s="123"/>
      <c r="D48" s="126"/>
      <c r="E48" s="126"/>
      <c r="F48" s="126"/>
      <c r="G48" s="126"/>
      <c r="H48" s="126"/>
      <c r="I48" s="126"/>
      <c r="J48" s="126"/>
    </row>
    <row r="49" spans="1:12" ht="12.6" customHeight="1">
      <c r="A49" s="123"/>
      <c r="B49" s="123"/>
      <c r="C49" s="123"/>
      <c r="D49" s="285"/>
      <c r="E49" s="285"/>
      <c r="F49" s="285"/>
      <c r="G49" s="285"/>
      <c r="H49" s="285"/>
      <c r="I49" s="285"/>
      <c r="J49" s="285"/>
    </row>
    <row r="50" spans="1:12" ht="12.75" customHeight="1">
      <c r="A50" s="123"/>
      <c r="B50" s="123"/>
      <c r="C50" s="123"/>
      <c r="D50" s="286"/>
      <c r="E50" s="286"/>
      <c r="F50" s="286"/>
      <c r="G50" s="286"/>
      <c r="H50" s="286"/>
      <c r="I50" s="286"/>
      <c r="J50" s="286"/>
    </row>
    <row r="51" spans="1:12" ht="12.75" customHeight="1">
      <c r="A51" s="123"/>
      <c r="B51" s="123"/>
      <c r="C51" s="123"/>
      <c r="D51" s="164"/>
      <c r="E51" s="165"/>
      <c r="F51" s="165"/>
      <c r="G51" s="165"/>
      <c r="H51" s="165"/>
      <c r="I51" s="165"/>
      <c r="J51" s="165"/>
    </row>
    <row r="52" spans="1:12" ht="15" customHeight="1">
      <c r="A52" s="123"/>
      <c r="B52" s="123"/>
      <c r="C52" s="123"/>
      <c r="D52" s="166"/>
      <c r="E52" s="126"/>
      <c r="F52" s="126"/>
      <c r="G52" s="126"/>
      <c r="H52" s="126"/>
      <c r="I52" s="126"/>
      <c r="J52" s="126"/>
    </row>
    <row r="53" spans="1:12" ht="21.75" customHeight="1">
      <c r="A53" s="123"/>
      <c r="B53" s="123"/>
      <c r="C53" s="123"/>
      <c r="D53" s="126"/>
      <c r="E53" s="126"/>
      <c r="F53" s="126"/>
      <c r="G53" s="126"/>
      <c r="H53" s="126"/>
      <c r="I53" s="126"/>
      <c r="J53" s="126"/>
    </row>
    <row r="54" spans="1:12">
      <c r="A54" s="123"/>
      <c r="B54" s="123"/>
      <c r="C54" s="123"/>
      <c r="D54" s="126"/>
      <c r="E54" s="126"/>
      <c r="F54" s="126"/>
      <c r="G54" s="126"/>
      <c r="H54" s="126"/>
      <c r="I54" s="126"/>
      <c r="J54" s="126"/>
      <c r="K54" s="126"/>
      <c r="L54" s="126"/>
    </row>
    <row r="55" spans="1:12" ht="11.25" customHeight="1">
      <c r="A55" s="123"/>
      <c r="B55" s="123"/>
      <c r="C55" s="123"/>
      <c r="D55" s="126"/>
      <c r="E55" s="126"/>
      <c r="F55" s="126"/>
      <c r="G55" s="126"/>
      <c r="H55" s="126"/>
      <c r="I55" s="126"/>
      <c r="J55" s="126"/>
      <c r="K55" s="167"/>
      <c r="L55" s="126"/>
    </row>
    <row r="56" spans="1:12">
      <c r="A56" s="123"/>
      <c r="B56" s="123"/>
      <c r="C56" s="123"/>
      <c r="D56" s="168"/>
      <c r="E56" s="126"/>
      <c r="F56" s="126"/>
      <c r="G56" s="126"/>
      <c r="H56" s="126"/>
      <c r="I56" s="126"/>
      <c r="J56" s="126"/>
      <c r="K56" s="126"/>
      <c r="L56" s="126"/>
    </row>
    <row r="57" spans="1:12">
      <c r="A57" s="123"/>
      <c r="B57" s="123"/>
      <c r="C57" s="123"/>
      <c r="D57" s="169"/>
      <c r="E57" s="126"/>
      <c r="F57" s="126"/>
      <c r="G57" s="126"/>
      <c r="H57" s="126"/>
      <c r="I57" s="126"/>
      <c r="J57" s="126"/>
      <c r="K57" s="126"/>
      <c r="L57" s="126"/>
    </row>
    <row r="58" spans="1:12">
      <c r="A58" s="123"/>
      <c r="B58" s="123"/>
      <c r="C58" s="123"/>
      <c r="D58" s="169"/>
      <c r="E58" s="170"/>
      <c r="F58" s="170"/>
      <c r="G58" s="170"/>
      <c r="H58" s="170"/>
      <c r="I58" s="170"/>
      <c r="J58" s="170"/>
      <c r="K58" s="126"/>
      <c r="L58" s="126"/>
    </row>
    <row r="59" spans="1:12">
      <c r="A59" s="123"/>
      <c r="B59" s="123"/>
      <c r="C59" s="123"/>
      <c r="D59" s="171"/>
      <c r="E59" s="172"/>
      <c r="F59" s="172"/>
      <c r="G59" s="172"/>
      <c r="H59" s="172"/>
      <c r="I59" s="172"/>
      <c r="J59" s="172"/>
      <c r="K59" s="170"/>
      <c r="L59" s="170"/>
    </row>
    <row r="60" spans="1:12">
      <c r="A60" s="123"/>
      <c r="B60" s="123"/>
      <c r="C60" s="123"/>
      <c r="D60" s="168"/>
      <c r="E60" s="154"/>
      <c r="F60" s="154"/>
      <c r="G60" s="154"/>
      <c r="H60" s="154"/>
      <c r="I60" s="154"/>
      <c r="J60" s="154"/>
      <c r="K60" s="172"/>
      <c r="L60" s="172"/>
    </row>
    <row r="61" spans="1:12" ht="6" customHeight="1">
      <c r="A61" s="123"/>
      <c r="B61" s="123"/>
      <c r="C61" s="123"/>
      <c r="D61" s="169"/>
      <c r="E61" s="126"/>
      <c r="F61" s="126"/>
      <c r="G61" s="126"/>
      <c r="H61" s="126"/>
      <c r="I61" s="126"/>
      <c r="J61" s="126"/>
      <c r="K61" s="154"/>
      <c r="L61" s="154"/>
    </row>
    <row r="62" spans="1:12" ht="39" customHeight="1">
      <c r="A62" s="123"/>
      <c r="B62" s="123"/>
      <c r="C62" s="123"/>
      <c r="D62" s="154"/>
      <c r="E62" s="173"/>
      <c r="F62" s="173"/>
      <c r="G62" s="173"/>
      <c r="H62" s="173"/>
      <c r="I62" s="173"/>
      <c r="J62" s="173"/>
      <c r="K62" s="126"/>
      <c r="L62" s="126"/>
    </row>
    <row r="63" spans="1:12" ht="12" customHeight="1">
      <c r="D63" s="172"/>
      <c r="E63" s="172"/>
      <c r="F63" s="172"/>
      <c r="G63" s="172"/>
      <c r="H63" s="172"/>
      <c r="I63" s="172"/>
      <c r="J63" s="172"/>
      <c r="K63" s="173"/>
      <c r="L63" s="173"/>
    </row>
    <row r="64" spans="1:12" ht="21.75" customHeight="1">
      <c r="D64" s="126"/>
      <c r="E64" s="126"/>
      <c r="F64" s="126"/>
      <c r="G64" s="126"/>
      <c r="H64" s="126"/>
      <c r="I64" s="126"/>
      <c r="J64" s="126"/>
      <c r="K64" s="172"/>
      <c r="L64" s="172"/>
    </row>
    <row r="65" spans="11:12" ht="46.5" customHeight="1">
      <c r="K65" s="126"/>
      <c r="L65" s="126"/>
    </row>
    <row r="66" spans="11:12" ht="25.5" customHeight="1"/>
  </sheetData>
  <sheetProtection password="C3EC" sheet="1" scenarios="1"/>
  <mergeCells count="11">
    <mergeCell ref="L23:P24"/>
    <mergeCell ref="L8:P8"/>
    <mergeCell ref="N11:O11"/>
    <mergeCell ref="R11:S11"/>
    <mergeCell ref="D50:J50"/>
    <mergeCell ref="L25:P26"/>
    <mergeCell ref="D33:J33"/>
    <mergeCell ref="E36:G36"/>
    <mergeCell ref="I36:J36"/>
    <mergeCell ref="F37:G37"/>
    <mergeCell ref="D49:J49"/>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X60"/>
  <sheetViews>
    <sheetView showGridLines="0" showRowColHeaders="0" zoomScaleNormal="100" workbookViewId="0">
      <selection activeCell="O18" sqref="O18"/>
    </sheetView>
  </sheetViews>
  <sheetFormatPr defaultColWidth="9.109375" defaultRowHeight="14.4"/>
  <cols>
    <col min="1" max="1" width="1.109375" style="114" customWidth="1"/>
    <col min="2" max="2" width="2.44140625" style="114" customWidth="1"/>
    <col min="3" max="3" width="14.44140625" style="114" customWidth="1"/>
    <col min="4" max="4" width="14.88671875" style="114" customWidth="1"/>
    <col min="5" max="6" width="7.6640625" style="114" customWidth="1"/>
    <col min="7" max="7" width="9" style="114" customWidth="1"/>
    <col min="8" max="8" width="2.5546875" style="114" customWidth="1"/>
    <col min="9" max="9" width="7.88671875" style="114" customWidth="1"/>
    <col min="10" max="10" width="7.6640625" style="114" customWidth="1"/>
    <col min="11" max="11" width="2" style="114" customWidth="1"/>
    <col min="12" max="12" width="5.88671875" style="114" customWidth="1"/>
    <col min="13" max="13" width="22.5546875" style="114" customWidth="1"/>
    <col min="14" max="14" width="16" style="114" customWidth="1"/>
    <col min="15" max="15" width="7.88671875" style="178" customWidth="1"/>
    <col min="16" max="16" width="10.5546875" style="114" customWidth="1"/>
    <col min="17" max="17" width="15.33203125" style="114" customWidth="1"/>
    <col min="18" max="18" width="17.6640625" style="114" customWidth="1"/>
    <col min="19" max="19" width="7.44140625" style="114" customWidth="1"/>
    <col min="20" max="20" width="8.33203125" style="114" customWidth="1"/>
    <col min="21" max="16384" width="9.109375" style="114"/>
  </cols>
  <sheetData>
    <row r="1" spans="1:24" ht="15" customHeight="1">
      <c r="A1" s="100"/>
      <c r="B1" s="100"/>
      <c r="C1" s="100"/>
      <c r="D1" s="100"/>
      <c r="E1" s="100"/>
      <c r="F1" s="100"/>
      <c r="G1" s="100"/>
      <c r="H1" s="100"/>
      <c r="I1" s="100"/>
      <c r="J1" s="100"/>
      <c r="K1" s="100"/>
      <c r="L1" s="100"/>
      <c r="M1" s="100"/>
      <c r="N1" s="100"/>
      <c r="O1" s="100"/>
      <c r="P1" s="100"/>
      <c r="Q1" s="100"/>
      <c r="R1" s="100"/>
      <c r="S1" s="100"/>
      <c r="T1" s="100"/>
      <c r="U1" s="100"/>
      <c r="V1" s="100"/>
      <c r="W1" s="100"/>
      <c r="X1" s="100"/>
    </row>
    <row r="2" spans="1:24" ht="15" customHeight="1">
      <c r="A2" s="100"/>
      <c r="B2" s="100"/>
      <c r="C2" s="100"/>
      <c r="D2" s="100"/>
      <c r="E2" s="100"/>
      <c r="F2" s="100"/>
      <c r="G2" s="100"/>
      <c r="H2" s="100"/>
      <c r="I2" s="100"/>
      <c r="J2" s="100"/>
      <c r="K2" s="100"/>
      <c r="L2" s="100"/>
      <c r="M2" s="100"/>
      <c r="N2" s="100"/>
      <c r="O2" s="100"/>
      <c r="P2" s="100"/>
      <c r="Q2" s="100"/>
      <c r="R2" s="100"/>
      <c r="S2" s="100"/>
      <c r="T2" s="100"/>
      <c r="U2" s="100"/>
      <c r="V2" s="100"/>
      <c r="W2" s="100"/>
      <c r="X2" s="100"/>
    </row>
    <row r="3" spans="1:24" ht="15" customHeight="1">
      <c r="A3" s="100"/>
      <c r="B3" s="100"/>
      <c r="C3" s="100"/>
      <c r="D3" s="100"/>
      <c r="E3" s="100"/>
      <c r="F3" s="100"/>
      <c r="G3" s="100"/>
      <c r="H3" s="100"/>
      <c r="I3" s="100"/>
      <c r="J3" s="100"/>
      <c r="K3" s="100"/>
      <c r="L3" s="100"/>
      <c r="M3" s="100"/>
      <c r="N3" s="100"/>
      <c r="O3" s="100"/>
      <c r="P3" s="100"/>
      <c r="Q3" s="100"/>
      <c r="R3" s="100"/>
      <c r="S3" s="100"/>
      <c r="T3" s="100"/>
      <c r="U3" s="100"/>
      <c r="V3" s="100"/>
      <c r="W3" s="100"/>
      <c r="X3" s="100"/>
    </row>
    <row r="4" spans="1:24" ht="15" customHeight="1">
      <c r="A4" s="100"/>
      <c r="B4" s="100"/>
      <c r="C4" s="100"/>
      <c r="D4" s="100"/>
      <c r="E4" s="100"/>
      <c r="F4" s="100"/>
      <c r="G4" s="100"/>
      <c r="H4" s="100"/>
      <c r="I4" s="100"/>
      <c r="J4" s="100"/>
      <c r="K4" s="100"/>
      <c r="L4" s="100"/>
      <c r="M4" s="100"/>
      <c r="N4" s="100"/>
      <c r="O4" s="100"/>
      <c r="P4" s="100"/>
      <c r="Q4" s="100"/>
      <c r="R4" s="100"/>
      <c r="S4" s="100"/>
      <c r="T4" s="100"/>
      <c r="U4" s="100"/>
      <c r="V4" s="100"/>
      <c r="W4" s="100"/>
      <c r="X4" s="100"/>
    </row>
    <row r="5" spans="1:24" ht="21.75" customHeight="1">
      <c r="A5" s="100"/>
      <c r="B5" s="100"/>
      <c r="C5" s="100"/>
      <c r="D5" s="100"/>
      <c r="E5" s="100"/>
      <c r="F5" s="100"/>
      <c r="G5" s="100"/>
      <c r="H5" s="100"/>
      <c r="I5" s="100"/>
      <c r="J5" s="100"/>
      <c r="K5" s="100"/>
      <c r="L5" s="100"/>
      <c r="M5" s="100"/>
      <c r="N5" s="100"/>
      <c r="O5" s="100"/>
      <c r="P5" s="100"/>
      <c r="Q5" s="100"/>
      <c r="R5" s="100"/>
      <c r="S5" s="100"/>
      <c r="T5" s="100"/>
      <c r="U5" s="100"/>
      <c r="V5" s="100"/>
      <c r="W5" s="100"/>
      <c r="X5" s="100"/>
    </row>
    <row r="6" spans="1:24" ht="29.25" customHeight="1">
      <c r="A6" s="100"/>
      <c r="B6" s="100"/>
      <c r="C6" s="100"/>
      <c r="D6" s="100"/>
      <c r="E6" s="100"/>
      <c r="F6" s="100"/>
      <c r="G6" s="100"/>
      <c r="H6" s="100"/>
      <c r="I6" s="100"/>
      <c r="J6" s="100"/>
      <c r="K6" s="100"/>
      <c r="L6" s="100"/>
      <c r="M6" s="100"/>
      <c r="N6" s="100"/>
      <c r="O6" s="100"/>
      <c r="P6" s="100"/>
      <c r="Q6" s="100"/>
      <c r="R6" s="100"/>
      <c r="S6" s="100"/>
      <c r="T6" s="100"/>
      <c r="U6" s="100"/>
      <c r="V6" s="100"/>
      <c r="W6" s="100"/>
      <c r="X6" s="100"/>
    </row>
    <row r="7" spans="1:24" ht="3" customHeight="1"/>
    <row r="8" spans="1:24" ht="35.25" customHeight="1">
      <c r="M8" s="294" t="s">
        <v>120</v>
      </c>
      <c r="N8" s="294"/>
      <c r="O8" s="294"/>
      <c r="P8" s="294"/>
      <c r="Q8" s="294"/>
      <c r="R8" s="179"/>
      <c r="S8" s="147"/>
    </row>
    <row r="9" spans="1:24" ht="3.75" customHeight="1">
      <c r="A9" s="123"/>
      <c r="B9" s="123"/>
      <c r="M9" s="180"/>
      <c r="N9" s="180"/>
      <c r="O9" s="180"/>
      <c r="P9" s="180"/>
      <c r="Q9" s="180"/>
      <c r="R9" s="181"/>
      <c r="S9" s="147"/>
    </row>
    <row r="10" spans="1:24" ht="4.5" customHeight="1">
      <c r="A10" s="123"/>
      <c r="B10" s="123"/>
      <c r="M10" s="182"/>
      <c r="N10" s="183"/>
      <c r="O10" s="184"/>
      <c r="P10" s="185"/>
      <c r="Q10" s="186"/>
      <c r="R10" s="187"/>
      <c r="S10" s="188"/>
    </row>
    <row r="11" spans="1:24" ht="23.25" customHeight="1">
      <c r="A11" s="123"/>
      <c r="B11" s="123"/>
      <c r="M11" s="189"/>
      <c r="N11" s="190" t="s">
        <v>106</v>
      </c>
      <c r="O11" s="298" t="s">
        <v>114</v>
      </c>
      <c r="P11" s="298"/>
      <c r="Q11" s="191" t="s">
        <v>166</v>
      </c>
      <c r="R11" s="192"/>
      <c r="S11" s="193"/>
      <c r="T11" s="194"/>
      <c r="U11" s="193"/>
    </row>
    <row r="12" spans="1:24" ht="15" customHeight="1">
      <c r="A12" s="123"/>
      <c r="B12" s="123"/>
      <c r="M12" s="195" t="s">
        <v>32</v>
      </c>
      <c r="N12" s="196">
        <f>VLOOKUP(M12,'Current snapshot chart data'!$A$4:$J$33,4,FALSE)</f>
        <v>747</v>
      </c>
      <c r="O12" s="197" t="str">
        <f>FIXED(VLOOKUP(M12,'Current snapshot chart data'!$A$4:$J$33,6,FALSE),0)</f>
        <v>68</v>
      </c>
      <c r="P12" s="140" t="str">
        <f>"(" &amp;FIXED(VLOOKUP(M12,'Current snapshot chart data'!$A$4:$J$33,7,FALSE),0)&amp;" to "&amp;FIXED(VLOOKUP('Current snapshot'!M12,'Current snapshot chart data'!$A$4:$J$33,8,FALSE),0)&amp; ")"</f>
        <v>(63 to 73)</v>
      </c>
      <c r="Q12" s="198" t="str">
        <f>VLOOKUP(M12,'Current snapshot chart data'!$A$5:$K$33,11,0)</f>
        <v>Sig. high</v>
      </c>
      <c r="R12" s="199"/>
      <c r="S12" s="200"/>
      <c r="U12" s="201"/>
      <c r="W12" s="202"/>
    </row>
    <row r="13" spans="1:24" ht="15" customHeight="1">
      <c r="A13" s="123"/>
      <c r="B13" s="123"/>
      <c r="M13" s="195" t="s">
        <v>33</v>
      </c>
      <c r="N13" s="196">
        <f>VLOOKUP(M13,'Current snapshot chart data'!$A$4:$J$33,4,FALSE)</f>
        <v>1175</v>
      </c>
      <c r="O13" s="197" t="str">
        <f>FIXED(VLOOKUP(M13,'Current snapshot chart data'!$A$4:$J$33,6,FALSE),0)</f>
        <v>54</v>
      </c>
      <c r="P13" s="140" t="str">
        <f>"(" &amp;FIXED(VLOOKUP(M13,'Current snapshot chart data'!$A$4:$J$33,7,FALSE),0)&amp;" to "&amp;FIXED(VLOOKUP('Current snapshot'!M13,'Current snapshot chart data'!$A$4:$J$33,8,FALSE),0)&amp; ")"</f>
        <v>(51 to 58)</v>
      </c>
      <c r="Q13" s="198" t="str">
        <f>VLOOKUP(M13,'Current snapshot chart data'!$A$5:$K$33,11,0)</f>
        <v>Sig. low</v>
      </c>
      <c r="R13" s="199"/>
      <c r="S13" s="200"/>
      <c r="U13" s="200"/>
      <c r="W13" s="202"/>
    </row>
    <row r="14" spans="1:24" ht="15" customHeight="1">
      <c r="A14" s="123"/>
      <c r="B14" s="123"/>
      <c r="M14" s="195" t="s">
        <v>34</v>
      </c>
      <c r="N14" s="196">
        <f>VLOOKUP(M14,'Current snapshot chart data'!$A$4:$J$33,4,FALSE)</f>
        <v>1106</v>
      </c>
      <c r="O14" s="197" t="str">
        <f>FIXED(VLOOKUP(M14,'Current snapshot chart data'!$A$4:$J$33,6,FALSE),0)</f>
        <v>62</v>
      </c>
      <c r="P14" s="140" t="str">
        <f>"(" &amp;FIXED(VLOOKUP(M14,'Current snapshot chart data'!$A$4:$J$33,7,FALSE),0)&amp;" to "&amp;FIXED(VLOOKUP('Current snapshot'!M14,'Current snapshot chart data'!$A$4:$J$33,8,FALSE),0)&amp; ")"</f>
        <v>(59 to 66)</v>
      </c>
      <c r="Q14" s="198" t="str">
        <f>VLOOKUP(M14,'Current snapshot chart data'!$A$5:$K$33,11,0)</f>
        <v>Comparable</v>
      </c>
      <c r="R14" s="199"/>
      <c r="S14" s="200"/>
      <c r="U14" s="200"/>
      <c r="W14" s="202"/>
    </row>
    <row r="15" spans="1:24" ht="15" customHeight="1">
      <c r="A15" s="123"/>
      <c r="B15" s="123"/>
      <c r="M15" s="195" t="s">
        <v>35</v>
      </c>
      <c r="N15" s="196">
        <f>VLOOKUP(M15,'Current snapshot chart data'!$A$4:$J$33,4,FALSE)</f>
        <v>1111</v>
      </c>
      <c r="O15" s="197" t="str">
        <f>FIXED(VLOOKUP(M15,'Current snapshot chart data'!$A$4:$J$33,6,FALSE),0)</f>
        <v>72</v>
      </c>
      <c r="P15" s="140" t="str">
        <f>"(" &amp;FIXED(VLOOKUP(M15,'Current snapshot chart data'!$A$4:$J$33,7,FALSE),0)&amp;" to "&amp;FIXED(VLOOKUP('Current snapshot'!M15,'Current snapshot chart data'!$A$4:$J$33,8,FALSE),0)&amp; ")"</f>
        <v>(68 to 76)</v>
      </c>
      <c r="Q15" s="198" t="str">
        <f>VLOOKUP(M15,'Current snapshot chart data'!$A$5:$K$33,11,0)</f>
        <v>Sig. high</v>
      </c>
      <c r="R15" s="199"/>
      <c r="S15" s="200"/>
      <c r="U15" s="200"/>
      <c r="W15" s="202"/>
    </row>
    <row r="16" spans="1:24" ht="15" customHeight="1">
      <c r="A16" s="123"/>
      <c r="B16" s="123"/>
      <c r="M16" s="195" t="s">
        <v>36</v>
      </c>
      <c r="N16" s="196">
        <f>VLOOKUP(M16,'Current snapshot chart data'!$A$4:$J$33,4,FALSE)</f>
        <v>1623</v>
      </c>
      <c r="O16" s="197" t="str">
        <f>FIXED(VLOOKUP(M16,'Current snapshot chart data'!$A$4:$J$33,6,FALSE),0)</f>
        <v>60</v>
      </c>
      <c r="P16" s="140" t="str">
        <f>"(" &amp;FIXED(VLOOKUP(M16,'Current snapshot chart data'!$A$4:$J$33,7,FALSE),0)&amp;" to "&amp;FIXED(VLOOKUP('Current snapshot'!M16,'Current snapshot chart data'!$A$4:$J$33,8,FALSE),0)&amp; ")"</f>
        <v>(57 to 62)</v>
      </c>
      <c r="Q16" s="198" t="str">
        <f>VLOOKUP(M16,'Current snapshot chart data'!$A$5:$K$33,11,0)</f>
        <v>Comparable</v>
      </c>
      <c r="R16" s="199"/>
      <c r="S16" s="200"/>
      <c r="U16" s="200"/>
      <c r="W16" s="202"/>
    </row>
    <row r="17" spans="1:23" ht="15" customHeight="1">
      <c r="A17" s="123"/>
      <c r="B17" s="123"/>
      <c r="M17" s="195" t="s">
        <v>37</v>
      </c>
      <c r="N17" s="196">
        <f>VLOOKUP(M17,'Current snapshot chart data'!$A$4:$J$33,4,FALSE)</f>
        <v>1603</v>
      </c>
      <c r="O17" s="197" t="str">
        <f>FIXED(VLOOKUP(M17,'Current snapshot chart data'!$A$4:$J$33,6,FALSE),0)</f>
        <v>65</v>
      </c>
      <c r="P17" s="140" t="str">
        <f>"(" &amp;FIXED(VLOOKUP(M17,'Current snapshot chart data'!$A$4:$J$33,7,FALSE),0)&amp;" to "&amp;FIXED(VLOOKUP('Current snapshot'!M17,'Current snapshot chart data'!$A$4:$J$33,8,FALSE),0)&amp; ")"</f>
        <v>(61 to 68)</v>
      </c>
      <c r="Q17" s="198" t="str">
        <f>VLOOKUP(M17,'Current snapshot chart data'!$A$5:$K$33,11,0)</f>
        <v>Sig. high</v>
      </c>
      <c r="R17" s="199"/>
      <c r="S17" s="200"/>
      <c r="U17" s="200"/>
      <c r="W17" s="202"/>
    </row>
    <row r="18" spans="1:23" ht="15" customHeight="1">
      <c r="A18" s="123"/>
      <c r="B18" s="123"/>
      <c r="M18" s="195" t="s">
        <v>78</v>
      </c>
      <c r="N18" s="196">
        <f>VLOOKUP(M18,'Current snapshot chart data'!$A$4:$J$33,4,FALSE)</f>
        <v>1149</v>
      </c>
      <c r="O18" s="197" t="str">
        <f>FIXED(VLOOKUP(M18,'Current snapshot chart data'!$A$4:$J$33,6,FALSE),0)</f>
        <v>58</v>
      </c>
      <c r="P18" s="140" t="str">
        <f>"(" &amp;FIXED(VLOOKUP(M18,'Current snapshot chart data'!$A$4:$J$33,7,FALSE),0)&amp;" to "&amp;FIXED(VLOOKUP('Current snapshot'!M18,'Current snapshot chart data'!$A$4:$J$33,8,FALSE),0)&amp; ")"</f>
        <v>(55 to 62)</v>
      </c>
      <c r="Q18" s="198" t="str">
        <f>VLOOKUP(M18,'Current snapshot chart data'!$A$5:$K$33,11,0)</f>
        <v>Comparable</v>
      </c>
      <c r="R18" s="199"/>
      <c r="S18" s="200"/>
      <c r="U18" s="200"/>
      <c r="W18" s="202"/>
    </row>
    <row r="19" spans="1:23" ht="15" customHeight="1">
      <c r="A19" s="123"/>
      <c r="B19" s="123"/>
      <c r="M19" s="195" t="s">
        <v>38</v>
      </c>
      <c r="N19" s="196">
        <f>VLOOKUP(M19,'Current snapshot chart data'!$A$4:$J$33,4,FALSE)</f>
        <v>601</v>
      </c>
      <c r="O19" s="197" t="str">
        <f>FIXED(VLOOKUP(M19,'Current snapshot chart data'!$A$4:$J$33,6,FALSE),0)</f>
        <v>44</v>
      </c>
      <c r="P19" s="140" t="str">
        <f>"(" &amp;FIXED(VLOOKUP(M19,'Current snapshot chart data'!$A$4:$J$33,7,FALSE),0)&amp;" to "&amp;FIXED(VLOOKUP('Current snapshot'!M19,'Current snapshot chart data'!$A$4:$J$33,8,FALSE),0)&amp; ")"</f>
        <v>(41 to 48)</v>
      </c>
      <c r="Q19" s="198" t="str">
        <f>VLOOKUP(M19,'Current snapshot chart data'!$A$5:$K$33,11,0)</f>
        <v>Sig. low</v>
      </c>
      <c r="R19" s="199"/>
      <c r="S19" s="200"/>
      <c r="U19" s="200"/>
      <c r="W19" s="202"/>
    </row>
    <row r="20" spans="1:23" ht="15" customHeight="1">
      <c r="A20" s="123"/>
      <c r="B20" s="123"/>
      <c r="M20" s="203" t="s">
        <v>39</v>
      </c>
      <c r="N20" s="196">
        <f>VLOOKUP(M20,'Current snapshot chart data'!$A$4:$J$33,4,FALSE)</f>
        <v>1229</v>
      </c>
      <c r="O20" s="197" t="str">
        <f>FIXED(VLOOKUP(M20,'Current snapshot chart data'!$A$4:$J$33,6,FALSE),0)</f>
        <v>62</v>
      </c>
      <c r="P20" s="140" t="str">
        <f>"(" &amp;FIXED(VLOOKUP(M20,'Current snapshot chart data'!$A$4:$J$33,7,FALSE),0)&amp;" to "&amp;FIXED(VLOOKUP('Current snapshot'!M20,'Current snapshot chart data'!$A$4:$J$33,8,FALSE),0)&amp; ")"</f>
        <v>(59 to 66)</v>
      </c>
      <c r="Q20" s="198" t="str">
        <f>VLOOKUP(M20,'Current snapshot chart data'!$A$5:$K$33,11,0)</f>
        <v>Comparable</v>
      </c>
      <c r="R20" s="199"/>
      <c r="S20" s="200"/>
      <c r="U20" s="200"/>
      <c r="W20" s="202"/>
    </row>
    <row r="21" spans="1:23" ht="15" customHeight="1">
      <c r="A21" s="123"/>
      <c r="B21" s="123"/>
      <c r="M21" s="195" t="s">
        <v>40</v>
      </c>
      <c r="N21" s="196">
        <f>VLOOKUP(M21,'Current snapshot chart data'!$A$4:$J$33,4,FALSE)</f>
        <v>1808</v>
      </c>
      <c r="O21" s="197" t="str">
        <f>FIXED(VLOOKUP(M21,'Current snapshot chart data'!$A$4:$J$33,6,FALSE),0)</f>
        <v>59</v>
      </c>
      <c r="P21" s="140" t="str">
        <f>"(" &amp;FIXED(VLOOKUP(M21,'Current snapshot chart data'!$A$4:$J$33,7,FALSE),0)&amp;" to "&amp;FIXED(VLOOKUP('Current snapshot'!M21,'Current snapshot chart data'!$A$4:$J$33,8,FALSE),0)&amp; ")"</f>
        <v>(56 to 61)</v>
      </c>
      <c r="Q21" s="198" t="str">
        <f>VLOOKUP(M21,'Current snapshot chart data'!$A$5:$K$33,11,0)</f>
        <v>Comparable</v>
      </c>
      <c r="R21" s="199"/>
      <c r="S21" s="200"/>
      <c r="U21" s="200"/>
      <c r="W21" s="202"/>
    </row>
    <row r="22" spans="1:23" ht="15" customHeight="1">
      <c r="A22" s="123"/>
      <c r="B22" s="123"/>
      <c r="M22" s="195" t="s">
        <v>41</v>
      </c>
      <c r="N22" s="196">
        <f>VLOOKUP(M22,'Current snapshot chart data'!$A$4:$J$33,4,FALSE)</f>
        <v>2521</v>
      </c>
      <c r="O22" s="197" t="str">
        <f>FIXED(VLOOKUP(M22,'Current snapshot chart data'!$A$4:$J$33,6,FALSE),0)</f>
        <v>55</v>
      </c>
      <c r="P22" s="140" t="str">
        <f>"(" &amp;FIXED(VLOOKUP(M22,'Current snapshot chart data'!$A$4:$J$33,7,FALSE),0)&amp;" to "&amp;FIXED(VLOOKUP('Current snapshot'!M22,'Current snapshot chart data'!$A$4:$J$33,8,FALSE),0)&amp; ")"</f>
        <v>(53 to 57)</v>
      </c>
      <c r="Q22" s="198" t="str">
        <f>VLOOKUP(M22,'Current snapshot chart data'!$A$5:$K$33,11,0)</f>
        <v>Sig. low</v>
      </c>
      <c r="R22" s="199"/>
      <c r="S22" s="200"/>
      <c r="U22" s="200"/>
      <c r="W22" s="202"/>
    </row>
    <row r="23" spans="1:23" ht="15" customHeight="1">
      <c r="A23" s="204"/>
      <c r="B23" s="123"/>
      <c r="M23" s="195" t="s">
        <v>42</v>
      </c>
      <c r="N23" s="196">
        <f>VLOOKUP(M23,'Current snapshot chart data'!$A$4:$J$33,4,FALSE)</f>
        <v>1488</v>
      </c>
      <c r="O23" s="197" t="str">
        <f>FIXED(VLOOKUP(M23,'Current snapshot chart data'!$A$4:$J$33,6,FALSE),0)</f>
        <v>59</v>
      </c>
      <c r="P23" s="140" t="str">
        <f>"(" &amp;FIXED(VLOOKUP(M23,'Current snapshot chart data'!$A$4:$J$33,7,FALSE),0)&amp;" to "&amp;FIXED(VLOOKUP('Current snapshot'!M23,'Current snapshot chart data'!$A$4:$J$33,8,FALSE),0)&amp; ")"</f>
        <v>(56 to 62)</v>
      </c>
      <c r="Q23" s="198" t="str">
        <f>VLOOKUP(M23,'Current snapshot chart data'!$A$5:$K$33,11,0)</f>
        <v>Comparable</v>
      </c>
      <c r="R23" s="199"/>
      <c r="S23" s="200"/>
      <c r="U23" s="200"/>
      <c r="W23" s="202"/>
    </row>
    <row r="24" spans="1:23" ht="15" customHeight="1">
      <c r="A24" s="204"/>
      <c r="M24" s="195" t="s">
        <v>43</v>
      </c>
      <c r="N24" s="196">
        <f>VLOOKUP(M24,'Current snapshot chart data'!$A$4:$J$33,4,FALSE)</f>
        <v>1482</v>
      </c>
      <c r="O24" s="197" t="str">
        <f>FIXED(VLOOKUP(M24,'Current snapshot chart data'!$A$4:$J$33,6,FALSE),0)</f>
        <v>58</v>
      </c>
      <c r="P24" s="140" t="str">
        <f>"(" &amp;FIXED(VLOOKUP(M24,'Current snapshot chart data'!$A$4:$J$33,7,FALSE),0)&amp;" to "&amp;FIXED(VLOOKUP('Current snapshot'!M24,'Current snapshot chart data'!$A$4:$J$33,8,FALSE),0)&amp; ")"</f>
        <v>(56 to 62)</v>
      </c>
      <c r="Q24" s="198" t="str">
        <f>VLOOKUP(M24,'Current snapshot chart data'!$A$5:$K$33,11,0)</f>
        <v>Comparable</v>
      </c>
      <c r="R24" s="199"/>
      <c r="S24" s="200"/>
      <c r="U24" s="200"/>
      <c r="W24" s="202"/>
    </row>
    <row r="25" spans="1:23" ht="15" customHeight="1">
      <c r="A25" s="204"/>
      <c r="M25" s="195" t="s">
        <v>100</v>
      </c>
      <c r="N25" s="196">
        <f>VLOOKUP(M25,'Current snapshot chart data'!$A$4:$J$33,4,FALSE)</f>
        <v>1265</v>
      </c>
      <c r="O25" s="197" t="str">
        <f>FIXED(VLOOKUP(M25,'Current snapshot chart data'!$A$4:$J$33,6,FALSE),0)</f>
        <v>57</v>
      </c>
      <c r="P25" s="140" t="str">
        <f>"(" &amp;FIXED(VLOOKUP(M25,'Current snapshot chart data'!$A$4:$J$33,7,FALSE),0)&amp;" to "&amp;FIXED(VLOOKUP('Current snapshot'!M25,'Current snapshot chart data'!$A$4:$J$33,8,FALSE),0)&amp; ")"</f>
        <v>(54 to 60)</v>
      </c>
      <c r="Q25" s="198" t="str">
        <f>VLOOKUP(M25,'Current snapshot chart data'!$A$5:$K$33,11,0)</f>
        <v>Comparable</v>
      </c>
      <c r="R25" s="199"/>
      <c r="S25" s="200"/>
      <c r="U25" s="200"/>
      <c r="W25" s="202"/>
    </row>
    <row r="26" spans="1:23" ht="15" customHeight="1">
      <c r="A26" s="204"/>
      <c r="M26" s="195" t="s">
        <v>44</v>
      </c>
      <c r="N26" s="196">
        <f>VLOOKUP(M26,'Current snapshot chart data'!$A$4:$J$33,4,FALSE)</f>
        <v>4606</v>
      </c>
      <c r="O26" s="197" t="str">
        <f>FIXED(VLOOKUP(M26,'Current snapshot chart data'!$A$4:$J$33,6,FALSE),0)</f>
        <v>56</v>
      </c>
      <c r="P26" s="140" t="str">
        <f>"(" &amp;FIXED(VLOOKUP(M26,'Current snapshot chart data'!$A$4:$J$33,7,FALSE),0)&amp;" to "&amp;FIXED(VLOOKUP('Current snapshot'!M26,'Current snapshot chart data'!$A$4:$J$33,8,FALSE),0)&amp; ")"</f>
        <v>(54 to 57)</v>
      </c>
      <c r="Q26" s="198" t="str">
        <f>VLOOKUP(M26,'Current snapshot chart data'!$A$5:$K$33,11,0)</f>
        <v>Sig. low</v>
      </c>
      <c r="R26" s="199"/>
      <c r="S26" s="200"/>
      <c r="U26" s="200"/>
      <c r="W26" s="202"/>
    </row>
    <row r="27" spans="1:23" ht="15" customHeight="1">
      <c r="A27" s="204"/>
      <c r="M27" s="195" t="s">
        <v>45</v>
      </c>
      <c r="N27" s="196">
        <f>VLOOKUP(M27,'Current snapshot chart data'!$A$4:$J$33,4,FALSE)</f>
        <v>2721</v>
      </c>
      <c r="O27" s="197" t="str">
        <f>FIXED(VLOOKUP(M27,'Current snapshot chart data'!$A$4:$J$33,6,FALSE),0)</f>
        <v>60</v>
      </c>
      <c r="P27" s="140" t="str">
        <f>"(" &amp;FIXED(VLOOKUP(M27,'Current snapshot chart data'!$A$4:$J$33,7,FALSE),0)&amp;" to "&amp;FIXED(VLOOKUP('Current snapshot'!M27,'Current snapshot chart data'!$A$4:$J$33,8,FALSE),0)&amp; ")"</f>
        <v>(57 to 62)</v>
      </c>
      <c r="Q27" s="198" t="str">
        <f>VLOOKUP(M27,'Current snapshot chart data'!$A$5:$K$33,11,0)</f>
        <v>Comparable</v>
      </c>
      <c r="R27" s="199"/>
      <c r="S27" s="200"/>
      <c r="U27" s="200"/>
      <c r="W27" s="202"/>
    </row>
    <row r="28" spans="1:23" ht="15" customHeight="1">
      <c r="A28" s="204"/>
      <c r="M28" s="195" t="s">
        <v>46</v>
      </c>
      <c r="N28" s="196">
        <f>VLOOKUP(M28,'Current snapshot chart data'!$A$4:$J$33,4,FALSE)</f>
        <v>744</v>
      </c>
      <c r="O28" s="197" t="str">
        <f>FIXED(VLOOKUP(M28,'Current snapshot chart data'!$A$4:$J$33,6,FALSE),0)</f>
        <v>66</v>
      </c>
      <c r="P28" s="140" t="str">
        <f>"(" &amp;FIXED(VLOOKUP(M28,'Current snapshot chart data'!$A$4:$J$33,7,FALSE),0)&amp;" to "&amp;FIXED(VLOOKUP('Current snapshot'!M28,'Current snapshot chart data'!$A$4:$J$33,8,FALSE),0)&amp; ")"</f>
        <v>(61 to 71)</v>
      </c>
      <c r="Q28" s="198" t="str">
        <f>VLOOKUP(M28,'Current snapshot chart data'!$A$5:$K$33,11,0)</f>
        <v>Sig. high</v>
      </c>
      <c r="R28" s="199"/>
      <c r="S28" s="200"/>
      <c r="U28" s="200"/>
      <c r="W28" s="202"/>
    </row>
    <row r="29" spans="1:23" ht="15" customHeight="1">
      <c r="A29" s="204"/>
      <c r="M29" s="195" t="s">
        <v>47</v>
      </c>
      <c r="N29" s="196">
        <f>VLOOKUP(M29,'Current snapshot chart data'!$A$4:$J$33,4,FALSE)</f>
        <v>2126</v>
      </c>
      <c r="O29" s="197" t="str">
        <f>FIXED(VLOOKUP(M29,'Current snapshot chart data'!$A$4:$J$33,6,FALSE),0)</f>
        <v>62</v>
      </c>
      <c r="P29" s="140" t="str">
        <f>"(" &amp;FIXED(VLOOKUP(M29,'Current snapshot chart data'!$A$4:$J$33,7,FALSE),0)&amp;" to "&amp;FIXED(VLOOKUP('Current snapshot'!M29,'Current snapshot chart data'!$A$4:$J$33,8,FALSE),0)&amp; ")"</f>
        <v>(59 to 65)</v>
      </c>
      <c r="Q29" s="198" t="str">
        <f>VLOOKUP(M29,'Current snapshot chart data'!$A$5:$K$33,11,0)</f>
        <v>Sig. high</v>
      </c>
      <c r="R29" s="199"/>
      <c r="S29" s="200"/>
      <c r="U29" s="200"/>
      <c r="W29" s="202"/>
    </row>
    <row r="30" spans="1:23" ht="15" customHeight="1">
      <c r="A30" s="204"/>
      <c r="M30" s="195" t="s">
        <v>48</v>
      </c>
      <c r="N30" s="196">
        <f>VLOOKUP(M30,'Current snapshot chart data'!$A$4:$J$33,4,FALSE)</f>
        <v>771</v>
      </c>
      <c r="O30" s="197" t="str">
        <f>FIXED(VLOOKUP(M30,'Current snapshot chart data'!$A$4:$J$33,6,FALSE),0)</f>
        <v>59</v>
      </c>
      <c r="P30" s="140" t="str">
        <f>"(" &amp;FIXED(VLOOKUP(M30,'Current snapshot chart data'!$A$4:$J$33,7,FALSE),0)&amp;" to "&amp;FIXED(VLOOKUP('Current snapshot'!M30,'Current snapshot chart data'!$A$4:$J$33,8,FALSE),0)&amp; ")"</f>
        <v>(55 to 63)</v>
      </c>
      <c r="Q30" s="198" t="str">
        <f>VLOOKUP(M30,'Current snapshot chart data'!$A$5:$K$33,11,0)</f>
        <v>Comparable</v>
      </c>
      <c r="R30" s="199"/>
      <c r="S30" s="200"/>
      <c r="U30" s="200"/>
      <c r="W30" s="202"/>
    </row>
    <row r="31" spans="1:23" ht="15" customHeight="1">
      <c r="A31" s="204"/>
      <c r="M31" s="195" t="s">
        <v>49</v>
      </c>
      <c r="N31" s="196">
        <f>VLOOKUP(M31,'Current snapshot chart data'!$A$4:$J$33,4,FALSE)</f>
        <v>1006</v>
      </c>
      <c r="O31" s="197" t="str">
        <f>FIXED(VLOOKUP(M31,'Current snapshot chart data'!$A$4:$J$33,6,FALSE),0)</f>
        <v>60</v>
      </c>
      <c r="P31" s="140" t="str">
        <f>"(" &amp;FIXED(VLOOKUP(M31,'Current snapshot chart data'!$A$4:$J$33,7,FALSE),0)&amp;" to "&amp;FIXED(VLOOKUP('Current snapshot'!M31,'Current snapshot chart data'!$A$4:$J$33,8,FALSE),0)&amp; ")"</f>
        <v>(56 to 64)</v>
      </c>
      <c r="Q31" s="198" t="str">
        <f>VLOOKUP(M31,'Current snapshot chart data'!$A$5:$K$33,11,0)</f>
        <v>Comparable</v>
      </c>
      <c r="R31" s="199"/>
      <c r="S31" s="200"/>
      <c r="U31" s="200"/>
      <c r="W31" s="202"/>
    </row>
    <row r="32" spans="1:23" ht="15" customHeight="1">
      <c r="A32" s="204"/>
      <c r="C32" s="126"/>
      <c r="D32" s="126"/>
      <c r="E32" s="126"/>
      <c r="F32" s="126"/>
      <c r="G32" s="126"/>
      <c r="H32" s="126"/>
      <c r="I32" s="126"/>
      <c r="J32" s="126"/>
      <c r="K32" s="126"/>
      <c r="L32" s="126"/>
      <c r="M32" s="195" t="s">
        <v>50</v>
      </c>
      <c r="N32" s="196">
        <f>VLOOKUP(M32,'Current snapshot chart data'!$A$4:$J$33,4,FALSE)</f>
        <v>770</v>
      </c>
      <c r="O32" s="197" t="str">
        <f>FIXED(VLOOKUP(M32,'Current snapshot chart data'!$A$4:$J$33,6,FALSE),0)</f>
        <v>54</v>
      </c>
      <c r="P32" s="140" t="str">
        <f>"(" &amp;FIXED(VLOOKUP(M32,'Current snapshot chart data'!$A$4:$J$33,7,FALSE),0)&amp;" to "&amp;FIXED(VLOOKUP('Current snapshot'!M32,'Current snapshot chart data'!$A$4:$J$33,8,FALSE),0)&amp; ")"</f>
        <v>(50 to 58)</v>
      </c>
      <c r="Q32" s="198" t="str">
        <f>VLOOKUP(M32,'Current snapshot chart data'!$A$5:$K$33,11,0)</f>
        <v>Sig. low</v>
      </c>
      <c r="R32" s="199"/>
      <c r="S32" s="200"/>
      <c r="U32" s="200"/>
      <c r="W32" s="202"/>
    </row>
    <row r="33" spans="1:23" s="149" customFormat="1" ht="15" customHeight="1">
      <c r="A33" s="204"/>
      <c r="B33" s="146"/>
      <c r="C33" s="205"/>
      <c r="D33" s="294"/>
      <c r="E33" s="294"/>
      <c r="F33" s="294"/>
      <c r="G33" s="294"/>
      <c r="H33" s="294"/>
      <c r="I33" s="294"/>
      <c r="J33" s="294"/>
      <c r="K33" s="294"/>
      <c r="L33" s="147"/>
      <c r="M33" s="195" t="s">
        <v>51</v>
      </c>
      <c r="N33" s="196">
        <f>VLOOKUP(M33,'Current snapshot chart data'!$A$4:$J$33,4,FALSE)</f>
        <v>1889</v>
      </c>
      <c r="O33" s="197" t="str">
        <f>FIXED(VLOOKUP(M33,'Current snapshot chart data'!$A$4:$J$33,6,FALSE),0)</f>
        <v>66</v>
      </c>
      <c r="P33" s="140" t="str">
        <f>"(" &amp;FIXED(VLOOKUP(M33,'Current snapshot chart data'!$A$4:$J$33,7,FALSE),0)&amp;" to "&amp;FIXED(VLOOKUP('Current snapshot'!M33,'Current snapshot chart data'!$A$4:$J$33,8,FALSE),0)&amp; ")"</f>
        <v>(63 to 69)</v>
      </c>
      <c r="Q33" s="198" t="str">
        <f>VLOOKUP(M33,'Current snapshot chart data'!$A$5:$K$33,11,0)</f>
        <v>Sig. high</v>
      </c>
      <c r="R33" s="199"/>
      <c r="S33" s="200"/>
      <c r="T33" s="114"/>
      <c r="U33" s="200"/>
      <c r="W33" s="202"/>
    </row>
    <row r="34" spans="1:23" ht="3.75" customHeight="1">
      <c r="A34" s="204"/>
      <c r="B34" s="123"/>
      <c r="C34" s="167"/>
      <c r="D34" s="150"/>
      <c r="E34" s="150"/>
      <c r="F34" s="296"/>
      <c r="G34" s="296"/>
      <c r="H34" s="296"/>
      <c r="I34" s="296"/>
      <c r="J34" s="296"/>
      <c r="K34" s="206"/>
      <c r="L34" s="295"/>
      <c r="M34" s="188"/>
      <c r="N34" s="196"/>
      <c r="O34" s="197"/>
      <c r="P34" s="140"/>
      <c r="Q34" s="198"/>
      <c r="R34" s="199"/>
      <c r="S34" s="200"/>
      <c r="U34" s="200"/>
      <c r="W34" s="207"/>
    </row>
    <row r="35" spans="1:23" ht="15" customHeight="1">
      <c r="A35" s="204"/>
      <c r="B35" s="123"/>
      <c r="C35" s="167"/>
      <c r="D35" s="150"/>
      <c r="E35" s="295"/>
      <c r="F35" s="295"/>
      <c r="G35" s="295"/>
      <c r="H35" s="208"/>
      <c r="I35" s="296"/>
      <c r="J35" s="296"/>
      <c r="K35" s="296"/>
      <c r="L35" s="295"/>
      <c r="M35" s="195" t="s">
        <v>3</v>
      </c>
      <c r="N35" s="196">
        <f>VLOOKUP(M35,'Current snapshot chart data'!$A$4:$J$33,4,FALSE)</f>
        <v>7365</v>
      </c>
      <c r="O35" s="197" t="str">
        <f>FIXED(VLOOKUP(M35,'Current snapshot chart data'!$A$4:$J$33,6,FALSE),0)</f>
        <v>62</v>
      </c>
      <c r="P35" s="140" t="str">
        <f>"(" &amp;FIXED(VLOOKUP(M35,'Current snapshot chart data'!$A$4:$J$33,7,FALSE),0)&amp;" to "&amp;FIXED(VLOOKUP('Current snapshot'!M35,'Current snapshot chart data'!$A$4:$J$33,8,FALSE),0)&amp; ")"</f>
        <v>(61 to 64)</v>
      </c>
      <c r="Q35" s="198" t="str">
        <f>VLOOKUP(M35,'Current snapshot chart data'!$A$5:$K$33,11,0)</f>
        <v>Sig. high</v>
      </c>
      <c r="R35" s="199"/>
      <c r="S35" s="200"/>
      <c r="U35" s="200"/>
      <c r="W35" s="207"/>
    </row>
    <row r="36" spans="1:23" ht="15" customHeight="1">
      <c r="A36" s="204"/>
      <c r="B36" s="123"/>
      <c r="C36" s="167"/>
      <c r="D36" s="126"/>
      <c r="E36" s="209"/>
      <c r="F36" s="300"/>
      <c r="G36" s="300"/>
      <c r="H36" s="210"/>
      <c r="I36" s="209"/>
      <c r="J36" s="300"/>
      <c r="K36" s="300"/>
      <c r="L36" s="150"/>
      <c r="M36" s="195" t="s">
        <v>144</v>
      </c>
      <c r="N36" s="196">
        <f>VLOOKUP(M36,'Current snapshot chart data'!$A$4:$J$33,4,FALSE)</f>
        <v>1149</v>
      </c>
      <c r="O36" s="197" t="str">
        <f>FIXED(VLOOKUP(M36,'Current snapshot chart data'!$A$4:$J$33,6,FALSE),0)</f>
        <v>58</v>
      </c>
      <c r="P36" s="140" t="str">
        <f>"(" &amp;FIXED(VLOOKUP(M36,'Current snapshot chart data'!$A$4:$J$33,7,FALSE),0)&amp;" to "&amp;FIXED(VLOOKUP('Current snapshot'!M36,'Current snapshot chart data'!$A$4:$J$33,8,FALSE),0)&amp; ")"</f>
        <v>(55 to 62)</v>
      </c>
      <c r="Q36" s="198" t="str">
        <f>VLOOKUP(M36,'Current snapshot chart data'!$A$5:$K$33,11,0)</f>
        <v>Comparable</v>
      </c>
      <c r="R36" s="199"/>
      <c r="S36" s="200"/>
      <c r="U36" s="200"/>
      <c r="W36" s="207"/>
    </row>
    <row r="37" spans="1:23" ht="15" customHeight="1">
      <c r="A37" s="204"/>
      <c r="B37" s="123"/>
      <c r="C37" s="167"/>
      <c r="D37" s="155"/>
      <c r="E37" s="157"/>
      <c r="F37" s="211"/>
      <c r="G37" s="158"/>
      <c r="H37" s="159"/>
      <c r="I37" s="157"/>
      <c r="J37" s="211"/>
      <c r="K37" s="158"/>
      <c r="L37" s="160"/>
      <c r="M37" s="195" t="s">
        <v>10</v>
      </c>
      <c r="N37" s="196">
        <f>VLOOKUP(M37,'Current snapshot chart data'!$A$4:$J$33,4,FALSE)</f>
        <v>3638</v>
      </c>
      <c r="O37" s="197" t="str">
        <f>FIXED(VLOOKUP(M37,'Current snapshot chart data'!$A$4:$J$33,6,FALSE),0)</f>
        <v>57</v>
      </c>
      <c r="P37" s="140" t="str">
        <f>"(" &amp;FIXED(VLOOKUP(M37,'Current snapshot chart data'!$A$4:$J$33,7,FALSE),0)&amp;" to "&amp;FIXED(VLOOKUP('Current snapshot'!M37,'Current snapshot chart data'!$A$4:$J$33,8,FALSE),0)&amp; ")"</f>
        <v>(55 to 59)</v>
      </c>
      <c r="Q37" s="198" t="str">
        <f>VLOOKUP(M37,'Current snapshot chart data'!$A$5:$K$33,11,0)</f>
        <v>Sig. low</v>
      </c>
      <c r="R37" s="199"/>
      <c r="S37" s="200"/>
      <c r="U37" s="200"/>
      <c r="W37" s="207"/>
    </row>
    <row r="38" spans="1:23" ht="15" customHeight="1">
      <c r="A38" s="204"/>
      <c r="B38" s="123"/>
      <c r="C38" s="167"/>
      <c r="D38" s="155"/>
      <c r="E38" s="157"/>
      <c r="F38" s="211"/>
      <c r="G38" s="158"/>
      <c r="H38" s="159"/>
      <c r="I38" s="157"/>
      <c r="J38" s="211"/>
      <c r="K38" s="158"/>
      <c r="L38" s="160"/>
      <c r="M38" s="195" t="s">
        <v>14</v>
      </c>
      <c r="N38" s="196">
        <f>VLOOKUP(M38,'Current snapshot chart data'!$A$4:$J$33,4,FALSE)</f>
        <v>5491</v>
      </c>
      <c r="O38" s="197" t="str">
        <f>FIXED(VLOOKUP(M38,'Current snapshot chart data'!$A$4:$J$33,6,FALSE),0)</f>
        <v>57</v>
      </c>
      <c r="P38" s="140" t="str">
        <f>"(" &amp;FIXED(VLOOKUP(M38,'Current snapshot chart data'!$A$4:$J$33,7,FALSE),0)&amp;" to "&amp;FIXED(VLOOKUP('Current snapshot'!M38,'Current snapshot chart data'!$A$4:$J$33,8,FALSE),0)&amp; ")"</f>
        <v>(55 to 58)</v>
      </c>
      <c r="Q38" s="198" t="str">
        <f>VLOOKUP(M38,'Current snapshot chart data'!$A$5:$K$33,11,0)</f>
        <v>Sig. low</v>
      </c>
      <c r="R38" s="199"/>
      <c r="S38" s="200"/>
      <c r="U38" s="200"/>
      <c r="W38" s="207"/>
    </row>
    <row r="39" spans="1:23" ht="15" customHeight="1">
      <c r="A39" s="204"/>
      <c r="B39" s="123"/>
      <c r="C39" s="204"/>
      <c r="D39" s="155"/>
      <c r="E39" s="157"/>
      <c r="F39" s="211"/>
      <c r="G39" s="158"/>
      <c r="H39" s="159"/>
      <c r="I39" s="157"/>
      <c r="J39" s="211"/>
      <c r="K39" s="158"/>
      <c r="L39" s="160"/>
      <c r="M39" s="195" t="s">
        <v>18</v>
      </c>
      <c r="N39" s="196">
        <f>VLOOKUP(M39,'Current snapshot chart data'!$A$4:$J$33,4,FALSE)</f>
        <v>5871</v>
      </c>
      <c r="O39" s="197" t="str">
        <f>FIXED(VLOOKUP(M39,'Current snapshot chart data'!$A$4:$J$33,6,FALSE),0)</f>
        <v>56</v>
      </c>
      <c r="P39" s="140" t="str">
        <f>"(" &amp;FIXED(VLOOKUP(M39,'Current snapshot chart data'!$A$4:$J$33,7,FALSE),0)&amp;" to "&amp;FIXED(VLOOKUP('Current snapshot'!M39,'Current snapshot chart data'!$A$4:$J$33,8,FALSE),0)&amp; ")"</f>
        <v>(55 to 57)</v>
      </c>
      <c r="Q39" s="198" t="str">
        <f>VLOOKUP(M39,'Current snapshot chart data'!$A$5:$K$33,11,0)</f>
        <v>Sig. low</v>
      </c>
      <c r="R39" s="199"/>
      <c r="S39" s="200"/>
      <c r="U39" s="200"/>
      <c r="W39" s="207"/>
    </row>
    <row r="40" spans="1:23" ht="15" customHeight="1">
      <c r="A40" s="204"/>
      <c r="B40" s="123"/>
      <c r="C40" s="204"/>
      <c r="D40" s="155"/>
      <c r="E40" s="157"/>
      <c r="F40" s="211"/>
      <c r="G40" s="158"/>
      <c r="H40" s="159"/>
      <c r="I40" s="157"/>
      <c r="J40" s="211"/>
      <c r="K40" s="158"/>
      <c r="L40" s="160"/>
      <c r="M40" s="195" t="s">
        <v>20</v>
      </c>
      <c r="N40" s="196">
        <f>VLOOKUP(M40,'Current snapshot chart data'!$A$4:$J$33,4,FALSE)</f>
        <v>3465</v>
      </c>
      <c r="O40" s="197" t="str">
        <f>FIXED(VLOOKUP(M40,'Current snapshot chart data'!$A$4:$J$33,6,FALSE),0)</f>
        <v>61</v>
      </c>
      <c r="P40" s="140" t="str">
        <f>"(" &amp;FIXED(VLOOKUP(M40,'Current snapshot chart data'!$A$4:$J$33,7,FALSE),0)&amp;" to "&amp;FIXED(VLOOKUP('Current snapshot'!M40,'Current snapshot chart data'!$A$4:$J$33,8,FALSE),0)&amp; ")"</f>
        <v>(59 to 63)</v>
      </c>
      <c r="Q40" s="198" t="str">
        <f>VLOOKUP(M40,'Current snapshot chart data'!$A$5:$K$33,11,0)</f>
        <v>Comparable</v>
      </c>
      <c r="R40" s="199"/>
      <c r="S40" s="200"/>
      <c r="U40" s="200"/>
      <c r="W40" s="207"/>
    </row>
    <row r="41" spans="1:23" ht="15" customHeight="1">
      <c r="A41" s="204"/>
      <c r="B41" s="123"/>
      <c r="C41" s="204"/>
      <c r="D41" s="155"/>
      <c r="E41" s="157"/>
      <c r="F41" s="211"/>
      <c r="G41" s="158"/>
      <c r="H41" s="159"/>
      <c r="I41" s="157"/>
      <c r="J41" s="211"/>
      <c r="K41" s="158"/>
      <c r="L41" s="160"/>
      <c r="M41" s="195" t="s">
        <v>23</v>
      </c>
      <c r="N41" s="196">
        <f>VLOOKUP(M41,'Current snapshot chart data'!$A$4:$J$33,4,FALSE)</f>
        <v>6562</v>
      </c>
      <c r="O41" s="197" t="str">
        <f>FIXED(VLOOKUP(M41,'Current snapshot chart data'!$A$4:$J$33,6,FALSE),0)</f>
        <v>61</v>
      </c>
      <c r="P41" s="140" t="str">
        <f>"(" &amp;FIXED(VLOOKUP(M41,'Current snapshot chart data'!$A$4:$J$33,7,FALSE),0)&amp;" to "&amp;FIXED(VLOOKUP('Current snapshot'!M41,'Current snapshot chart data'!$A$4:$J$33,8,FALSE),0)&amp; ")"</f>
        <v>(60 to 63)</v>
      </c>
      <c r="Q41" s="198" t="str">
        <f>VLOOKUP(M41,'Current snapshot chart data'!$A$5:$K$33,11,0)</f>
        <v>Sig. high</v>
      </c>
      <c r="R41" s="199"/>
      <c r="S41" s="200"/>
      <c r="U41" s="200"/>
      <c r="W41" s="207"/>
    </row>
    <row r="42" spans="1:23" ht="23.25" customHeight="1">
      <c r="A42" s="204"/>
      <c r="B42" s="123"/>
      <c r="C42" s="204"/>
      <c r="D42" s="155"/>
      <c r="E42" s="157"/>
      <c r="F42" s="211"/>
      <c r="G42" s="158"/>
      <c r="H42" s="159"/>
      <c r="I42" s="157"/>
      <c r="J42" s="211"/>
      <c r="K42" s="158"/>
      <c r="L42" s="160"/>
      <c r="M42" s="212" t="s">
        <v>2</v>
      </c>
      <c r="N42" s="213">
        <f>VLOOKUP(M42,'Current snapshot chart data'!$A$4:$J$33,4,FALSE)</f>
        <v>33541</v>
      </c>
      <c r="O42" s="214" t="str">
        <f>FIXED(VLOOKUP(M42,'Current snapshot chart data'!$A$4:$J$33,6,FALSE),0)</f>
        <v>59</v>
      </c>
      <c r="P42" s="194" t="str">
        <f>"(" &amp;FIXED(VLOOKUP(M42,'Current snapshot chart data'!$A$4:$J$33,7,FALSE),0)&amp;" to "&amp;FIXED(VLOOKUP('Current snapshot'!M42,'Current snapshot chart data'!$A$4:$J$33,8,FALSE),0)&amp; ")"</f>
        <v>(58 to 60)</v>
      </c>
      <c r="Q42" s="215" t="s">
        <v>77</v>
      </c>
      <c r="R42" s="100"/>
      <c r="S42" s="200"/>
      <c r="U42" s="200"/>
      <c r="W42" s="207"/>
    </row>
    <row r="43" spans="1:23" ht="16.5" customHeight="1">
      <c r="A43" s="204"/>
      <c r="B43" s="123"/>
      <c r="C43" s="204"/>
      <c r="D43" s="155"/>
      <c r="E43" s="157"/>
      <c r="F43" s="211"/>
      <c r="G43" s="158"/>
      <c r="H43" s="159"/>
      <c r="I43" s="157"/>
      <c r="J43" s="211"/>
      <c r="K43" s="158"/>
      <c r="L43" s="160"/>
      <c r="M43" s="216" t="s">
        <v>83</v>
      </c>
      <c r="N43" s="217" t="str">
        <f>Controls!H99</f>
        <v>661,496</v>
      </c>
      <c r="O43" s="218" t="str">
        <f>FIXED(Controls!J99,0)</f>
        <v>62</v>
      </c>
      <c r="P43" s="219" t="str">
        <f>"(" &amp;FIXED(Controls!K99,0)&amp;" to "&amp;FIXED(Controls!L99,0)&amp; ")"</f>
        <v>(62 to 62)</v>
      </c>
      <c r="Q43" s="220" t="s">
        <v>77</v>
      </c>
      <c r="R43" s="100"/>
      <c r="S43" s="200"/>
      <c r="U43" s="200"/>
    </row>
    <row r="44" spans="1:23" ht="12" customHeight="1">
      <c r="A44" s="204"/>
      <c r="B44" s="123"/>
      <c r="C44" s="204"/>
      <c r="D44" s="155"/>
      <c r="E44" s="157"/>
      <c r="F44" s="211"/>
      <c r="G44" s="158"/>
      <c r="H44" s="159"/>
      <c r="I44" s="157"/>
      <c r="J44" s="211"/>
      <c r="K44" s="158"/>
      <c r="L44" s="160"/>
      <c r="M44" s="221" t="str">
        <f>Controls!G61</f>
        <v>Produced by Public Health Wales Observatory, using PHB &amp; MYE (ONS)</v>
      </c>
      <c r="N44" s="222"/>
      <c r="O44" s="223"/>
      <c r="P44" s="222"/>
      <c r="Q44" s="224"/>
      <c r="R44" s="225"/>
    </row>
    <row r="45" spans="1:23" ht="12" customHeight="1">
      <c r="A45" s="204"/>
      <c r="B45" s="123"/>
      <c r="C45" s="204"/>
      <c r="D45" s="155"/>
      <c r="E45" s="157"/>
      <c r="F45" s="211"/>
      <c r="G45" s="158"/>
      <c r="H45" s="159"/>
      <c r="I45" s="157"/>
      <c r="J45" s="211"/>
      <c r="K45" s="158"/>
      <c r="L45" s="160"/>
      <c r="M45" s="293" t="s">
        <v>155</v>
      </c>
      <c r="N45" s="293"/>
      <c r="O45" s="293"/>
      <c r="P45" s="293"/>
      <c r="Q45" s="177"/>
      <c r="R45" s="177"/>
      <c r="S45" s="177"/>
      <c r="T45" s="177"/>
      <c r="U45" s="177"/>
      <c r="V45" s="177"/>
    </row>
    <row r="46" spans="1:23" ht="12" customHeight="1">
      <c r="A46" s="204"/>
      <c r="B46" s="123"/>
      <c r="C46" s="204"/>
      <c r="D46" s="299"/>
      <c r="E46" s="299"/>
      <c r="F46" s="299"/>
      <c r="G46" s="299"/>
      <c r="H46" s="299"/>
      <c r="I46" s="299"/>
      <c r="J46" s="299"/>
      <c r="K46" s="299"/>
      <c r="L46" s="160"/>
      <c r="M46" s="226" t="s">
        <v>154</v>
      </c>
      <c r="N46" s="227"/>
      <c r="O46" s="227"/>
      <c r="P46" s="227"/>
      <c r="Q46" s="227"/>
      <c r="R46" s="227"/>
      <c r="S46" s="227"/>
      <c r="T46" s="227"/>
    </row>
    <row r="47" spans="1:23" ht="33.75" customHeight="1">
      <c r="A47" s="123"/>
      <c r="B47" s="123"/>
      <c r="C47" s="228"/>
      <c r="L47" s="126"/>
    </row>
    <row r="48" spans="1:23">
      <c r="A48" s="123"/>
      <c r="B48" s="123"/>
      <c r="C48" s="228"/>
      <c r="D48" s="126"/>
      <c r="E48" s="126"/>
      <c r="F48" s="126"/>
      <c r="G48" s="126"/>
      <c r="H48" s="126"/>
      <c r="I48" s="126"/>
      <c r="J48" s="126"/>
      <c r="K48" s="126"/>
      <c r="L48" s="126"/>
    </row>
    <row r="49" spans="1:15" ht="3" customHeight="1">
      <c r="A49" s="123"/>
      <c r="B49" s="123"/>
      <c r="C49" s="126"/>
      <c r="D49" s="126"/>
      <c r="E49" s="126"/>
      <c r="F49" s="126"/>
      <c r="G49" s="126"/>
      <c r="H49" s="126"/>
      <c r="I49" s="126"/>
      <c r="J49" s="126"/>
      <c r="K49" s="126"/>
      <c r="L49" s="126"/>
      <c r="M49" s="126"/>
      <c r="N49" s="126"/>
      <c r="O49" s="229"/>
    </row>
    <row r="50" spans="1:15">
      <c r="A50" s="123"/>
      <c r="B50" s="123"/>
      <c r="C50" s="126"/>
      <c r="D50" s="126"/>
      <c r="E50" s="126"/>
      <c r="F50" s="126"/>
      <c r="G50" s="126"/>
      <c r="H50" s="126"/>
      <c r="I50" s="126"/>
      <c r="J50" s="126"/>
      <c r="K50" s="126"/>
      <c r="L50" s="126"/>
      <c r="M50" s="126"/>
      <c r="N50" s="126"/>
      <c r="O50" s="229"/>
    </row>
    <row r="51" spans="1:15">
      <c r="A51" s="123"/>
      <c r="B51" s="123"/>
      <c r="D51" s="168"/>
      <c r="E51" s="126"/>
      <c r="F51" s="126"/>
      <c r="G51" s="126"/>
      <c r="H51" s="126"/>
      <c r="I51" s="126"/>
      <c r="J51" s="126"/>
      <c r="K51" s="126"/>
      <c r="L51" s="126"/>
      <c r="M51" s="126"/>
      <c r="N51" s="126"/>
      <c r="O51" s="229"/>
    </row>
    <row r="52" spans="1:15">
      <c r="A52" s="123"/>
      <c r="B52" s="123"/>
      <c r="D52" s="169"/>
      <c r="E52" s="126"/>
      <c r="F52" s="126"/>
      <c r="G52" s="126"/>
      <c r="H52" s="126"/>
      <c r="I52" s="126"/>
      <c r="J52" s="126"/>
      <c r="K52" s="126"/>
      <c r="L52" s="126"/>
      <c r="M52" s="126"/>
      <c r="N52" s="126"/>
      <c r="O52" s="229"/>
    </row>
    <row r="53" spans="1:15">
      <c r="A53" s="123"/>
      <c r="B53" s="123"/>
      <c r="D53" s="169"/>
      <c r="E53" s="170"/>
      <c r="F53" s="170"/>
      <c r="G53" s="170"/>
      <c r="H53" s="170"/>
      <c r="I53" s="170"/>
      <c r="J53" s="170"/>
      <c r="K53" s="170"/>
      <c r="L53" s="170"/>
      <c r="M53" s="170"/>
      <c r="N53" s="170"/>
      <c r="O53" s="230"/>
    </row>
    <row r="54" spans="1:15">
      <c r="A54" s="123"/>
      <c r="B54" s="123"/>
      <c r="D54" s="171"/>
      <c r="E54" s="172"/>
      <c r="F54" s="172"/>
      <c r="G54" s="172"/>
      <c r="H54" s="172"/>
      <c r="I54" s="172"/>
      <c r="J54" s="172"/>
      <c r="K54" s="172"/>
      <c r="L54" s="172"/>
      <c r="M54" s="172"/>
      <c r="N54" s="172"/>
      <c r="O54" s="231"/>
    </row>
    <row r="55" spans="1:15" ht="6" customHeight="1">
      <c r="A55" s="123"/>
      <c r="B55" s="100"/>
      <c r="D55" s="168"/>
      <c r="E55" s="154"/>
      <c r="F55" s="154"/>
      <c r="G55" s="154"/>
      <c r="H55" s="154"/>
      <c r="I55" s="154"/>
      <c r="J55" s="154"/>
      <c r="K55" s="154"/>
      <c r="L55" s="154"/>
      <c r="M55" s="154"/>
      <c r="N55" s="154"/>
      <c r="O55" s="229"/>
    </row>
    <row r="56" spans="1:15" ht="39" customHeight="1">
      <c r="A56" s="123"/>
      <c r="B56" s="100"/>
      <c r="D56" s="169"/>
      <c r="E56" s="126"/>
      <c r="F56" s="126"/>
      <c r="G56" s="126"/>
      <c r="H56" s="126"/>
      <c r="I56" s="126"/>
      <c r="J56" s="126"/>
      <c r="K56" s="126"/>
      <c r="L56" s="126"/>
      <c r="M56" s="126"/>
      <c r="N56" s="126"/>
      <c r="O56" s="229"/>
    </row>
    <row r="57" spans="1:15" ht="12" customHeight="1">
      <c r="D57" s="154"/>
      <c r="E57" s="173"/>
      <c r="F57" s="173"/>
      <c r="G57" s="173"/>
      <c r="H57" s="173"/>
      <c r="I57" s="173"/>
      <c r="J57" s="173"/>
      <c r="K57" s="173"/>
      <c r="L57" s="173"/>
      <c r="M57" s="173"/>
      <c r="N57" s="173"/>
      <c r="O57" s="230"/>
    </row>
    <row r="58" spans="1:15" ht="21.75" customHeight="1">
      <c r="D58" s="172"/>
      <c r="E58" s="172"/>
      <c r="F58" s="172"/>
      <c r="G58" s="172"/>
      <c r="H58" s="172"/>
      <c r="I58" s="172"/>
      <c r="J58" s="172"/>
      <c r="K58" s="172"/>
      <c r="L58" s="172"/>
      <c r="M58" s="172"/>
      <c r="N58" s="172"/>
      <c r="O58" s="231"/>
    </row>
    <row r="59" spans="1:15" ht="46.5" customHeight="1">
      <c r="D59" s="126"/>
      <c r="E59" s="126"/>
      <c r="F59" s="126"/>
      <c r="G59" s="126"/>
      <c r="H59" s="126"/>
      <c r="I59" s="126"/>
      <c r="J59" s="126"/>
      <c r="K59" s="126"/>
      <c r="L59" s="126"/>
      <c r="M59" s="126"/>
      <c r="N59" s="126"/>
      <c r="O59" s="229"/>
    </row>
    <row r="60" spans="1:15" ht="25.5" customHeight="1">
      <c r="K60" s="232"/>
    </row>
  </sheetData>
  <sheetProtection password="C3EC" sheet="1" scenarios="1"/>
  <mergeCells count="11">
    <mergeCell ref="M8:Q8"/>
    <mergeCell ref="O11:P11"/>
    <mergeCell ref="D46:K46"/>
    <mergeCell ref="D33:K33"/>
    <mergeCell ref="F34:J34"/>
    <mergeCell ref="L34:L35"/>
    <mergeCell ref="E35:G35"/>
    <mergeCell ref="I35:K35"/>
    <mergeCell ref="F36:G36"/>
    <mergeCell ref="J36:K36"/>
    <mergeCell ref="M45:P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28"/>
  <sheetViews>
    <sheetView showGridLines="0" showRowColHeaders="0" zoomScaleNormal="100" workbookViewId="0">
      <selection activeCell="E10" sqref="E10"/>
    </sheetView>
  </sheetViews>
  <sheetFormatPr defaultRowHeight="13.2"/>
  <cols>
    <col min="1" max="1" width="4.109375" style="106" customWidth="1"/>
    <col min="2" max="2" width="21.33203125" style="106" customWidth="1"/>
    <col min="3" max="3" width="62.88671875" style="106" customWidth="1"/>
    <col min="4" max="4" width="26.5546875" style="106" customWidth="1"/>
    <col min="5" max="6" width="8.109375" style="106" customWidth="1"/>
    <col min="7" max="7" width="24" style="106" customWidth="1"/>
    <col min="8" max="24" width="9.109375" style="106" customWidth="1"/>
    <col min="25" max="257" width="9.109375" style="106"/>
    <col min="258" max="258" width="18.33203125" style="106" customWidth="1"/>
    <col min="259" max="259" width="72.44140625" style="106" customWidth="1"/>
    <col min="260" max="513" width="9.109375" style="106"/>
    <col min="514" max="514" width="18.33203125" style="106" customWidth="1"/>
    <col min="515" max="515" width="72.44140625" style="106" customWidth="1"/>
    <col min="516" max="769" width="9.109375" style="106"/>
    <col min="770" max="770" width="18.33203125" style="106" customWidth="1"/>
    <col min="771" max="771" width="72.44140625" style="106" customWidth="1"/>
    <col min="772" max="1025" width="9.109375" style="106"/>
    <col min="1026" max="1026" width="18.33203125" style="106" customWidth="1"/>
    <col min="1027" max="1027" width="72.44140625" style="106" customWidth="1"/>
    <col min="1028" max="1281" width="9.109375" style="106"/>
    <col min="1282" max="1282" width="18.33203125" style="106" customWidth="1"/>
    <col min="1283" max="1283" width="72.44140625" style="106" customWidth="1"/>
    <col min="1284" max="1537" width="9.109375" style="106"/>
    <col min="1538" max="1538" width="18.33203125" style="106" customWidth="1"/>
    <col min="1539" max="1539" width="72.44140625" style="106" customWidth="1"/>
    <col min="1540" max="1793" width="9.109375" style="106"/>
    <col min="1794" max="1794" width="18.33203125" style="106" customWidth="1"/>
    <col min="1795" max="1795" width="72.44140625" style="106" customWidth="1"/>
    <col min="1796" max="2049" width="9.109375" style="106"/>
    <col min="2050" max="2050" width="18.33203125" style="106" customWidth="1"/>
    <col min="2051" max="2051" width="72.44140625" style="106" customWidth="1"/>
    <col min="2052" max="2305" width="9.109375" style="106"/>
    <col min="2306" max="2306" width="18.33203125" style="106" customWidth="1"/>
    <col min="2307" max="2307" width="72.44140625" style="106" customWidth="1"/>
    <col min="2308" max="2561" width="9.109375" style="106"/>
    <col min="2562" max="2562" width="18.33203125" style="106" customWidth="1"/>
    <col min="2563" max="2563" width="72.44140625" style="106" customWidth="1"/>
    <col min="2564" max="2817" width="9.109375" style="106"/>
    <col min="2818" max="2818" width="18.33203125" style="106" customWidth="1"/>
    <col min="2819" max="2819" width="72.44140625" style="106" customWidth="1"/>
    <col min="2820" max="3073" width="9.109375" style="106"/>
    <col min="3074" max="3074" width="18.33203125" style="106" customWidth="1"/>
    <col min="3075" max="3075" width="72.44140625" style="106" customWidth="1"/>
    <col min="3076" max="3329" width="9.109375" style="106"/>
    <col min="3330" max="3330" width="18.33203125" style="106" customWidth="1"/>
    <col min="3331" max="3331" width="72.44140625" style="106" customWidth="1"/>
    <col min="3332" max="3585" width="9.109375" style="106"/>
    <col min="3586" max="3586" width="18.33203125" style="106" customWidth="1"/>
    <col min="3587" max="3587" width="72.44140625" style="106" customWidth="1"/>
    <col min="3588" max="3841" width="9.109375" style="106"/>
    <col min="3842" max="3842" width="18.33203125" style="106" customWidth="1"/>
    <col min="3843" max="3843" width="72.44140625" style="106" customWidth="1"/>
    <col min="3844" max="4097" width="9.109375" style="106"/>
    <col min="4098" max="4098" width="18.33203125" style="106" customWidth="1"/>
    <col min="4099" max="4099" width="72.44140625" style="106" customWidth="1"/>
    <col min="4100" max="4353" width="9.109375" style="106"/>
    <col min="4354" max="4354" width="18.33203125" style="106" customWidth="1"/>
    <col min="4355" max="4355" width="72.44140625" style="106" customWidth="1"/>
    <col min="4356" max="4609" width="9.109375" style="106"/>
    <col min="4610" max="4610" width="18.33203125" style="106" customWidth="1"/>
    <col min="4611" max="4611" width="72.44140625" style="106" customWidth="1"/>
    <col min="4612" max="4865" width="9.109375" style="106"/>
    <col min="4866" max="4866" width="18.33203125" style="106" customWidth="1"/>
    <col min="4867" max="4867" width="72.44140625" style="106" customWidth="1"/>
    <col min="4868" max="5121" width="9.109375" style="106"/>
    <col min="5122" max="5122" width="18.33203125" style="106" customWidth="1"/>
    <col min="5123" max="5123" width="72.44140625" style="106" customWidth="1"/>
    <col min="5124" max="5377" width="9.109375" style="106"/>
    <col min="5378" max="5378" width="18.33203125" style="106" customWidth="1"/>
    <col min="5379" max="5379" width="72.44140625" style="106" customWidth="1"/>
    <col min="5380" max="5633" width="9.109375" style="106"/>
    <col min="5634" max="5634" width="18.33203125" style="106" customWidth="1"/>
    <col min="5635" max="5635" width="72.44140625" style="106" customWidth="1"/>
    <col min="5636" max="5889" width="9.109375" style="106"/>
    <col min="5890" max="5890" width="18.33203125" style="106" customWidth="1"/>
    <col min="5891" max="5891" width="72.44140625" style="106" customWidth="1"/>
    <col min="5892" max="6145" width="9.109375" style="106"/>
    <col min="6146" max="6146" width="18.33203125" style="106" customWidth="1"/>
    <col min="6147" max="6147" width="72.44140625" style="106" customWidth="1"/>
    <col min="6148" max="6401" width="9.109375" style="106"/>
    <col min="6402" max="6402" width="18.33203125" style="106" customWidth="1"/>
    <col min="6403" max="6403" width="72.44140625" style="106" customWidth="1"/>
    <col min="6404" max="6657" width="9.109375" style="106"/>
    <col min="6658" max="6658" width="18.33203125" style="106" customWidth="1"/>
    <col min="6659" max="6659" width="72.44140625" style="106" customWidth="1"/>
    <col min="6660" max="6913" width="9.109375" style="106"/>
    <col min="6914" max="6914" width="18.33203125" style="106" customWidth="1"/>
    <col min="6915" max="6915" width="72.44140625" style="106" customWidth="1"/>
    <col min="6916" max="7169" width="9.109375" style="106"/>
    <col min="7170" max="7170" width="18.33203125" style="106" customWidth="1"/>
    <col min="7171" max="7171" width="72.44140625" style="106" customWidth="1"/>
    <col min="7172" max="7425" width="9.109375" style="106"/>
    <col min="7426" max="7426" width="18.33203125" style="106" customWidth="1"/>
    <col min="7427" max="7427" width="72.44140625" style="106" customWidth="1"/>
    <col min="7428" max="7681" width="9.109375" style="106"/>
    <col min="7682" max="7682" width="18.33203125" style="106" customWidth="1"/>
    <col min="7683" max="7683" width="72.44140625" style="106" customWidth="1"/>
    <col min="7684" max="7937" width="9.109375" style="106"/>
    <col min="7938" max="7938" width="18.33203125" style="106" customWidth="1"/>
    <col min="7939" max="7939" width="72.44140625" style="106" customWidth="1"/>
    <col min="7940" max="8193" width="9.109375" style="106"/>
    <col min="8194" max="8194" width="18.33203125" style="106" customWidth="1"/>
    <col min="8195" max="8195" width="72.44140625" style="106" customWidth="1"/>
    <col min="8196" max="8449" width="9.109375" style="106"/>
    <col min="8450" max="8450" width="18.33203125" style="106" customWidth="1"/>
    <col min="8451" max="8451" width="72.44140625" style="106" customWidth="1"/>
    <col min="8452" max="8705" width="9.109375" style="106"/>
    <col min="8706" max="8706" width="18.33203125" style="106" customWidth="1"/>
    <col min="8707" max="8707" width="72.44140625" style="106" customWidth="1"/>
    <col min="8708" max="8961" width="9.109375" style="106"/>
    <col min="8962" max="8962" width="18.33203125" style="106" customWidth="1"/>
    <col min="8963" max="8963" width="72.44140625" style="106" customWidth="1"/>
    <col min="8964" max="9217" width="9.109375" style="106"/>
    <col min="9218" max="9218" width="18.33203125" style="106" customWidth="1"/>
    <col min="9219" max="9219" width="72.44140625" style="106" customWidth="1"/>
    <col min="9220" max="9473" width="9.109375" style="106"/>
    <col min="9474" max="9474" width="18.33203125" style="106" customWidth="1"/>
    <col min="9475" max="9475" width="72.44140625" style="106" customWidth="1"/>
    <col min="9476" max="9729" width="9.109375" style="106"/>
    <col min="9730" max="9730" width="18.33203125" style="106" customWidth="1"/>
    <col min="9731" max="9731" width="72.44140625" style="106" customWidth="1"/>
    <col min="9732" max="9985" width="9.109375" style="106"/>
    <col min="9986" max="9986" width="18.33203125" style="106" customWidth="1"/>
    <col min="9987" max="9987" width="72.44140625" style="106" customWidth="1"/>
    <col min="9988" max="10241" width="9.109375" style="106"/>
    <col min="10242" max="10242" width="18.33203125" style="106" customWidth="1"/>
    <col min="10243" max="10243" width="72.44140625" style="106" customWidth="1"/>
    <col min="10244" max="10497" width="9.109375" style="106"/>
    <col min="10498" max="10498" width="18.33203125" style="106" customWidth="1"/>
    <col min="10499" max="10499" width="72.44140625" style="106" customWidth="1"/>
    <col min="10500" max="10753" width="9.109375" style="106"/>
    <col min="10754" max="10754" width="18.33203125" style="106" customWidth="1"/>
    <col min="10755" max="10755" width="72.44140625" style="106" customWidth="1"/>
    <col min="10756" max="11009" width="9.109375" style="106"/>
    <col min="11010" max="11010" width="18.33203125" style="106" customWidth="1"/>
    <col min="11011" max="11011" width="72.44140625" style="106" customWidth="1"/>
    <col min="11012" max="11265" width="9.109375" style="106"/>
    <col min="11266" max="11266" width="18.33203125" style="106" customWidth="1"/>
    <col min="11267" max="11267" width="72.44140625" style="106" customWidth="1"/>
    <col min="11268" max="11521" width="9.109375" style="106"/>
    <col min="11522" max="11522" width="18.33203125" style="106" customWidth="1"/>
    <col min="11523" max="11523" width="72.44140625" style="106" customWidth="1"/>
    <col min="11524" max="11777" width="9.109375" style="106"/>
    <col min="11778" max="11778" width="18.33203125" style="106" customWidth="1"/>
    <col min="11779" max="11779" width="72.44140625" style="106" customWidth="1"/>
    <col min="11780" max="12033" width="9.109375" style="106"/>
    <col min="12034" max="12034" width="18.33203125" style="106" customWidth="1"/>
    <col min="12035" max="12035" width="72.44140625" style="106" customWidth="1"/>
    <col min="12036" max="12289" width="9.109375" style="106"/>
    <col min="12290" max="12290" width="18.33203125" style="106" customWidth="1"/>
    <col min="12291" max="12291" width="72.44140625" style="106" customWidth="1"/>
    <col min="12292" max="12545" width="9.109375" style="106"/>
    <col min="12546" max="12546" width="18.33203125" style="106" customWidth="1"/>
    <col min="12547" max="12547" width="72.44140625" style="106" customWidth="1"/>
    <col min="12548" max="12801" width="9.109375" style="106"/>
    <col min="12802" max="12802" width="18.33203125" style="106" customWidth="1"/>
    <col min="12803" max="12803" width="72.44140625" style="106" customWidth="1"/>
    <col min="12804" max="13057" width="9.109375" style="106"/>
    <col min="13058" max="13058" width="18.33203125" style="106" customWidth="1"/>
    <col min="13059" max="13059" width="72.44140625" style="106" customWidth="1"/>
    <col min="13060" max="13313" width="9.109375" style="106"/>
    <col min="13314" max="13314" width="18.33203125" style="106" customWidth="1"/>
    <col min="13315" max="13315" width="72.44140625" style="106" customWidth="1"/>
    <col min="13316" max="13569" width="9.109375" style="106"/>
    <col min="13570" max="13570" width="18.33203125" style="106" customWidth="1"/>
    <col min="13571" max="13571" width="72.44140625" style="106" customWidth="1"/>
    <col min="13572" max="13825" width="9.109375" style="106"/>
    <col min="13826" max="13826" width="18.33203125" style="106" customWidth="1"/>
    <col min="13827" max="13827" width="72.44140625" style="106" customWidth="1"/>
    <col min="13828" max="14081" width="9.109375" style="106"/>
    <col min="14082" max="14082" width="18.33203125" style="106" customWidth="1"/>
    <col min="14083" max="14083" width="72.44140625" style="106" customWidth="1"/>
    <col min="14084" max="14337" width="9.109375" style="106"/>
    <col min="14338" max="14338" width="18.33203125" style="106" customWidth="1"/>
    <col min="14339" max="14339" width="72.44140625" style="106" customWidth="1"/>
    <col min="14340" max="14593" width="9.109375" style="106"/>
    <col min="14594" max="14594" width="18.33203125" style="106" customWidth="1"/>
    <col min="14595" max="14595" width="72.44140625" style="106" customWidth="1"/>
    <col min="14596" max="14849" width="9.109375" style="106"/>
    <col min="14850" max="14850" width="18.33203125" style="106" customWidth="1"/>
    <col min="14851" max="14851" width="72.44140625" style="106" customWidth="1"/>
    <col min="14852" max="15105" width="9.109375" style="106"/>
    <col min="15106" max="15106" width="18.33203125" style="106" customWidth="1"/>
    <col min="15107" max="15107" width="72.44140625" style="106" customWidth="1"/>
    <col min="15108" max="15361" width="9.109375" style="106"/>
    <col min="15362" max="15362" width="18.33203125" style="106" customWidth="1"/>
    <col min="15363" max="15363" width="72.44140625" style="106" customWidth="1"/>
    <col min="15364" max="15617" width="9.109375" style="106"/>
    <col min="15618" max="15618" width="18.33203125" style="106" customWidth="1"/>
    <col min="15619" max="15619" width="72.44140625" style="106" customWidth="1"/>
    <col min="15620" max="15873" width="9.109375" style="106"/>
    <col min="15874" max="15874" width="18.33203125" style="106" customWidth="1"/>
    <col min="15875" max="15875" width="72.44140625" style="106" customWidth="1"/>
    <col min="15876" max="16129" width="9.109375" style="106"/>
    <col min="16130" max="16130" width="18.33203125" style="106" customWidth="1"/>
    <col min="16131" max="16131" width="72.44140625" style="106" customWidth="1"/>
    <col min="16132" max="16384" width="9.109375" style="106"/>
  </cols>
  <sheetData>
    <row r="1" spans="1:23" ht="15" customHeight="1">
      <c r="A1" s="233"/>
      <c r="B1" s="233"/>
      <c r="C1" s="233"/>
      <c r="D1" s="233"/>
      <c r="E1" s="233"/>
      <c r="F1" s="233"/>
      <c r="G1" s="233"/>
      <c r="H1" s="233"/>
      <c r="I1" s="233"/>
      <c r="J1" s="233"/>
      <c r="K1" s="233"/>
      <c r="L1" s="233"/>
      <c r="M1" s="233"/>
      <c r="N1" s="233"/>
      <c r="O1" s="233"/>
      <c r="P1" s="233"/>
      <c r="Q1" s="233"/>
      <c r="R1" s="233"/>
      <c r="S1" s="233"/>
      <c r="T1" s="233"/>
      <c r="U1" s="233"/>
      <c r="V1" s="233"/>
      <c r="W1" s="233"/>
    </row>
    <row r="2" spans="1:23" ht="15" customHeight="1">
      <c r="A2" s="233"/>
      <c r="B2" s="233"/>
      <c r="C2" s="233"/>
      <c r="D2" s="233"/>
      <c r="E2" s="233"/>
      <c r="F2" s="233"/>
      <c r="G2" s="233"/>
      <c r="H2" s="233"/>
      <c r="I2" s="233"/>
      <c r="J2" s="233"/>
      <c r="K2" s="233"/>
      <c r="L2" s="233"/>
      <c r="M2" s="233"/>
      <c r="N2" s="233"/>
      <c r="O2" s="233"/>
      <c r="P2" s="233"/>
      <c r="Q2" s="233"/>
      <c r="R2" s="233"/>
      <c r="S2" s="233"/>
      <c r="T2" s="233"/>
      <c r="U2" s="233"/>
      <c r="V2" s="233"/>
      <c r="W2" s="233"/>
    </row>
    <row r="3" spans="1:23" ht="15" customHeight="1">
      <c r="A3" s="233"/>
      <c r="B3" s="233"/>
      <c r="C3" s="233"/>
      <c r="D3" s="233"/>
      <c r="E3" s="233"/>
      <c r="F3" s="233"/>
      <c r="G3" s="233"/>
      <c r="H3" s="233"/>
      <c r="I3" s="233"/>
      <c r="J3" s="233"/>
      <c r="K3" s="233"/>
      <c r="L3" s="233"/>
      <c r="M3" s="233"/>
      <c r="N3" s="233"/>
      <c r="O3" s="233"/>
      <c r="P3" s="233"/>
      <c r="Q3" s="233"/>
      <c r="R3" s="233"/>
      <c r="S3" s="233"/>
      <c r="T3" s="233"/>
      <c r="U3" s="233"/>
      <c r="V3" s="233"/>
      <c r="W3" s="233"/>
    </row>
    <row r="4" spans="1:23" ht="15" customHeight="1">
      <c r="A4" s="233"/>
      <c r="B4" s="233"/>
      <c r="C4" s="233"/>
      <c r="D4" s="233"/>
      <c r="E4" s="233"/>
      <c r="F4" s="233"/>
      <c r="G4" s="233"/>
      <c r="H4" s="233"/>
      <c r="I4" s="233"/>
      <c r="J4" s="233"/>
      <c r="K4" s="233"/>
      <c r="L4" s="233"/>
      <c r="M4" s="233"/>
      <c r="N4" s="233"/>
      <c r="O4" s="233"/>
      <c r="P4" s="233"/>
      <c r="Q4" s="233"/>
      <c r="R4" s="233"/>
      <c r="S4" s="233"/>
      <c r="T4" s="233"/>
      <c r="U4" s="233"/>
      <c r="V4" s="233"/>
      <c r="W4" s="233"/>
    </row>
    <row r="5" spans="1:23" ht="21.75" customHeight="1">
      <c r="A5" s="233"/>
      <c r="B5" s="233"/>
      <c r="C5" s="233"/>
      <c r="D5" s="233"/>
      <c r="E5" s="233"/>
      <c r="F5" s="233"/>
      <c r="G5" s="233"/>
      <c r="H5" s="233"/>
      <c r="I5" s="233"/>
      <c r="J5" s="233"/>
      <c r="K5" s="233"/>
      <c r="L5" s="233"/>
      <c r="M5" s="233"/>
      <c r="N5" s="233"/>
      <c r="O5" s="233"/>
      <c r="P5" s="233"/>
      <c r="Q5" s="233"/>
      <c r="R5" s="233"/>
      <c r="S5" s="233"/>
      <c r="T5" s="233"/>
      <c r="U5" s="233"/>
      <c r="V5" s="233"/>
      <c r="W5" s="233"/>
    </row>
    <row r="6" spans="1:23" ht="29.25" customHeight="1">
      <c r="A6" s="233"/>
      <c r="B6" s="233"/>
      <c r="C6" s="233"/>
      <c r="D6" s="233"/>
      <c r="E6" s="233"/>
      <c r="F6" s="233"/>
      <c r="G6" s="233"/>
      <c r="H6" s="233"/>
      <c r="I6" s="233"/>
      <c r="J6" s="233"/>
      <c r="K6" s="233"/>
      <c r="L6" s="233"/>
      <c r="M6" s="233"/>
      <c r="N6" s="233"/>
      <c r="O6" s="233"/>
      <c r="P6" s="233"/>
      <c r="Q6" s="233"/>
      <c r="R6" s="233"/>
      <c r="S6" s="233"/>
      <c r="T6" s="233"/>
      <c r="U6" s="233"/>
      <c r="V6" s="233"/>
      <c r="W6" s="233"/>
    </row>
    <row r="7" spans="1:23" ht="8.25" customHeight="1"/>
    <row r="8" spans="1:23" ht="30" customHeight="1">
      <c r="B8" s="301" t="s">
        <v>137</v>
      </c>
      <c r="C8" s="301"/>
    </row>
    <row r="9" spans="1:23" ht="27.75" customHeight="1">
      <c r="B9" s="234" t="s">
        <v>129</v>
      </c>
      <c r="C9" s="235" t="s">
        <v>462</v>
      </c>
    </row>
    <row r="10" spans="1:23" ht="18" customHeight="1">
      <c r="B10" s="234" t="s">
        <v>130</v>
      </c>
      <c r="C10" s="236" t="s">
        <v>138</v>
      </c>
    </row>
    <row r="11" spans="1:23" ht="26.25" customHeight="1">
      <c r="B11" s="236" t="s">
        <v>131</v>
      </c>
      <c r="C11" s="236" t="s">
        <v>148</v>
      </c>
    </row>
    <row r="12" spans="1:23" ht="25.5" customHeight="1">
      <c r="B12" s="237" t="s">
        <v>132</v>
      </c>
      <c r="C12" s="279" t="s">
        <v>101</v>
      </c>
      <c r="D12" s="238"/>
      <c r="G12" s="239"/>
    </row>
    <row r="13" spans="1:23" ht="27" customHeight="1">
      <c r="B13" s="240"/>
      <c r="C13" s="280" t="s">
        <v>102</v>
      </c>
      <c r="G13" s="241"/>
    </row>
    <row r="14" spans="1:23" ht="18" customHeight="1">
      <c r="B14" s="236" t="s">
        <v>133</v>
      </c>
      <c r="C14" s="242" t="s">
        <v>143</v>
      </c>
      <c r="G14" s="243"/>
      <c r="N14" s="239"/>
    </row>
    <row r="15" spans="1:23" ht="36" customHeight="1">
      <c r="B15" s="244" t="s">
        <v>134</v>
      </c>
      <c r="C15" s="237" t="s">
        <v>142</v>
      </c>
      <c r="G15" s="245"/>
      <c r="N15" s="241"/>
    </row>
    <row r="16" spans="1:23" ht="21" customHeight="1">
      <c r="B16" s="244"/>
      <c r="C16" s="246" t="s">
        <v>103</v>
      </c>
      <c r="G16" s="245"/>
      <c r="N16" s="241"/>
    </row>
    <row r="17" spans="2:14" ht="27" customHeight="1">
      <c r="B17" s="240"/>
      <c r="C17" s="235" t="s">
        <v>149</v>
      </c>
      <c r="G17" s="241"/>
      <c r="N17" s="243"/>
    </row>
    <row r="18" spans="2:14" ht="14.25" customHeight="1">
      <c r="B18" s="247" t="s">
        <v>121</v>
      </c>
      <c r="C18" s="244" t="s">
        <v>140</v>
      </c>
      <c r="G18" s="248"/>
      <c r="N18" s="245"/>
    </row>
    <row r="19" spans="2:14" ht="27" customHeight="1">
      <c r="B19" s="249"/>
      <c r="C19" s="244" t="s">
        <v>141</v>
      </c>
      <c r="G19" s="250"/>
      <c r="N19" s="241"/>
    </row>
    <row r="20" spans="2:14" ht="105" customHeight="1">
      <c r="B20" s="251"/>
      <c r="C20" s="244" t="s">
        <v>135</v>
      </c>
      <c r="G20" s="252"/>
      <c r="N20" s="250"/>
    </row>
    <row r="21" spans="2:14" ht="37.5" customHeight="1">
      <c r="B21" s="251"/>
      <c r="C21" s="244" t="s">
        <v>160</v>
      </c>
      <c r="G21" s="252"/>
      <c r="N21" s="250"/>
    </row>
    <row r="22" spans="2:14" ht="14.25" customHeight="1">
      <c r="B22" s="251"/>
      <c r="C22" s="244" t="s">
        <v>150</v>
      </c>
      <c r="G22" s="252"/>
      <c r="N22" s="250"/>
    </row>
    <row r="23" spans="2:14" ht="14.25" customHeight="1">
      <c r="B23" s="251"/>
      <c r="C23" s="281" t="s">
        <v>151</v>
      </c>
      <c r="D23" s="238"/>
      <c r="G23" s="252"/>
      <c r="N23" s="250"/>
    </row>
    <row r="24" spans="2:14" ht="14.25" customHeight="1">
      <c r="B24" s="251"/>
      <c r="C24" s="280" t="s">
        <v>152</v>
      </c>
      <c r="G24" s="252"/>
      <c r="N24" s="250"/>
    </row>
    <row r="25" spans="2:14" ht="27.75" customHeight="1">
      <c r="B25" s="253" t="s">
        <v>136</v>
      </c>
      <c r="C25" s="235" t="s">
        <v>139</v>
      </c>
      <c r="G25" s="245"/>
      <c r="N25" s="245"/>
    </row>
    <row r="26" spans="2:14" ht="28.5" customHeight="1">
      <c r="B26" s="254"/>
      <c r="C26" s="255"/>
      <c r="G26" s="256"/>
      <c r="N26" s="252"/>
    </row>
    <row r="28" spans="2:14">
      <c r="N28" s="256"/>
    </row>
  </sheetData>
  <sheetProtection algorithmName="SHA-512" hashValue="kac3qYz/5/vf/aaAhK01zg9voJ4TiX97mQcANEjAYxgyZT1ruul2rr1RGD7Oea019+sCvcrfVy0DIL2tRWvdUA==" saltValue="7tK5YECGIlOgKrpoiOl6Xg==" spinCount="100000" sheet="1" scenarios="1"/>
  <mergeCells count="1">
    <mergeCell ref="B8:C8"/>
  </mergeCells>
  <hyperlinks>
    <hyperlink ref="C12" r:id="rId1"/>
    <hyperlink ref="C13" r:id="rId2"/>
    <hyperlink ref="C24" r:id="rId3"/>
    <hyperlink ref="C23" r:id="rId4"/>
  </hyperlinks>
  <pageMargins left="0.74803149606299213" right="0.74803149606299213" top="0.98425196850393704" bottom="0.98425196850393704" header="0.51181102362204722" footer="0.51181102362204722"/>
  <pageSetup paperSize="9" orientation="portrait" r:id="rId5"/>
  <headerFooter alignWithMargins="0"/>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0"/>
  <sheetViews>
    <sheetView showGridLines="0" showRowColHeaders="0" zoomScaleNormal="100" workbookViewId="0"/>
  </sheetViews>
  <sheetFormatPr defaultColWidth="9.109375" defaultRowHeight="12.6"/>
  <cols>
    <col min="1" max="1" width="3.5546875" style="255" customWidth="1"/>
    <col min="2" max="2" width="20.6640625" style="255" customWidth="1"/>
    <col min="3" max="3" width="61.88671875" style="255" customWidth="1"/>
    <col min="4" max="16384" width="9.109375" style="255"/>
  </cols>
  <sheetData>
    <row r="1" spans="1:23" ht="15" customHeight="1">
      <c r="A1" s="100"/>
      <c r="B1" s="100"/>
      <c r="C1" s="100"/>
      <c r="D1" s="100"/>
      <c r="E1" s="100"/>
      <c r="F1" s="100"/>
      <c r="G1" s="100"/>
      <c r="H1" s="100"/>
      <c r="I1" s="100"/>
      <c r="J1" s="100"/>
      <c r="K1" s="100"/>
      <c r="L1" s="100"/>
      <c r="M1" s="100"/>
      <c r="N1" s="100"/>
      <c r="O1" s="100"/>
      <c r="P1" s="100"/>
      <c r="Q1" s="100"/>
      <c r="R1" s="100"/>
      <c r="S1" s="100"/>
      <c r="T1" s="100"/>
      <c r="U1" s="100"/>
      <c r="V1" s="100"/>
      <c r="W1" s="257"/>
    </row>
    <row r="2" spans="1:23" ht="15" customHeight="1">
      <c r="A2" s="100"/>
      <c r="B2" s="100"/>
      <c r="C2" s="100"/>
      <c r="D2" s="100"/>
      <c r="E2" s="100"/>
      <c r="F2" s="100"/>
      <c r="G2" s="100"/>
      <c r="H2" s="100"/>
      <c r="I2" s="100"/>
      <c r="J2" s="100"/>
      <c r="K2" s="100"/>
      <c r="L2" s="100"/>
      <c r="M2" s="100"/>
      <c r="N2" s="100"/>
      <c r="O2" s="100"/>
      <c r="P2" s="100"/>
      <c r="Q2" s="100"/>
      <c r="R2" s="100"/>
      <c r="S2" s="100"/>
      <c r="T2" s="100"/>
      <c r="U2" s="100"/>
      <c r="V2" s="100"/>
      <c r="W2" s="257"/>
    </row>
    <row r="3" spans="1:23" ht="15" customHeight="1">
      <c r="A3" s="100"/>
      <c r="B3" s="100"/>
      <c r="C3" s="100"/>
      <c r="D3" s="100"/>
      <c r="E3" s="100"/>
      <c r="F3" s="100"/>
      <c r="G3" s="100"/>
      <c r="H3" s="100"/>
      <c r="I3" s="100"/>
      <c r="J3" s="100"/>
      <c r="K3" s="100"/>
      <c r="L3" s="100"/>
      <c r="M3" s="100"/>
      <c r="N3" s="100"/>
      <c r="O3" s="100"/>
      <c r="P3" s="100"/>
      <c r="Q3" s="100"/>
      <c r="R3" s="100"/>
      <c r="S3" s="100"/>
      <c r="T3" s="100"/>
      <c r="U3" s="100"/>
      <c r="V3" s="100"/>
      <c r="W3" s="257"/>
    </row>
    <row r="4" spans="1:23" ht="15" customHeight="1">
      <c r="A4" s="100"/>
      <c r="B4" s="100"/>
      <c r="C4" s="100"/>
      <c r="D4" s="100"/>
      <c r="E4" s="100"/>
      <c r="F4" s="100"/>
      <c r="G4" s="100"/>
      <c r="H4" s="100"/>
      <c r="I4" s="100"/>
      <c r="J4" s="100"/>
      <c r="K4" s="100"/>
      <c r="L4" s="100"/>
      <c r="M4" s="100"/>
      <c r="N4" s="100"/>
      <c r="O4" s="100"/>
      <c r="P4" s="100"/>
      <c r="Q4" s="100"/>
      <c r="R4" s="100"/>
      <c r="S4" s="100"/>
      <c r="T4" s="100"/>
      <c r="U4" s="100"/>
      <c r="V4" s="100"/>
      <c r="W4" s="257"/>
    </row>
    <row r="5" spans="1:23" ht="21.75" customHeight="1">
      <c r="A5" s="100"/>
      <c r="B5" s="100"/>
      <c r="C5" s="100"/>
      <c r="D5" s="100"/>
      <c r="E5" s="100"/>
      <c r="F5" s="100"/>
      <c r="G5" s="100"/>
      <c r="H5" s="100"/>
      <c r="I5" s="100"/>
      <c r="J5" s="100"/>
      <c r="K5" s="100"/>
      <c r="L5" s="100"/>
      <c r="M5" s="100"/>
      <c r="N5" s="100"/>
      <c r="O5" s="100"/>
      <c r="P5" s="100"/>
      <c r="Q5" s="100"/>
      <c r="R5" s="100"/>
      <c r="S5" s="100"/>
      <c r="T5" s="100"/>
      <c r="U5" s="100"/>
      <c r="V5" s="100"/>
      <c r="W5" s="257"/>
    </row>
    <row r="6" spans="1:23" ht="29.25" customHeight="1">
      <c r="A6" s="100"/>
      <c r="B6" s="100"/>
      <c r="C6" s="100"/>
      <c r="D6" s="100"/>
      <c r="E6" s="100"/>
      <c r="F6" s="100"/>
      <c r="G6" s="100"/>
      <c r="H6" s="100"/>
      <c r="I6" s="100"/>
      <c r="J6" s="100"/>
      <c r="K6" s="100"/>
      <c r="L6" s="100"/>
      <c r="M6" s="100"/>
      <c r="N6" s="100"/>
      <c r="O6" s="100"/>
      <c r="P6" s="100"/>
      <c r="Q6" s="100"/>
      <c r="R6" s="100"/>
      <c r="S6" s="100"/>
      <c r="T6" s="100"/>
      <c r="U6" s="100"/>
      <c r="V6" s="100"/>
      <c r="W6" s="257"/>
    </row>
    <row r="7" spans="1:23" ht="15.75" customHeight="1">
      <c r="A7" s="100"/>
      <c r="B7" s="100"/>
      <c r="C7" s="100"/>
      <c r="D7" s="100"/>
      <c r="E7" s="100"/>
      <c r="F7" s="100"/>
      <c r="G7" s="100"/>
      <c r="H7" s="100"/>
      <c r="I7" s="100"/>
      <c r="J7" s="100"/>
      <c r="K7" s="100"/>
      <c r="L7" s="100"/>
      <c r="M7" s="100"/>
      <c r="N7" s="100"/>
      <c r="O7" s="100"/>
      <c r="P7" s="100"/>
      <c r="Q7" s="100"/>
      <c r="R7" s="100"/>
      <c r="S7" s="100"/>
      <c r="T7" s="100"/>
      <c r="U7" s="100"/>
      <c r="V7" s="100"/>
      <c r="W7" s="257"/>
    </row>
    <row r="8" spans="1:23" s="259" customFormat="1">
      <c r="A8" s="258"/>
    </row>
    <row r="9" spans="1:23" s="259" customFormat="1"/>
    <row r="10" spans="1:23" ht="14.4">
      <c r="A10" s="260"/>
      <c r="D10" s="259"/>
      <c r="E10" s="259"/>
      <c r="F10" s="259"/>
      <c r="G10" s="259"/>
      <c r="H10" s="259"/>
      <c r="I10" s="259"/>
      <c r="J10" s="259"/>
      <c r="K10" s="259"/>
    </row>
    <row r="11" spans="1:23" ht="51.75" customHeight="1">
      <c r="D11" s="261"/>
      <c r="E11" s="261"/>
      <c r="F11" s="261"/>
      <c r="G11" s="261"/>
      <c r="H11" s="261"/>
      <c r="I11" s="261"/>
      <c r="J11" s="259"/>
    </row>
    <row r="12" spans="1:23" ht="21.75" customHeight="1">
      <c r="D12" s="261"/>
      <c r="E12" s="261"/>
      <c r="F12" s="261"/>
      <c r="G12" s="261"/>
      <c r="H12" s="261"/>
      <c r="I12" s="261"/>
      <c r="J12" s="259"/>
    </row>
    <row r="13" spans="1:23" ht="27.75" customHeight="1">
      <c r="D13" s="261"/>
      <c r="E13" s="261"/>
      <c r="F13" s="261"/>
      <c r="G13" s="261"/>
      <c r="H13" s="261"/>
      <c r="I13" s="261"/>
    </row>
    <row r="14" spans="1:23" ht="23.25" customHeight="1">
      <c r="D14" s="261"/>
      <c r="E14" s="261"/>
      <c r="F14" s="261"/>
      <c r="G14" s="261"/>
      <c r="H14" s="261"/>
      <c r="I14" s="261"/>
    </row>
    <row r="15" spans="1:23" s="259" customFormat="1" ht="29.25" customHeight="1">
      <c r="D15" s="261"/>
      <c r="E15" s="261"/>
      <c r="F15" s="261"/>
      <c r="G15" s="261"/>
      <c r="H15" s="261"/>
      <c r="I15" s="261"/>
      <c r="J15" s="255"/>
      <c r="K15" s="255"/>
    </row>
    <row r="16" spans="1:23" ht="21.75" customHeight="1">
      <c r="D16" s="261"/>
      <c r="E16" s="261"/>
      <c r="F16" s="261"/>
      <c r="G16" s="261"/>
      <c r="H16" s="261"/>
      <c r="I16" s="261"/>
      <c r="K16" s="259"/>
    </row>
    <row r="17" spans="1:11" ht="12.75" customHeight="1">
      <c r="D17" s="261"/>
      <c r="E17" s="261"/>
      <c r="F17" s="261"/>
      <c r="G17" s="261"/>
      <c r="H17" s="261"/>
      <c r="I17" s="261"/>
    </row>
    <row r="18" spans="1:11" ht="75.75" customHeight="1">
      <c r="D18" s="261"/>
      <c r="E18" s="261"/>
      <c r="F18" s="261"/>
      <c r="G18" s="261"/>
      <c r="H18" s="261"/>
      <c r="I18" s="261"/>
      <c r="J18" s="259"/>
    </row>
    <row r="19" spans="1:11" ht="28.5" customHeight="1">
      <c r="D19" s="261"/>
      <c r="E19" s="261"/>
      <c r="F19" s="261"/>
      <c r="G19" s="261"/>
      <c r="H19" s="261"/>
      <c r="I19" s="261"/>
    </row>
    <row r="20" spans="1:11" ht="102.75" customHeight="1">
      <c r="D20" s="261"/>
      <c r="E20" s="261"/>
      <c r="F20" s="261"/>
      <c r="G20" s="261"/>
      <c r="H20" s="261"/>
      <c r="I20" s="261"/>
    </row>
    <row r="21" spans="1:11" ht="49.5" customHeight="1">
      <c r="B21" s="259"/>
      <c r="C21" s="262"/>
      <c r="D21" s="261"/>
      <c r="E21" s="261"/>
      <c r="F21" s="261"/>
      <c r="G21" s="261"/>
      <c r="H21" s="261"/>
      <c r="I21" s="261"/>
    </row>
    <row r="22" spans="1:11" ht="47.25" customHeight="1">
      <c r="D22" s="261"/>
      <c r="E22" s="261"/>
      <c r="F22" s="261"/>
      <c r="G22" s="261"/>
      <c r="H22" s="261"/>
      <c r="I22" s="261"/>
    </row>
    <row r="23" spans="1:11" ht="108.75" customHeight="1">
      <c r="D23" s="261"/>
      <c r="E23" s="261"/>
      <c r="F23" s="261"/>
      <c r="G23" s="261"/>
      <c r="H23" s="261"/>
      <c r="I23" s="261"/>
    </row>
    <row r="24" spans="1:11" ht="27" customHeight="1">
      <c r="D24" s="261"/>
      <c r="E24" s="261"/>
      <c r="F24" s="261"/>
      <c r="G24" s="261"/>
      <c r="H24" s="261"/>
      <c r="I24" s="261"/>
    </row>
    <row r="25" spans="1:11" ht="13.2">
      <c r="A25" s="263"/>
      <c r="D25" s="264"/>
      <c r="E25" s="264"/>
      <c r="F25" s="264"/>
      <c r="G25" s="264"/>
      <c r="H25" s="264"/>
      <c r="I25" s="264"/>
    </row>
    <row r="26" spans="1:11">
      <c r="A26" s="265"/>
      <c r="K26" s="266"/>
    </row>
    <row r="27" spans="1:11" s="259" customFormat="1">
      <c r="A27" s="255"/>
      <c r="B27" s="255"/>
      <c r="C27" s="255"/>
      <c r="D27" s="255"/>
      <c r="E27" s="255"/>
      <c r="F27" s="255"/>
      <c r="G27" s="255"/>
      <c r="H27" s="255"/>
      <c r="I27" s="255"/>
      <c r="J27" s="255"/>
      <c r="K27" s="255"/>
    </row>
    <row r="28" spans="1:11">
      <c r="K28" s="259"/>
    </row>
    <row r="30" spans="1:11">
      <c r="A30" s="266"/>
      <c r="B30" s="259"/>
      <c r="C30" s="259"/>
      <c r="D30" s="259"/>
      <c r="E30" s="259"/>
      <c r="F30" s="259"/>
      <c r="G30" s="259"/>
      <c r="H30" s="259"/>
      <c r="I30" s="259"/>
      <c r="J30" s="259"/>
    </row>
    <row r="31" spans="1:11">
      <c r="A31" s="265"/>
    </row>
    <row r="32" spans="1:11">
      <c r="A32" s="267"/>
    </row>
    <row r="33" spans="1:1">
      <c r="A33" s="265"/>
    </row>
    <row r="34" spans="1:1">
      <c r="A34" s="265"/>
    </row>
    <row r="35" spans="1:1">
      <c r="A35" s="265"/>
    </row>
    <row r="36" spans="1:1">
      <c r="A36" s="265"/>
    </row>
    <row r="37" spans="1:1">
      <c r="A37" s="265"/>
    </row>
    <row r="38" spans="1:1">
      <c r="A38" s="265"/>
    </row>
    <row r="39" spans="1:1">
      <c r="A39" s="265"/>
    </row>
    <row r="40" spans="1:1">
      <c r="A40" s="265"/>
    </row>
  </sheetData>
  <sheetProtection password="C3EC" sheet="1" scenarios="1"/>
  <pageMargins left="0.70866141732283472" right="0.70866141732283472" top="0.39370078740157483" bottom="0.23622047244094491" header="0.27559055118110237" footer="0.19685039370078741"/>
  <pageSetup paperSize="9" scale="7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V43"/>
  <sheetViews>
    <sheetView showGridLines="0" showRowColHeaders="0" zoomScaleNormal="100" workbookViewId="0"/>
  </sheetViews>
  <sheetFormatPr defaultColWidth="9.109375" defaultRowHeight="14.4"/>
  <cols>
    <col min="1" max="16384" width="9.109375" style="114"/>
  </cols>
  <sheetData>
    <row r="9" spans="1:13">
      <c r="A9" s="268" t="s">
        <v>57</v>
      </c>
      <c r="B9" s="268"/>
      <c r="C9" s="269"/>
      <c r="D9" s="269"/>
      <c r="E9" s="269"/>
      <c r="F9" s="269"/>
      <c r="G9" s="269"/>
      <c r="H9" s="269"/>
      <c r="I9" s="269"/>
      <c r="J9" s="269"/>
      <c r="K9" s="269"/>
      <c r="L9" s="270"/>
      <c r="M9" s="270" t="s">
        <v>56</v>
      </c>
    </row>
    <row r="10" spans="1:13">
      <c r="A10" s="268"/>
      <c r="B10" s="268"/>
      <c r="C10" s="269"/>
      <c r="D10" s="269"/>
      <c r="E10" s="269"/>
      <c r="F10" s="269"/>
      <c r="G10" s="269"/>
      <c r="H10" s="269"/>
      <c r="I10" s="269"/>
      <c r="J10" s="269"/>
      <c r="K10" s="269"/>
      <c r="L10" s="271"/>
    </row>
    <row r="11" spans="1:13">
      <c r="A11" s="268" t="s">
        <v>58</v>
      </c>
      <c r="B11" s="268"/>
      <c r="C11" s="269"/>
      <c r="D11" s="269"/>
      <c r="E11" s="269"/>
      <c r="F11" s="269"/>
      <c r="G11" s="269"/>
      <c r="H11" s="269"/>
      <c r="I11" s="269"/>
      <c r="J11" s="269"/>
      <c r="K11" s="269"/>
      <c r="L11" s="271"/>
    </row>
    <row r="12" spans="1:13">
      <c r="A12" s="272" t="s">
        <v>59</v>
      </c>
      <c r="B12" s="272"/>
      <c r="C12" s="271"/>
      <c r="D12" s="271"/>
      <c r="E12" s="271"/>
      <c r="F12" s="271"/>
      <c r="G12" s="271"/>
      <c r="H12" s="271"/>
      <c r="I12" s="271"/>
      <c r="J12" s="271"/>
      <c r="K12" s="271"/>
      <c r="L12" s="271"/>
    </row>
    <row r="13" spans="1:13">
      <c r="A13" s="272" t="s">
        <v>60</v>
      </c>
      <c r="B13" s="272"/>
      <c r="C13" s="271"/>
      <c r="D13" s="271"/>
      <c r="E13" s="271"/>
      <c r="F13" s="271"/>
      <c r="G13" s="271"/>
      <c r="H13" s="271"/>
      <c r="I13" s="271"/>
      <c r="J13" s="271"/>
      <c r="K13" s="271"/>
      <c r="L13" s="271"/>
    </row>
    <row r="14" spans="1:13">
      <c r="A14" s="272" t="s">
        <v>61</v>
      </c>
      <c r="B14" s="272"/>
      <c r="C14" s="271"/>
      <c r="D14" s="271"/>
      <c r="E14" s="271"/>
      <c r="F14" s="271"/>
      <c r="G14" s="271"/>
      <c r="H14" s="271"/>
      <c r="I14" s="271"/>
      <c r="J14" s="271"/>
      <c r="K14" s="271"/>
      <c r="L14" s="271"/>
    </row>
    <row r="15" spans="1:13">
      <c r="A15" s="272" t="s">
        <v>62</v>
      </c>
      <c r="B15" s="272"/>
      <c r="C15" s="273"/>
      <c r="D15" s="273"/>
      <c r="E15" s="273"/>
      <c r="F15" s="273"/>
      <c r="G15" s="273"/>
      <c r="H15" s="273"/>
      <c r="I15" s="273"/>
      <c r="J15" s="273"/>
      <c r="K15" s="273"/>
    </row>
    <row r="16" spans="1:13">
      <c r="A16" s="272"/>
      <c r="B16" s="272"/>
      <c r="C16" s="273"/>
      <c r="D16" s="273"/>
      <c r="E16" s="273"/>
      <c r="F16" s="273"/>
      <c r="G16" s="273"/>
      <c r="H16" s="273"/>
      <c r="I16" s="273"/>
      <c r="J16" s="273"/>
      <c r="K16" s="273"/>
    </row>
    <row r="17" spans="1:22">
      <c r="A17" s="268" t="s">
        <v>63</v>
      </c>
      <c r="B17" s="268"/>
      <c r="C17" s="269"/>
      <c r="D17" s="269"/>
      <c r="E17" s="269"/>
      <c r="F17" s="269"/>
      <c r="G17" s="269"/>
      <c r="H17" s="269"/>
      <c r="I17" s="269"/>
      <c r="J17" s="269"/>
      <c r="K17" s="269"/>
    </row>
    <row r="18" spans="1:22">
      <c r="A18" s="274">
        <v>1</v>
      </c>
      <c r="B18" s="272" t="s">
        <v>64</v>
      </c>
      <c r="C18" s="271"/>
      <c r="D18" s="271"/>
      <c r="E18" s="271"/>
      <c r="F18" s="271"/>
      <c r="G18" s="271"/>
      <c r="H18" s="271"/>
      <c r="I18" s="271"/>
      <c r="J18" s="271"/>
      <c r="K18" s="271"/>
    </row>
    <row r="19" spans="1:22">
      <c r="A19" s="275"/>
      <c r="B19" s="272" t="s">
        <v>123</v>
      </c>
      <c r="C19" s="271"/>
      <c r="D19" s="271"/>
      <c r="E19" s="271"/>
      <c r="F19" s="271"/>
      <c r="G19" s="271"/>
      <c r="H19" s="271"/>
      <c r="I19" s="271"/>
      <c r="J19" s="271"/>
      <c r="K19" s="271"/>
      <c r="V19" s="227"/>
    </row>
    <row r="20" spans="1:22">
      <c r="A20" s="274">
        <v>2</v>
      </c>
      <c r="B20" s="272" t="s">
        <v>65</v>
      </c>
      <c r="C20" s="271"/>
      <c r="D20" s="271"/>
      <c r="E20" s="271"/>
      <c r="F20" s="271"/>
      <c r="G20" s="271"/>
      <c r="H20" s="271"/>
      <c r="I20" s="271"/>
      <c r="J20" s="271"/>
      <c r="K20" s="271"/>
    </row>
    <row r="21" spans="1:22">
      <c r="A21" s="274">
        <v>3</v>
      </c>
      <c r="B21" s="272" t="s">
        <v>124</v>
      </c>
      <c r="C21" s="271"/>
      <c r="D21" s="271"/>
      <c r="E21" s="271"/>
      <c r="F21" s="271"/>
      <c r="G21" s="271"/>
      <c r="H21" s="271"/>
      <c r="I21" s="271"/>
      <c r="J21" s="271"/>
      <c r="K21" s="271"/>
    </row>
    <row r="22" spans="1:22">
      <c r="A22" s="274">
        <v>4</v>
      </c>
      <c r="B22" s="272" t="s">
        <v>125</v>
      </c>
      <c r="C22" s="271"/>
      <c r="D22" s="271"/>
      <c r="E22" s="271"/>
      <c r="F22" s="271"/>
      <c r="G22" s="271"/>
      <c r="H22" s="271"/>
      <c r="I22" s="271"/>
      <c r="J22" s="271"/>
      <c r="K22" s="271"/>
    </row>
    <row r="23" spans="1:22">
      <c r="A23" s="274">
        <v>5</v>
      </c>
      <c r="B23" s="272" t="s">
        <v>66</v>
      </c>
      <c r="C23" s="273"/>
      <c r="D23" s="273"/>
      <c r="E23" s="273"/>
      <c r="F23" s="273"/>
      <c r="G23" s="273"/>
      <c r="H23" s="273"/>
      <c r="I23" s="273"/>
      <c r="J23" s="273"/>
      <c r="K23" s="273"/>
    </row>
    <row r="24" spans="1:22">
      <c r="A24" s="274"/>
      <c r="B24" s="272" t="s">
        <v>67</v>
      </c>
      <c r="C24" s="271"/>
      <c r="D24" s="271"/>
      <c r="E24" s="271"/>
      <c r="F24" s="271"/>
      <c r="G24" s="271"/>
      <c r="H24" s="271"/>
      <c r="I24" s="271"/>
      <c r="J24" s="271"/>
      <c r="K24" s="271"/>
    </row>
    <row r="25" spans="1:22">
      <c r="A25" s="274">
        <v>6</v>
      </c>
      <c r="B25" s="272" t="s">
        <v>126</v>
      </c>
      <c r="C25" s="271"/>
      <c r="D25" s="271"/>
      <c r="E25" s="271"/>
      <c r="F25" s="271"/>
      <c r="G25" s="271"/>
      <c r="H25" s="271"/>
      <c r="I25" s="271"/>
      <c r="J25" s="271"/>
      <c r="K25" s="271"/>
    </row>
    <row r="26" spans="1:22">
      <c r="A26" s="272"/>
      <c r="B26" s="272" t="s">
        <v>127</v>
      </c>
      <c r="C26" s="271"/>
      <c r="D26" s="271"/>
      <c r="E26" s="271"/>
      <c r="F26" s="271"/>
      <c r="G26" s="271"/>
      <c r="H26" s="271"/>
      <c r="I26" s="271"/>
      <c r="J26" s="271"/>
      <c r="K26" s="271"/>
    </row>
    <row r="29" spans="1:22">
      <c r="A29" s="276" t="s">
        <v>68</v>
      </c>
      <c r="B29" s="271"/>
      <c r="C29" s="271"/>
      <c r="D29" s="271"/>
      <c r="E29" s="271"/>
      <c r="F29" s="271"/>
      <c r="G29" s="271"/>
      <c r="H29" s="276" t="s">
        <v>128</v>
      </c>
      <c r="I29" s="271"/>
      <c r="J29" s="271"/>
    </row>
    <row r="32" spans="1:22">
      <c r="A32" s="271"/>
      <c r="B32" s="271"/>
      <c r="C32" s="271"/>
      <c r="D32" s="271"/>
      <c r="E32" s="271"/>
      <c r="F32" s="271"/>
      <c r="G32" s="271"/>
      <c r="H32" s="271"/>
      <c r="I32" s="271"/>
      <c r="J32" s="269"/>
    </row>
    <row r="33" spans="1:10">
      <c r="A33" s="269"/>
      <c r="B33" s="269"/>
      <c r="C33" s="269"/>
      <c r="D33" s="269"/>
      <c r="E33" s="269"/>
      <c r="F33" s="269"/>
      <c r="G33" s="269"/>
      <c r="H33" s="269"/>
      <c r="I33" s="269"/>
      <c r="J33" s="269"/>
    </row>
    <row r="34" spans="1:10">
      <c r="A34" s="277"/>
      <c r="B34" s="271"/>
      <c r="C34" s="271"/>
      <c r="D34" s="271"/>
      <c r="E34" s="271"/>
      <c r="F34" s="271"/>
      <c r="G34" s="271"/>
      <c r="H34" s="271"/>
      <c r="I34" s="271"/>
      <c r="J34" s="271"/>
    </row>
    <row r="35" spans="1:10">
      <c r="A35" s="278"/>
      <c r="B35" s="271"/>
      <c r="C35" s="271"/>
      <c r="D35" s="271"/>
      <c r="E35" s="271"/>
      <c r="F35" s="271"/>
      <c r="G35" s="271"/>
      <c r="H35" s="271"/>
      <c r="I35" s="271"/>
      <c r="J35" s="271"/>
    </row>
    <row r="36" spans="1:10">
      <c r="A36" s="277"/>
      <c r="B36" s="271"/>
      <c r="C36" s="271"/>
      <c r="D36" s="271"/>
      <c r="E36" s="271"/>
      <c r="F36" s="271"/>
      <c r="G36" s="271"/>
      <c r="H36" s="271"/>
      <c r="I36" s="271"/>
      <c r="J36" s="271"/>
    </row>
    <row r="37" spans="1:10">
      <c r="A37" s="277"/>
      <c r="B37" s="271"/>
      <c r="C37" s="271"/>
      <c r="D37" s="271"/>
      <c r="E37" s="271"/>
      <c r="F37" s="271"/>
      <c r="G37" s="271"/>
      <c r="H37" s="271"/>
      <c r="I37" s="271"/>
      <c r="J37" s="271"/>
    </row>
    <row r="38" spans="1:10">
      <c r="A38" s="277"/>
      <c r="B38" s="271"/>
      <c r="C38" s="271"/>
      <c r="D38" s="271"/>
      <c r="E38" s="271"/>
      <c r="F38" s="271"/>
      <c r="G38" s="271"/>
      <c r="H38" s="271"/>
      <c r="I38" s="271"/>
      <c r="J38" s="271"/>
    </row>
    <row r="39" spans="1:10">
      <c r="A39" s="277"/>
      <c r="B39" s="271"/>
      <c r="C39" s="271"/>
      <c r="D39" s="271"/>
      <c r="E39" s="271"/>
      <c r="F39" s="271"/>
      <c r="G39" s="271"/>
      <c r="H39" s="271"/>
      <c r="I39" s="271"/>
      <c r="J39" s="271"/>
    </row>
    <row r="40" spans="1:10">
      <c r="A40" s="277"/>
      <c r="B40" s="271"/>
      <c r="C40" s="271"/>
      <c r="D40" s="271"/>
      <c r="E40" s="271"/>
      <c r="F40" s="271"/>
      <c r="G40" s="271"/>
      <c r="H40" s="271"/>
      <c r="I40" s="271"/>
      <c r="J40" s="271"/>
    </row>
    <row r="41" spans="1:10">
      <c r="A41" s="277"/>
      <c r="B41" s="271"/>
      <c r="C41" s="271"/>
      <c r="D41" s="271"/>
      <c r="E41" s="271"/>
      <c r="F41" s="271"/>
      <c r="G41" s="271"/>
      <c r="H41" s="271"/>
      <c r="I41" s="271"/>
      <c r="J41" s="271"/>
    </row>
    <row r="42" spans="1:10">
      <c r="A42" s="277"/>
      <c r="B42" s="271"/>
      <c r="C42" s="271"/>
      <c r="D42" s="271"/>
      <c r="E42" s="271"/>
      <c r="F42" s="271"/>
      <c r="G42" s="271"/>
      <c r="H42" s="271"/>
      <c r="I42" s="271"/>
      <c r="J42" s="271"/>
    </row>
    <row r="43" spans="1:10">
      <c r="A43" s="277"/>
      <c r="B43" s="271"/>
      <c r="C43" s="271"/>
      <c r="D43" s="271"/>
      <c r="E43" s="271"/>
      <c r="F43" s="271"/>
      <c r="G43" s="271"/>
      <c r="H43" s="271"/>
      <c r="I43" s="271"/>
      <c r="J43" s="271"/>
    </row>
  </sheetData>
  <sheetProtection password="C3EC" sheet="1" scenarios="1"/>
  <pageMargins left="0.70866141732283472" right="0.70866141732283472" top="0.74803149606299213" bottom="0.74803149606299213" header="0.31496062992125984" footer="0.31496062992125984"/>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X100"/>
  <sheetViews>
    <sheetView topLeftCell="A62" zoomScaleNormal="100" workbookViewId="0">
      <selection activeCell="I99" sqref="I99"/>
    </sheetView>
  </sheetViews>
  <sheetFormatPr defaultColWidth="9.109375" defaultRowHeight="13.8"/>
  <cols>
    <col min="1" max="1" width="2.5546875" style="4" customWidth="1"/>
    <col min="2" max="2" width="26.109375" style="4" customWidth="1"/>
    <col min="3" max="3" width="1.88671875" style="4" customWidth="1"/>
    <col min="4" max="4" width="24.109375" style="4" customWidth="1"/>
    <col min="5" max="5" width="20.44140625" style="4" customWidth="1"/>
    <col min="6" max="6" width="21.109375" style="4" customWidth="1"/>
    <col min="7" max="7" width="17.5546875" style="4" customWidth="1"/>
    <col min="8" max="8" width="18.33203125" style="4" customWidth="1"/>
    <col min="9" max="9" width="17.6640625" style="4" bestFit="1" customWidth="1"/>
    <col min="10" max="10" width="9.109375" style="4" bestFit="1" customWidth="1"/>
    <col min="11" max="11" width="8.5546875" style="4" customWidth="1"/>
    <col min="12" max="12" width="9" style="4" customWidth="1"/>
    <col min="13" max="13" width="8.109375" style="4" customWidth="1"/>
    <col min="14" max="14" width="8.88671875" style="4" customWidth="1"/>
    <col min="15" max="15" width="15.6640625" style="4" bestFit="1" customWidth="1"/>
    <col min="16" max="16" width="14.5546875" style="4" customWidth="1"/>
    <col min="17" max="17" width="9.33203125" style="4" customWidth="1"/>
    <col min="18" max="18" width="12" style="4" bestFit="1" customWidth="1"/>
    <col min="19" max="19" width="15.88671875" style="4" bestFit="1" customWidth="1"/>
    <col min="20" max="20" width="18.109375" style="4" customWidth="1"/>
    <col min="21" max="16384" width="9.109375" style="4"/>
  </cols>
  <sheetData>
    <row r="2" spans="2:21" ht="26.25" customHeight="1">
      <c r="B2" s="26" t="s">
        <v>53</v>
      </c>
      <c r="C2" s="27"/>
      <c r="D2" s="28"/>
      <c r="F2" s="307" t="s">
        <v>105</v>
      </c>
      <c r="G2" s="308"/>
      <c r="H2" s="308"/>
      <c r="I2" s="309"/>
      <c r="K2"/>
      <c r="O2" s="8"/>
      <c r="P2" s="8"/>
      <c r="Q2" s="8"/>
      <c r="R2" s="8"/>
      <c r="S2" s="8"/>
      <c r="T2" s="8"/>
      <c r="U2" s="8"/>
    </row>
    <row r="3" spans="2:21" ht="6.75" customHeight="1">
      <c r="B3" s="6"/>
      <c r="C3" s="5"/>
      <c r="D3" s="7"/>
      <c r="F3" s="310"/>
      <c r="G3" s="311"/>
      <c r="H3" s="311"/>
      <c r="I3" s="312"/>
      <c r="J3" s="5"/>
      <c r="K3" s="5"/>
      <c r="O3" s="8"/>
      <c r="P3" s="8"/>
      <c r="Q3" s="8"/>
      <c r="R3" s="8"/>
      <c r="S3" s="8"/>
      <c r="T3" s="8"/>
      <c r="U3" s="8"/>
    </row>
    <row r="4" spans="2:21" ht="15" customHeight="1">
      <c r="B4" s="17" t="s">
        <v>52</v>
      </c>
      <c r="C4" s="13"/>
      <c r="D4" s="18" t="s">
        <v>1</v>
      </c>
      <c r="F4" s="6"/>
      <c r="G4" s="8"/>
      <c r="H4" s="8"/>
      <c r="I4" s="7"/>
      <c r="O4" s="8"/>
      <c r="P4" s="8"/>
      <c r="Q4" s="8"/>
      <c r="R4" s="8"/>
      <c r="S4" s="8"/>
      <c r="T4" s="8"/>
      <c r="U4" s="8"/>
    </row>
    <row r="5" spans="2:21" ht="19.5" customHeight="1">
      <c r="B5" s="19"/>
      <c r="C5" s="14"/>
      <c r="D5" s="20"/>
      <c r="F5" s="12" t="str">
        <f>G58</f>
        <v>Cardiff and Vale UHB</v>
      </c>
      <c r="G5" s="5"/>
      <c r="H5" s="8"/>
      <c r="I5" s="9"/>
      <c r="J5" s="8"/>
      <c r="M5" s="1"/>
      <c r="N5" s="5"/>
      <c r="O5" s="8"/>
      <c r="P5" s="8"/>
      <c r="Q5" s="8"/>
      <c r="R5" s="8"/>
      <c r="S5" s="8"/>
      <c r="T5" s="8"/>
      <c r="U5" s="8"/>
    </row>
    <row r="6" spans="2:21" ht="14.4">
      <c r="B6" s="19" t="s">
        <v>3</v>
      </c>
      <c r="C6" s="14"/>
      <c r="D6" s="20" t="s">
        <v>86</v>
      </c>
      <c r="E6" t="s">
        <v>2</v>
      </c>
      <c r="F6" s="87">
        <v>2005</v>
      </c>
      <c r="G6" s="8" t="str">
        <f xml:space="preserve"> $F6&amp;"_"&amp;$D$36</f>
        <v>2005_Cardiff and Vale</v>
      </c>
      <c r="H6" s="8"/>
      <c r="I6" s="9"/>
      <c r="J6" s="8"/>
      <c r="M6" s="1"/>
      <c r="N6" s="5"/>
      <c r="O6" s="8"/>
      <c r="P6" s="8"/>
      <c r="Q6" s="8"/>
      <c r="R6" s="8"/>
      <c r="S6" s="8"/>
      <c r="T6" s="8"/>
      <c r="U6" s="8"/>
    </row>
    <row r="7" spans="2:21" ht="14.4">
      <c r="B7" s="19" t="s">
        <v>4</v>
      </c>
      <c r="C7" s="14"/>
      <c r="D7" s="20" t="s">
        <v>98</v>
      </c>
      <c r="E7" t="s">
        <v>86</v>
      </c>
      <c r="F7" s="87">
        <v>2006</v>
      </c>
      <c r="G7" s="8" t="str">
        <f t="shared" ref="G7:G15" si="0" xml:space="preserve"> $F7&amp;"_"&amp;$D$36</f>
        <v>2006_Cardiff and Vale</v>
      </c>
      <c r="H7" s="8"/>
      <c r="I7" s="9"/>
      <c r="J7" s="8"/>
      <c r="M7" s="1"/>
      <c r="N7" s="5"/>
      <c r="O7" s="8"/>
      <c r="P7" s="8"/>
      <c r="Q7" s="8"/>
      <c r="R7" s="8"/>
      <c r="S7" s="8"/>
      <c r="T7" s="8"/>
      <c r="U7" s="8"/>
    </row>
    <row r="8" spans="2:21" ht="14.4">
      <c r="B8" s="19" t="s">
        <v>5</v>
      </c>
      <c r="C8" s="14"/>
      <c r="D8" s="20" t="s">
        <v>33</v>
      </c>
      <c r="E8" t="s">
        <v>78</v>
      </c>
      <c r="F8" s="87">
        <v>2007</v>
      </c>
      <c r="G8" s="8" t="str">
        <f t="shared" si="0"/>
        <v>2007_Cardiff and Vale</v>
      </c>
      <c r="H8" s="8"/>
      <c r="I8" s="9"/>
      <c r="J8" s="8"/>
      <c r="M8" s="1"/>
      <c r="N8" s="5"/>
      <c r="O8" s="8"/>
      <c r="P8" s="8"/>
      <c r="Q8" s="8"/>
      <c r="R8" s="8"/>
      <c r="S8" s="8"/>
      <c r="T8" s="8"/>
      <c r="U8" s="8"/>
    </row>
    <row r="9" spans="2:21" ht="14.4">
      <c r="B9" s="19" t="s">
        <v>6</v>
      </c>
      <c r="C9" s="14"/>
      <c r="D9" s="20" t="s">
        <v>34</v>
      </c>
      <c r="E9" t="s">
        <v>87</v>
      </c>
      <c r="F9" s="87">
        <v>2008</v>
      </c>
      <c r="G9" s="8" t="str">
        <f t="shared" si="0"/>
        <v>2008_Cardiff and Vale</v>
      </c>
      <c r="H9" s="8"/>
      <c r="I9" s="9"/>
      <c r="J9" s="8"/>
      <c r="M9" s="1"/>
      <c r="N9" s="5"/>
      <c r="O9" s="8"/>
      <c r="P9" s="8"/>
      <c r="Q9" s="8"/>
      <c r="R9" s="8"/>
      <c r="S9" s="8"/>
      <c r="T9" s="8"/>
      <c r="U9" s="8"/>
    </row>
    <row r="10" spans="2:21" ht="14.4">
      <c r="B10" s="19" t="s">
        <v>7</v>
      </c>
      <c r="C10" s="14"/>
      <c r="D10" s="20" t="s">
        <v>35</v>
      </c>
      <c r="E10" t="s">
        <v>97</v>
      </c>
      <c r="F10" s="87">
        <v>2009</v>
      </c>
      <c r="G10" s="8" t="str">
        <f t="shared" si="0"/>
        <v>2009_Cardiff and Vale</v>
      </c>
      <c r="H10" s="8"/>
      <c r="I10" s="9"/>
      <c r="J10" s="8"/>
      <c r="M10" s="1"/>
      <c r="N10" s="5"/>
      <c r="O10" s="8"/>
      <c r="P10" s="8"/>
      <c r="Q10" s="8"/>
      <c r="R10" s="8"/>
      <c r="S10" s="8"/>
      <c r="T10" s="8"/>
      <c r="U10" s="8"/>
    </row>
    <row r="11" spans="2:21" ht="14.4">
      <c r="B11" s="19" t="s">
        <v>8</v>
      </c>
      <c r="C11" s="14"/>
      <c r="D11" s="20" t="s">
        <v>36</v>
      </c>
      <c r="E11" t="s">
        <v>92</v>
      </c>
      <c r="F11" s="87">
        <v>2010</v>
      </c>
      <c r="G11" s="8" t="str">
        <f t="shared" si="0"/>
        <v>2010_Cardiff and Vale</v>
      </c>
      <c r="H11" s="8"/>
      <c r="I11" s="9"/>
      <c r="J11" s="8"/>
      <c r="M11" s="1"/>
      <c r="N11" s="5"/>
      <c r="O11" s="8"/>
      <c r="P11" s="8"/>
      <c r="Q11" s="8"/>
      <c r="R11" s="8"/>
      <c r="S11" s="8"/>
      <c r="T11" s="8"/>
      <c r="U11" s="8"/>
    </row>
    <row r="12" spans="2:21" ht="14.4">
      <c r="B12" s="19" t="s">
        <v>9</v>
      </c>
      <c r="C12" s="14"/>
      <c r="D12" s="20" t="s">
        <v>37</v>
      </c>
      <c r="E12" t="s">
        <v>88</v>
      </c>
      <c r="F12" s="87">
        <v>2011</v>
      </c>
      <c r="G12" s="8" t="str">
        <f t="shared" si="0"/>
        <v>2011_Cardiff and Vale</v>
      </c>
      <c r="H12" s="8"/>
      <c r="I12" s="9"/>
      <c r="J12" s="8"/>
      <c r="M12" s="1"/>
      <c r="N12" s="5"/>
      <c r="O12" s="8"/>
      <c r="P12" s="8"/>
      <c r="Q12" s="8"/>
      <c r="R12" s="8"/>
      <c r="S12" s="8"/>
      <c r="T12" s="8"/>
      <c r="U12" s="8"/>
    </row>
    <row r="13" spans="2:21" ht="14.4">
      <c r="B13" s="19" t="s">
        <v>144</v>
      </c>
      <c r="C13" s="14"/>
      <c r="D13" s="20" t="s">
        <v>78</v>
      </c>
      <c r="E13" t="s">
        <v>89</v>
      </c>
      <c r="F13" s="87">
        <v>2012</v>
      </c>
      <c r="G13" s="8" t="str">
        <f t="shared" si="0"/>
        <v>2012_Cardiff and Vale</v>
      </c>
      <c r="H13" s="8"/>
      <c r="I13" s="9"/>
      <c r="J13" s="8"/>
      <c r="M13" s="1"/>
      <c r="N13" s="5"/>
      <c r="O13" s="8"/>
      <c r="P13" s="8"/>
      <c r="Q13" s="8"/>
      <c r="R13" s="8"/>
      <c r="S13" s="8"/>
      <c r="T13" s="8"/>
      <c r="U13" s="8"/>
    </row>
    <row r="14" spans="2:21" ht="14.4">
      <c r="B14" s="19" t="s">
        <v>10</v>
      </c>
      <c r="C14" s="14"/>
      <c r="D14" s="20" t="s">
        <v>87</v>
      </c>
      <c r="E14" t="s">
        <v>98</v>
      </c>
      <c r="F14" s="87">
        <v>2013</v>
      </c>
      <c r="G14" s="8" t="str">
        <f t="shared" si="0"/>
        <v>2013_Cardiff and Vale</v>
      </c>
      <c r="H14" s="8"/>
      <c r="I14" s="9"/>
      <c r="J14" s="8"/>
      <c r="M14" s="1"/>
      <c r="N14" s="5"/>
      <c r="O14" s="8"/>
      <c r="P14" s="8"/>
      <c r="Q14" s="8"/>
      <c r="R14" s="8"/>
      <c r="S14" s="8"/>
      <c r="T14" s="8"/>
      <c r="U14" s="8"/>
    </row>
    <row r="15" spans="2:21" ht="14.4">
      <c r="B15" s="19" t="s">
        <v>11</v>
      </c>
      <c r="C15" s="14"/>
      <c r="D15" s="20" t="s">
        <v>38</v>
      </c>
      <c r="E15" t="s">
        <v>48</v>
      </c>
      <c r="F15" s="87">
        <v>2014</v>
      </c>
      <c r="G15" s="8" t="str">
        <f t="shared" si="0"/>
        <v>2014_Cardiff and Vale</v>
      </c>
      <c r="H15" s="8"/>
      <c r="I15" s="9"/>
      <c r="J15" s="8"/>
      <c r="M15" s="1"/>
      <c r="N15" s="5"/>
      <c r="O15" s="8"/>
      <c r="P15" s="8"/>
      <c r="Q15" s="8"/>
      <c r="R15" s="8"/>
      <c r="S15" s="8"/>
      <c r="T15" s="8"/>
      <c r="U15" s="8"/>
    </row>
    <row r="16" spans="2:21" ht="14.4">
      <c r="B16" s="19" t="s">
        <v>12</v>
      </c>
      <c r="C16" s="14"/>
      <c r="D16" s="20" t="s">
        <v>39</v>
      </c>
      <c r="E16" t="s">
        <v>43</v>
      </c>
      <c r="F16" s="6"/>
      <c r="G16" s="5"/>
      <c r="H16" s="8"/>
      <c r="I16" s="9"/>
      <c r="J16" s="8"/>
      <c r="M16" s="1"/>
      <c r="N16" s="5"/>
      <c r="O16" s="8"/>
      <c r="P16" s="8"/>
      <c r="Q16" s="8"/>
      <c r="R16" s="8"/>
      <c r="S16" s="8"/>
      <c r="T16" s="8"/>
      <c r="U16" s="8"/>
    </row>
    <row r="17" spans="2:24" ht="14.4">
      <c r="B17" s="19" t="s">
        <v>13</v>
      </c>
      <c r="C17" s="14"/>
      <c r="D17" s="20" t="s">
        <v>40</v>
      </c>
      <c r="E17" t="s">
        <v>47</v>
      </c>
      <c r="F17" s="12" t="s">
        <v>2</v>
      </c>
      <c r="G17" s="5"/>
      <c r="H17" s="8"/>
      <c r="I17" s="9"/>
      <c r="J17" s="8"/>
      <c r="K17" s="8"/>
      <c r="M17" s="1"/>
      <c r="N17" s="5"/>
      <c r="O17" s="8"/>
      <c r="P17" s="8"/>
      <c r="Q17" s="8"/>
      <c r="R17" s="8"/>
      <c r="S17" s="8"/>
      <c r="T17" s="8"/>
      <c r="U17" s="8"/>
    </row>
    <row r="18" spans="2:24" ht="14.4">
      <c r="B18" s="19" t="s">
        <v>14</v>
      </c>
      <c r="C18" s="14"/>
      <c r="D18" s="20" t="s">
        <v>97</v>
      </c>
      <c r="E18" t="s">
        <v>44</v>
      </c>
      <c r="F18" s="87">
        <v>2005</v>
      </c>
      <c r="G18" s="8" t="str">
        <f>$F18 &amp;"_Wales"</f>
        <v>2005_Wales</v>
      </c>
      <c r="H18" s="8"/>
      <c r="I18" s="9"/>
      <c r="J18" s="8"/>
      <c r="K18" s="8"/>
      <c r="M18" s="1"/>
      <c r="N18" s="5"/>
      <c r="O18" s="8"/>
      <c r="P18" s="8"/>
      <c r="Q18" s="8"/>
      <c r="R18" s="8"/>
      <c r="S18" s="8"/>
      <c r="T18" s="8"/>
      <c r="U18" s="8"/>
    </row>
    <row r="19" spans="2:24" ht="14.4">
      <c r="B19" s="19" t="s">
        <v>15</v>
      </c>
      <c r="C19" s="14"/>
      <c r="D19" s="20" t="s">
        <v>41</v>
      </c>
      <c r="E19" t="s">
        <v>40</v>
      </c>
      <c r="F19" s="87">
        <v>2006</v>
      </c>
      <c r="G19" s="8" t="str">
        <f t="shared" ref="G19:G27" si="1">$F19 &amp;"_Wales"</f>
        <v>2006_Wales</v>
      </c>
      <c r="H19" s="8"/>
      <c r="I19" s="9"/>
      <c r="J19" s="8"/>
      <c r="K19" s="8"/>
      <c r="M19" s="1"/>
      <c r="N19" s="5"/>
      <c r="O19" s="8"/>
      <c r="P19" s="8"/>
      <c r="Q19" s="8"/>
      <c r="R19" s="8"/>
      <c r="S19" s="8"/>
      <c r="T19" s="8"/>
      <c r="U19" s="8"/>
    </row>
    <row r="20" spans="2:24" ht="14.4">
      <c r="B20" s="19" t="s">
        <v>16</v>
      </c>
      <c r="C20" s="14"/>
      <c r="D20" s="20" t="s">
        <v>42</v>
      </c>
      <c r="E20" t="s">
        <v>38</v>
      </c>
      <c r="F20" s="87">
        <v>2007</v>
      </c>
      <c r="G20" s="8" t="str">
        <f t="shared" si="1"/>
        <v>2007_Wales</v>
      </c>
      <c r="H20" s="8"/>
      <c r="I20" s="9"/>
      <c r="J20" s="8"/>
      <c r="K20" s="8"/>
      <c r="M20" s="1"/>
      <c r="N20" s="5"/>
      <c r="O20" s="8"/>
      <c r="P20" s="8"/>
      <c r="Q20" s="8"/>
      <c r="R20" s="8"/>
      <c r="S20" s="8"/>
      <c r="T20" s="8"/>
      <c r="U20" s="8"/>
    </row>
    <row r="21" spans="2:24" ht="14.4">
      <c r="B21" s="19" t="s">
        <v>17</v>
      </c>
      <c r="C21" s="14"/>
      <c r="D21" s="20" t="s">
        <v>43</v>
      </c>
      <c r="E21" t="s">
        <v>34</v>
      </c>
      <c r="F21" s="87">
        <v>2008</v>
      </c>
      <c r="G21" s="8" t="str">
        <f t="shared" si="1"/>
        <v>2008_Wales</v>
      </c>
      <c r="H21" s="8"/>
      <c r="I21" s="9"/>
      <c r="J21" s="8"/>
      <c r="K21" s="8"/>
      <c r="M21" s="1"/>
      <c r="N21" s="5"/>
      <c r="O21" s="8"/>
      <c r="P21" s="8"/>
      <c r="Q21" s="8"/>
      <c r="R21" s="8"/>
      <c r="S21" s="8"/>
      <c r="T21" s="8"/>
      <c r="U21" s="8"/>
    </row>
    <row r="22" spans="2:24" ht="14.4">
      <c r="B22" s="19" t="s">
        <v>18</v>
      </c>
      <c r="C22" s="14"/>
      <c r="D22" s="20" t="s">
        <v>92</v>
      </c>
      <c r="E22" t="s">
        <v>35</v>
      </c>
      <c r="F22" s="87">
        <v>2009</v>
      </c>
      <c r="G22" s="8" t="str">
        <f t="shared" si="1"/>
        <v>2009_Wales</v>
      </c>
      <c r="H22" s="8"/>
      <c r="I22" s="9"/>
      <c r="J22" s="8"/>
      <c r="K22" s="8"/>
      <c r="M22" s="1"/>
      <c r="N22" s="5"/>
      <c r="O22" s="8"/>
      <c r="P22" s="8"/>
      <c r="Q22" s="8"/>
      <c r="R22" s="8"/>
      <c r="S22" s="8"/>
      <c r="T22" s="8"/>
      <c r="U22" s="8"/>
    </row>
    <row r="23" spans="2:24" ht="14.4">
      <c r="B23" s="19" t="s">
        <v>122</v>
      </c>
      <c r="C23" s="14"/>
      <c r="D23" s="20" t="s">
        <v>100</v>
      </c>
      <c r="E23" t="s">
        <v>36</v>
      </c>
      <c r="F23" s="87">
        <v>2010</v>
      </c>
      <c r="G23" s="8" t="str">
        <f t="shared" si="1"/>
        <v>2010_Wales</v>
      </c>
      <c r="H23" s="8"/>
      <c r="I23" s="9"/>
      <c r="J23" s="8"/>
      <c r="K23" s="8"/>
      <c r="M23" s="1"/>
      <c r="N23" s="5"/>
      <c r="O23" s="8"/>
      <c r="P23" s="8"/>
      <c r="Q23" s="8"/>
      <c r="R23" s="8"/>
      <c r="S23" s="8"/>
      <c r="T23" s="8"/>
      <c r="U23" s="8"/>
    </row>
    <row r="24" spans="2:24" ht="14.4">
      <c r="B24" s="19" t="s">
        <v>19</v>
      </c>
      <c r="C24" s="14"/>
      <c r="D24" s="20" t="s">
        <v>44</v>
      </c>
      <c r="E24" t="s">
        <v>33</v>
      </c>
      <c r="F24" s="87">
        <v>2011</v>
      </c>
      <c r="G24" s="8" t="str">
        <f t="shared" si="1"/>
        <v>2011_Wales</v>
      </c>
      <c r="H24" s="8"/>
      <c r="I24" s="9"/>
      <c r="J24" s="8"/>
      <c r="K24" s="8"/>
      <c r="M24" s="1"/>
      <c r="N24" s="5"/>
      <c r="O24" s="8"/>
      <c r="P24" s="8"/>
      <c r="Q24" s="8"/>
      <c r="R24" s="8"/>
      <c r="S24" s="8"/>
      <c r="T24" s="8"/>
      <c r="U24" s="8"/>
    </row>
    <row r="25" spans="2:24" ht="14.4">
      <c r="B25" s="19" t="s">
        <v>20</v>
      </c>
      <c r="C25" s="14"/>
      <c r="D25" s="20" t="s">
        <v>88</v>
      </c>
      <c r="E25" t="s">
        <v>46</v>
      </c>
      <c r="F25" s="87">
        <v>2012</v>
      </c>
      <c r="G25" s="8" t="str">
        <f t="shared" si="1"/>
        <v>2012_Wales</v>
      </c>
      <c r="H25" s="8"/>
      <c r="I25" s="9"/>
      <c r="J25" s="8"/>
      <c r="K25" s="8"/>
      <c r="M25" s="1"/>
      <c r="N25" s="5"/>
      <c r="O25" s="8"/>
      <c r="P25" s="8"/>
      <c r="Q25" s="8"/>
      <c r="R25" s="8"/>
      <c r="S25" s="8"/>
      <c r="T25" s="8"/>
      <c r="U25" s="8"/>
    </row>
    <row r="26" spans="2:24" ht="14.4">
      <c r="B26" s="19" t="s">
        <v>21</v>
      </c>
      <c r="C26" s="14"/>
      <c r="D26" s="20" t="s">
        <v>99</v>
      </c>
      <c r="E26" t="s">
        <v>50</v>
      </c>
      <c r="F26" s="87">
        <v>2013</v>
      </c>
      <c r="G26" s="8" t="str">
        <f t="shared" si="1"/>
        <v>2013_Wales</v>
      </c>
      <c r="H26" s="8"/>
      <c r="I26" s="9"/>
      <c r="J26" s="8"/>
      <c r="K26" s="8"/>
      <c r="M26" s="1"/>
      <c r="N26" s="5"/>
      <c r="O26" s="8"/>
      <c r="P26" s="8"/>
      <c r="Q26" s="8"/>
      <c r="R26" s="8"/>
      <c r="S26" s="8"/>
      <c r="T26" s="8"/>
      <c r="U26" s="8"/>
    </row>
    <row r="27" spans="2:24" ht="14.4">
      <c r="B27" s="19" t="s">
        <v>22</v>
      </c>
      <c r="C27" s="14"/>
      <c r="D27" s="20" t="s">
        <v>46</v>
      </c>
      <c r="E27" t="s">
        <v>42</v>
      </c>
      <c r="F27" s="88">
        <v>2014</v>
      </c>
      <c r="G27" s="34" t="str">
        <f t="shared" si="1"/>
        <v>2014_Wales</v>
      </c>
      <c r="H27" s="34"/>
      <c r="I27" s="10"/>
      <c r="J27" s="8"/>
      <c r="K27" s="8"/>
      <c r="M27" s="1"/>
      <c r="N27" s="5"/>
      <c r="O27" s="8"/>
      <c r="P27" s="8"/>
      <c r="Q27" s="8"/>
      <c r="R27" s="8"/>
      <c r="S27" s="8"/>
      <c r="T27" s="8"/>
      <c r="U27" s="8"/>
    </row>
    <row r="28" spans="2:24" ht="14.4">
      <c r="B28" s="19" t="s">
        <v>23</v>
      </c>
      <c r="C28" s="14"/>
      <c r="D28" s="20" t="s">
        <v>89</v>
      </c>
      <c r="E28" t="s">
        <v>51</v>
      </c>
      <c r="G28" s="8"/>
      <c r="H28" s="8"/>
      <c r="I28" s="8"/>
      <c r="J28" s="8"/>
      <c r="K28" s="8"/>
      <c r="L28" s="8"/>
      <c r="M28" s="1"/>
      <c r="N28" s="8"/>
      <c r="O28" s="8"/>
      <c r="P28" s="8"/>
      <c r="Q28" s="8"/>
      <c r="R28" s="8"/>
      <c r="S28" s="8"/>
      <c r="T28" s="8"/>
      <c r="U28" s="8"/>
    </row>
    <row r="29" spans="2:24" ht="15.6">
      <c r="B29" s="19" t="s">
        <v>24</v>
      </c>
      <c r="C29" s="14"/>
      <c r="D29" s="20" t="s">
        <v>47</v>
      </c>
      <c r="E29" t="s">
        <v>39</v>
      </c>
      <c r="F29" s="51" t="s">
        <v>76</v>
      </c>
      <c r="G29" s="52"/>
      <c r="H29" s="52"/>
      <c r="I29" s="52"/>
      <c r="J29" s="53"/>
      <c r="K29" s="53"/>
      <c r="L29" s="53"/>
      <c r="M29" s="53"/>
      <c r="N29" s="54"/>
      <c r="O29" s="8"/>
      <c r="P29" s="8"/>
      <c r="Q29" s="8"/>
      <c r="R29" s="8"/>
      <c r="S29" s="8"/>
      <c r="T29" s="8"/>
      <c r="U29" s="8"/>
      <c r="V29" s="5"/>
      <c r="W29" s="5"/>
      <c r="X29" s="5"/>
    </row>
    <row r="30" spans="2:24" ht="15.6">
      <c r="B30" s="19" t="s">
        <v>25</v>
      </c>
      <c r="C30" s="14"/>
      <c r="D30" s="20" t="s">
        <v>48</v>
      </c>
      <c r="E30" t="s">
        <v>78</v>
      </c>
      <c r="F30" s="55" t="s">
        <v>109</v>
      </c>
      <c r="G30" s="56"/>
      <c r="H30" s="56"/>
      <c r="I30" s="56"/>
      <c r="J30" s="56"/>
      <c r="K30" s="56"/>
      <c r="L30" s="56"/>
      <c r="M30" s="56"/>
      <c r="N30" s="57"/>
      <c r="O30" s="8"/>
      <c r="P30" s="8"/>
      <c r="Q30" s="8"/>
      <c r="R30" s="8"/>
      <c r="S30" s="8"/>
      <c r="T30" s="8"/>
      <c r="U30" s="8"/>
      <c r="V30" s="5"/>
      <c r="W30" s="5"/>
      <c r="X30" s="5"/>
    </row>
    <row r="31" spans="2:24" ht="14.4">
      <c r="B31" s="19" t="s">
        <v>26</v>
      </c>
      <c r="C31" s="14"/>
      <c r="D31" s="20" t="s">
        <v>49</v>
      </c>
      <c r="E31" t="s">
        <v>99</v>
      </c>
      <c r="F31" s="6"/>
      <c r="G31" s="5" t="s">
        <v>106</v>
      </c>
      <c r="H31" s="5" t="s">
        <v>107</v>
      </c>
      <c r="I31" s="5" t="s">
        <v>90</v>
      </c>
      <c r="J31" s="5" t="s">
        <v>70</v>
      </c>
      <c r="K31" s="5" t="s">
        <v>71</v>
      </c>
      <c r="L31" s="5" t="s">
        <v>73</v>
      </c>
      <c r="M31" s="5" t="s">
        <v>74</v>
      </c>
      <c r="N31" s="7" t="s">
        <v>113</v>
      </c>
      <c r="O31" s="5"/>
      <c r="P31" s="5"/>
      <c r="Q31" s="5"/>
      <c r="R31" s="5"/>
      <c r="S31" s="5"/>
      <c r="T31" s="5"/>
      <c r="U31" s="5"/>
      <c r="V31" s="5"/>
      <c r="W31" s="5"/>
      <c r="X31" s="5"/>
    </row>
    <row r="32" spans="2:24" ht="14.4">
      <c r="B32" s="19" t="s">
        <v>27</v>
      </c>
      <c r="C32" s="14"/>
      <c r="D32" s="20" t="s">
        <v>50</v>
      </c>
      <c r="E32" t="s">
        <v>41</v>
      </c>
      <c r="F32" s="12" t="str">
        <f t="shared" ref="F32:F37" si="2">F5</f>
        <v>Cardiff and Vale UHB</v>
      </c>
      <c r="G32" s="37"/>
      <c r="H32" s="37"/>
      <c r="I32" s="37"/>
      <c r="J32" s="5"/>
      <c r="K32" s="5"/>
      <c r="L32" s="5"/>
      <c r="M32" s="5"/>
      <c r="N32" s="7"/>
      <c r="O32" s="5"/>
      <c r="P32" s="104" t="s">
        <v>145</v>
      </c>
      <c r="Q32" s="5"/>
      <c r="R32" s="5"/>
      <c r="S32" s="5"/>
      <c r="T32" s="5"/>
      <c r="U32" s="5"/>
      <c r="V32" s="5"/>
      <c r="W32" s="5"/>
      <c r="X32" s="5"/>
    </row>
    <row r="33" spans="2:23" ht="14.4">
      <c r="B33" s="19" t="s">
        <v>28</v>
      </c>
      <c r="C33" s="14"/>
      <c r="D33" s="20" t="s">
        <v>51</v>
      </c>
      <c r="E33" t="s">
        <v>49</v>
      </c>
      <c r="F33" s="6">
        <f t="shared" si="2"/>
        <v>2005</v>
      </c>
      <c r="G33" s="11" t="str">
        <f>FIXED(VLOOKUP(G6,'All data'!$A$4:$J$303,4,FALSE),0)</f>
        <v>5,232</v>
      </c>
      <c r="H33" s="11" t="str">
        <f>FIXED(VLOOKUP(G6,'All data'!$A$4:$J$303,5,FALSE),0)</f>
        <v>100,685</v>
      </c>
      <c r="I33" s="11">
        <f>VLOOKUP(G6,'All data'!$A$4:$J$303,6,FALSE)</f>
        <v>51.964046282961711</v>
      </c>
      <c r="J33" s="11">
        <f>VLOOKUP(G6,'All data'!$A$4:$J$303,7,FALSE)</f>
        <v>50.565511963559644</v>
      </c>
      <c r="K33" s="11">
        <f>VLOOKUP(G6,'All data'!$A$4:$J$303,8,FALSE)</f>
        <v>53.391724445872079</v>
      </c>
      <c r="L33" s="11">
        <f>VLOOKUP(G6,'All data'!$A$4:$J$303,9,FALSE)</f>
        <v>1.3985343194020672</v>
      </c>
      <c r="M33" s="11">
        <f>VLOOKUP(G6,'All data'!$A$4:$J$303,10,FALSE)</f>
        <v>1.4276781629103681</v>
      </c>
      <c r="N33" s="90" t="str">
        <f t="shared" ref="N33:N42" si="3">"(" &amp;ROUND(J33,0)&amp;" to "&amp;ROUND(K33,0)&amp; ")"</f>
        <v>(51 to 53)</v>
      </c>
      <c r="O33" s="5"/>
      <c r="P33" s="101" t="str">
        <f>IF(I45=0,"-",IF(I45&lt;J33,"Sig. high",IF(I45&gt;K33,"Sig. low","No sig. difference")))</f>
        <v>Sig. low</v>
      </c>
      <c r="Q33" s="84"/>
      <c r="R33" s="84"/>
      <c r="S33" s="84"/>
      <c r="T33" s="84"/>
      <c r="U33" s="85"/>
      <c r="V33" s="85"/>
      <c r="W33" s="85"/>
    </row>
    <row r="34" spans="2:23" ht="14.4">
      <c r="B34" s="21"/>
      <c r="C34" s="14"/>
      <c r="D34" s="22"/>
      <c r="E34" t="s">
        <v>100</v>
      </c>
      <c r="F34" s="6">
        <f t="shared" si="2"/>
        <v>2006</v>
      </c>
      <c r="G34" s="11" t="str">
        <f>FIXED(VLOOKUP(G7,'All data'!$A$4:$J$303,4,FALSE),0)</f>
        <v>5,578</v>
      </c>
      <c r="H34" s="11" t="str">
        <f>FIXED(VLOOKUP(G7,'All data'!$A$4:$J$303,5,FALSE),0)</f>
        <v>101,531</v>
      </c>
      <c r="I34" s="11">
        <f>VLOOKUP(G7,'All data'!$A$4:$J$303,6,FALSE)</f>
        <v>54.938885660537174</v>
      </c>
      <c r="J34" s="11">
        <f>VLOOKUP(G7,'All data'!$A$4:$J$303,7,FALSE)</f>
        <v>53.506572589428565</v>
      </c>
      <c r="K34" s="11">
        <f>VLOOKUP(G7,'All data'!$A$4:$J$303,8,FALSE)</f>
        <v>56.400095531763476</v>
      </c>
      <c r="L34" s="11">
        <f>VLOOKUP(G7,'All data'!$A$4:$J$303,9,FALSE)</f>
        <v>1.4323130711086094</v>
      </c>
      <c r="M34" s="11">
        <f>VLOOKUP(G7,'All data'!$A$4:$J$303,10,FALSE)</f>
        <v>1.461209871226302</v>
      </c>
      <c r="N34" s="90" t="str">
        <f t="shared" si="3"/>
        <v>(54 to 56)</v>
      </c>
      <c r="O34" s="5"/>
      <c r="P34" s="101" t="str">
        <f t="shared" ref="P34:P42" si="4">IF(I46=0,"-",IF(I46&lt;J34,"Sig. high",IF(I46&gt;K34,"Sig. low","No sig. difference")))</f>
        <v>Sig. low</v>
      </c>
      <c r="Q34" s="84"/>
      <c r="R34" s="84"/>
      <c r="S34" s="84"/>
      <c r="T34" s="84"/>
      <c r="U34" s="85"/>
      <c r="V34" s="85"/>
      <c r="W34" s="85"/>
    </row>
    <row r="35" spans="2:23" ht="14.4">
      <c r="B35" s="17" t="s">
        <v>29</v>
      </c>
      <c r="C35" s="13"/>
      <c r="D35" s="23" t="s">
        <v>30</v>
      </c>
      <c r="E35" t="s">
        <v>37</v>
      </c>
      <c r="F35" s="6">
        <f t="shared" si="2"/>
        <v>2007</v>
      </c>
      <c r="G35" s="11" t="str">
        <f>FIXED(VLOOKUP(G8,'All data'!$A$4:$J$303,4,FALSE),0)</f>
        <v>5,860</v>
      </c>
      <c r="H35" s="11" t="str">
        <f>FIXED(VLOOKUP(G8,'All data'!$A$4:$J$303,5,FALSE),0)</f>
        <v>102,611</v>
      </c>
      <c r="I35" s="11">
        <f>VLOOKUP(G8,'All data'!$A$4:$J$303,6,FALSE)</f>
        <v>57.108886961436887</v>
      </c>
      <c r="J35" s="11">
        <f>VLOOKUP(G8,'All data'!$A$4:$J$303,7,FALSE)</f>
        <v>55.656032509198852</v>
      </c>
      <c r="K35" s="11">
        <f>VLOOKUP(G8,'All data'!$A$4:$J$303,8,FALSE)</f>
        <v>58.590330955122916</v>
      </c>
      <c r="L35" s="11">
        <f>VLOOKUP(G8,'All data'!$A$4:$J$303,9,FALSE)</f>
        <v>1.4528544522380358</v>
      </c>
      <c r="M35" s="11">
        <f>VLOOKUP(G8,'All data'!$A$4:$J$303,10,FALSE)</f>
        <v>1.4814439936860282</v>
      </c>
      <c r="N35" s="90" t="str">
        <f t="shared" si="3"/>
        <v>(56 to 59)</v>
      </c>
      <c r="O35" s="5"/>
      <c r="P35" s="101" t="str">
        <f t="shared" si="4"/>
        <v>No sig. difference</v>
      </c>
      <c r="Q35" s="84"/>
      <c r="R35" s="84"/>
      <c r="S35" s="84"/>
      <c r="T35" s="84"/>
      <c r="U35" s="85"/>
      <c r="V35" s="85"/>
      <c r="W35" s="85"/>
    </row>
    <row r="36" spans="2:23">
      <c r="B36" s="24">
        <v>17</v>
      </c>
      <c r="C36" s="15"/>
      <c r="D36" s="25" t="str">
        <f>INDEX(D6:D33, B36)</f>
        <v>Cardiff and Vale</v>
      </c>
      <c r="F36" s="6">
        <f t="shared" si="2"/>
        <v>2008</v>
      </c>
      <c r="G36" s="11" t="str">
        <f>FIXED(VLOOKUP(G9,'All data'!$A$4:$J$303,4,FALSE),0)</f>
        <v>6,046</v>
      </c>
      <c r="H36" s="11" t="str">
        <f>FIXED(VLOOKUP(G9,'All data'!$A$4:$J$303,5,FALSE),0)</f>
        <v>103,783</v>
      </c>
      <c r="I36" s="11">
        <f>VLOOKUP(G9,'All data'!$A$4:$J$303,6,FALSE)</f>
        <v>58.256169122110556</v>
      </c>
      <c r="J36" s="11">
        <f>VLOOKUP(G9,'All data'!$A$4:$J$303,7,FALSE)</f>
        <v>56.796956955742814</v>
      </c>
      <c r="K36" s="11">
        <f>VLOOKUP(G9,'All data'!$A$4:$J$303,8,FALSE)</f>
        <v>59.743646062123574</v>
      </c>
      <c r="L36" s="11">
        <f>VLOOKUP(G9,'All data'!$A$4:$J$303,9,FALSE)</f>
        <v>1.4592121663677418</v>
      </c>
      <c r="M36" s="11">
        <f>VLOOKUP(G9,'All data'!$A$4:$J$303,10,FALSE)</f>
        <v>1.4874769400130177</v>
      </c>
      <c r="N36" s="90" t="str">
        <f t="shared" si="3"/>
        <v>(57 to 60)</v>
      </c>
      <c r="O36" s="5"/>
      <c r="P36" s="101" t="str">
        <f t="shared" si="4"/>
        <v>Sig. low</v>
      </c>
      <c r="Q36" s="84"/>
      <c r="R36" s="84"/>
      <c r="S36" s="84"/>
      <c r="T36" s="84"/>
      <c r="U36" s="85"/>
      <c r="V36" s="85"/>
      <c r="W36" s="85"/>
    </row>
    <row r="37" spans="2:23">
      <c r="B37" s="6">
        <v>15</v>
      </c>
      <c r="C37" s="5"/>
      <c r="D37" s="7"/>
      <c r="F37" s="6">
        <f t="shared" si="2"/>
        <v>2009</v>
      </c>
      <c r="G37" s="11" t="str">
        <f>FIXED(VLOOKUP(G10,'All data'!$A$4:$J$303,4,FALSE),0)</f>
        <v>6,089</v>
      </c>
      <c r="H37" s="11" t="str">
        <f>FIXED(VLOOKUP(G10,'All data'!$A$4:$J$303,5,FALSE),0)</f>
        <v>104,351</v>
      </c>
      <c r="I37" s="11">
        <f>VLOOKUP(G10,'All data'!$A$4:$J$303,6,FALSE)</f>
        <v>58.351141819436329</v>
      </c>
      <c r="J37" s="11">
        <f>VLOOKUP(G10,'All data'!$A$4:$J$303,7,FALSE)</f>
        <v>56.894688046964468</v>
      </c>
      <c r="K37" s="11">
        <f>VLOOKUP(G10,'All data'!$A$4:$J$303,8,FALSE)</f>
        <v>59.835706088476336</v>
      </c>
      <c r="L37" s="11">
        <f>VLOOKUP(G10,'All data'!$A$4:$J$303,9,FALSE)</f>
        <v>1.4564537724718605</v>
      </c>
      <c r="M37" s="11">
        <f>VLOOKUP(G10,'All data'!$A$4:$J$303,10,FALSE)</f>
        <v>1.4845642690400069</v>
      </c>
      <c r="N37" s="90" t="str">
        <f t="shared" si="3"/>
        <v>(57 to 60)</v>
      </c>
      <c r="O37" s="5"/>
      <c r="P37" s="101" t="str">
        <f t="shared" si="4"/>
        <v>No sig. difference</v>
      </c>
      <c r="Q37" s="84"/>
      <c r="R37" s="84"/>
      <c r="S37" s="84"/>
      <c r="T37" s="84"/>
      <c r="U37" s="85"/>
      <c r="V37" s="85"/>
      <c r="W37" s="85"/>
    </row>
    <row r="38" spans="2:23">
      <c r="B38" s="89"/>
      <c r="C38" s="89"/>
      <c r="D38" s="89"/>
      <c r="F38" s="6">
        <f t="shared" ref="F38" si="5">F11</f>
        <v>2010</v>
      </c>
      <c r="G38" s="11" t="str">
        <f>FIXED(VLOOKUP(G11,'All data'!$A$4:$J$303,4,FALSE),0)</f>
        <v>6,185</v>
      </c>
      <c r="H38" s="11" t="str">
        <f>FIXED(VLOOKUP(G11,'All data'!$A$4:$J$303,5,FALSE),0)</f>
        <v>104,358</v>
      </c>
      <c r="I38" s="11">
        <f>VLOOKUP(G11,'All data'!$A$4:$J$303,6,FALSE)</f>
        <v>59.267138120699897</v>
      </c>
      <c r="J38" s="11">
        <f>VLOOKUP(G11,'All data'!$A$4:$J$303,7,FALSE)</f>
        <v>57.799274122830177</v>
      </c>
      <c r="K38" s="11">
        <f>VLOOKUP(G11,'All data'!$A$4:$J$303,8,FALSE)</f>
        <v>60.763109792076591</v>
      </c>
      <c r="L38" s="11">
        <f>VLOOKUP(G11,'All data'!$A$4:$J$303,9,FALSE)</f>
        <v>1.4678639978697205</v>
      </c>
      <c r="M38" s="11">
        <f>VLOOKUP(G11,'All data'!$A$4:$J$303,10,FALSE)</f>
        <v>1.4959716713766937</v>
      </c>
      <c r="N38" s="90" t="str">
        <f t="shared" si="3"/>
        <v>(58 to 61)</v>
      </c>
      <c r="O38" s="5"/>
      <c r="P38" s="101" t="str">
        <f t="shared" si="4"/>
        <v>Sig. low</v>
      </c>
      <c r="Q38" s="84"/>
      <c r="R38" s="84"/>
      <c r="S38" s="84"/>
      <c r="T38" s="84"/>
      <c r="U38" s="85"/>
      <c r="V38" s="85"/>
      <c r="W38" s="85"/>
    </row>
    <row r="39" spans="2:23">
      <c r="B39" s="15"/>
      <c r="C39" s="15"/>
      <c r="D39" s="15"/>
      <c r="F39" s="6">
        <f t="shared" ref="F39" si="6">F12</f>
        <v>2011</v>
      </c>
      <c r="G39" s="11" t="str">
        <f>FIXED(VLOOKUP(G12,'All data'!$A$4:$J$303,4,FALSE),0)</f>
        <v>6,230</v>
      </c>
      <c r="H39" s="11" t="str">
        <f>FIXED(VLOOKUP(G12,'All data'!$A$4:$J$303,5,FALSE),0)</f>
        <v>104,562</v>
      </c>
      <c r="I39" s="11">
        <f>VLOOKUP(G12,'All data'!$A$4:$J$303,6,FALSE)</f>
        <v>59.581874868499071</v>
      </c>
      <c r="J39" s="11">
        <f>VLOOKUP(G12,'All data'!$A$4:$J$303,7,FALSE)</f>
        <v>58.111521545842074</v>
      </c>
      <c r="K39" s="11">
        <f>VLOOKUP(G12,'All data'!$A$4:$J$303,8,FALSE)</f>
        <v>61.080280595583751</v>
      </c>
      <c r="L39" s="11">
        <f>VLOOKUP(G12,'All data'!$A$4:$J$303,9,FALSE)</f>
        <v>1.4703533226569974</v>
      </c>
      <c r="M39" s="11">
        <f>VLOOKUP(G12,'All data'!$A$4:$J$303,10,FALSE)</f>
        <v>1.4984057270846804</v>
      </c>
      <c r="N39" s="90" t="str">
        <f t="shared" si="3"/>
        <v>(58 to 61)</v>
      </c>
      <c r="O39" s="5"/>
      <c r="P39" s="101" t="str">
        <f t="shared" si="4"/>
        <v>Sig. low</v>
      </c>
      <c r="Q39" s="84"/>
      <c r="R39" s="84"/>
      <c r="S39" s="84"/>
      <c r="T39" s="84"/>
      <c r="U39" s="85"/>
      <c r="V39" s="85"/>
      <c r="W39" s="85"/>
    </row>
    <row r="40" spans="2:23">
      <c r="B40" s="15"/>
      <c r="C40" s="15"/>
      <c r="D40" s="15"/>
      <c r="F40" s="6">
        <f t="shared" ref="F40:F42" si="7">F13</f>
        <v>2012</v>
      </c>
      <c r="G40" s="11" t="str">
        <f>FIXED(VLOOKUP(G13,'All data'!$A$4:$J$303,4,FALSE),0)</f>
        <v>6,077</v>
      </c>
      <c r="H40" s="11" t="str">
        <f>FIXED(VLOOKUP(G13,'All data'!$A$4:$J$303,5,FALSE),0)</f>
        <v>104,630</v>
      </c>
      <c r="I40" s="11">
        <f>VLOOKUP(G13,'All data'!$A$4:$J$303,6,FALSE)</f>
        <v>58.080856350950967</v>
      </c>
      <c r="J40" s="11">
        <f>VLOOKUP(G13,'All data'!$A$4:$J$303,7,FALSE)</f>
        <v>56.629727363376233</v>
      </c>
      <c r="K40" s="11">
        <f>VLOOKUP(G13,'All data'!$A$4:$J$303,8,FALSE)</f>
        <v>59.560020995789877</v>
      </c>
      <c r="L40" s="11">
        <f>VLOOKUP(G13,'All data'!$A$4:$J$303,9,FALSE)</f>
        <v>1.4511289875747337</v>
      </c>
      <c r="M40" s="11">
        <f>VLOOKUP(G13,'All data'!$A$4:$J$303,10,FALSE)</f>
        <v>1.4791646448389102</v>
      </c>
      <c r="N40" s="90" t="str">
        <f t="shared" si="3"/>
        <v>(57 to 60)</v>
      </c>
      <c r="O40" s="5"/>
      <c r="P40" s="101" t="str">
        <f t="shared" si="4"/>
        <v>Sig. low</v>
      </c>
      <c r="Q40" s="84"/>
      <c r="R40" s="84"/>
      <c r="S40" s="84"/>
      <c r="T40" s="84"/>
      <c r="U40" s="85"/>
      <c r="V40" s="85"/>
      <c r="W40" s="85"/>
    </row>
    <row r="41" spans="2:23">
      <c r="B41" s="15"/>
      <c r="C41" s="15"/>
      <c r="D41" s="15"/>
      <c r="F41" s="6">
        <f t="shared" si="7"/>
        <v>2013</v>
      </c>
      <c r="G41" s="11" t="str">
        <f>FIXED(VLOOKUP(G14,'All data'!$A$4:$J$303,4,FALSE),0)</f>
        <v>5,991</v>
      </c>
      <c r="H41" s="11" t="str">
        <f>FIXED(VLOOKUP(G14,'All data'!$A$4:$J$303,5,FALSE),0)</f>
        <v>105,114</v>
      </c>
      <c r="I41" s="11">
        <f>VLOOKUP(G14,'All data'!$A$4:$J$303,6,FALSE)</f>
        <v>56.9952622866602</v>
      </c>
      <c r="J41" s="11">
        <f>VLOOKUP(G14,'All data'!$A$4:$J$303,7,FALSE)</f>
        <v>55.561137063290751</v>
      </c>
      <c r="K41" s="11">
        <f>VLOOKUP(G14,'All data'!$A$4:$J$303,8,FALSE)</f>
        <v>58.457294931655639</v>
      </c>
      <c r="L41" s="11">
        <f>VLOOKUP(G14,'All data'!$A$4:$J$303,9,FALSE)</f>
        <v>1.434125223369449</v>
      </c>
      <c r="M41" s="11">
        <f>VLOOKUP(G14,'All data'!$A$4:$J$303,10,FALSE)</f>
        <v>1.4620326449954391</v>
      </c>
      <c r="N41" s="90" t="str">
        <f t="shared" si="3"/>
        <v>(56 to 58)</v>
      </c>
      <c r="O41" s="5"/>
      <c r="P41" s="101" t="str">
        <f t="shared" si="4"/>
        <v>Sig. low</v>
      </c>
      <c r="Q41" s="84"/>
      <c r="R41" s="84"/>
      <c r="S41" s="84"/>
      <c r="T41" s="84"/>
      <c r="U41" s="85"/>
      <c r="V41" s="85"/>
      <c r="W41" s="85"/>
    </row>
    <row r="42" spans="2:23">
      <c r="B42" s="15"/>
      <c r="C42" s="15"/>
      <c r="D42" s="15"/>
      <c r="F42" s="6">
        <f t="shared" si="7"/>
        <v>2014</v>
      </c>
      <c r="G42" s="11" t="str">
        <f>FIXED(VLOOKUP(G15,'All data'!$A$4:$J$303,4,FALSE),0)</f>
        <v>5,871</v>
      </c>
      <c r="H42" s="11" t="str">
        <f>FIXED(VLOOKUP(G15,'All data'!$A$4:$J$303,5,FALSE),0)</f>
        <v>104,961</v>
      </c>
      <c r="I42" s="11">
        <f>VLOOKUP(G15,'All data'!$A$4:$J$303,6,FALSE)</f>
        <v>55.935061594306461</v>
      </c>
      <c r="J42" s="11">
        <f>VLOOKUP(G15,'All data'!$A$4:$J$303,7,FALSE)</f>
        <v>54.513394460845404</v>
      </c>
      <c r="K42" s="11">
        <f>VLOOKUP(G15,'All data'!$A$4:$J$303,8,FALSE)</f>
        <v>57.384678055998307</v>
      </c>
      <c r="L42" s="11">
        <f>VLOOKUP(G15,'All data'!$A$4:$J$303,9,FALSE)</f>
        <v>1.4216671334610567</v>
      </c>
      <c r="M42" s="11">
        <f>VLOOKUP(G15,'All data'!$A$4:$J$303,10,FALSE)</f>
        <v>1.4496164616918463</v>
      </c>
      <c r="N42" s="90" t="str">
        <f t="shared" si="3"/>
        <v>(55 to 57)</v>
      </c>
      <c r="O42" s="5"/>
      <c r="P42" s="101" t="str">
        <f t="shared" si="4"/>
        <v>Sig. low</v>
      </c>
      <c r="Q42" s="84"/>
      <c r="R42" s="84"/>
      <c r="S42" s="84"/>
      <c r="T42" s="84"/>
      <c r="U42" s="85"/>
      <c r="V42" s="85"/>
      <c r="W42" s="85"/>
    </row>
    <row r="43" spans="2:23">
      <c r="B43" s="15"/>
      <c r="C43" s="15"/>
      <c r="D43" s="15"/>
      <c r="F43" s="6"/>
      <c r="G43" s="5"/>
      <c r="H43" s="5"/>
      <c r="I43" s="5"/>
      <c r="J43" s="11"/>
      <c r="K43" s="11"/>
      <c r="L43" s="11"/>
      <c r="M43" s="11"/>
      <c r="N43" s="90"/>
      <c r="O43" s="5"/>
      <c r="P43" s="81"/>
      <c r="Q43" s="81"/>
      <c r="R43" s="80"/>
      <c r="S43" s="80"/>
      <c r="T43" s="80"/>
      <c r="U43" s="11"/>
      <c r="V43" s="11"/>
      <c r="W43" s="11"/>
    </row>
    <row r="44" spans="2:23">
      <c r="B44" s="15"/>
      <c r="C44" s="15"/>
      <c r="D44" s="15"/>
      <c r="F44" s="12" t="str">
        <f>F17</f>
        <v>Wales</v>
      </c>
      <c r="G44" s="37"/>
      <c r="H44" s="37"/>
      <c r="I44" s="37"/>
      <c r="J44" s="11"/>
      <c r="K44" s="11"/>
      <c r="L44" s="11"/>
      <c r="M44" s="11"/>
      <c r="N44" s="90"/>
      <c r="O44" s="37"/>
      <c r="P44" s="82"/>
      <c r="Q44" s="82"/>
      <c r="R44" s="81"/>
      <c r="S44" s="80"/>
      <c r="T44" s="80"/>
      <c r="U44" s="11"/>
      <c r="V44" s="11"/>
      <c r="W44" s="11"/>
    </row>
    <row r="45" spans="2:23">
      <c r="B45" s="15">
        <v>2</v>
      </c>
      <c r="C45" s="15"/>
      <c r="D45" s="15"/>
      <c r="F45" s="6">
        <f>F18</f>
        <v>2005</v>
      </c>
      <c r="G45" s="11" t="str">
        <f>FIXED(VLOOKUP(G18,'All data'!$A$4:$J$303,4,FALSE),0)</f>
        <v>32,590</v>
      </c>
      <c r="H45" s="11" t="str">
        <f>FIXED(VLOOKUP(G18,'All data'!$A$4:$J$303,5,FALSE),0)</f>
        <v>581,392</v>
      </c>
      <c r="I45" s="11">
        <f>VLOOKUP(G18,'All data'!$A$4:$J$303,6,FALSE)</f>
        <v>56.05512287750777</v>
      </c>
      <c r="J45" s="11">
        <f>VLOOKUP(G18,'All data'!$A$4:$J$303,7,FALSE)</f>
        <v>55.448178625904326</v>
      </c>
      <c r="K45" s="11">
        <f>VLOOKUP(G18,'All data'!$A$4:$J$303,8,FALSE)</f>
        <v>56.667100271137656</v>
      </c>
      <c r="L45" s="11">
        <f>VLOOKUP(G18,'All data'!$A$4:$J$303,9,FALSE)</f>
        <v>0.60694425160344423</v>
      </c>
      <c r="M45" s="11">
        <f>VLOOKUP(G18,'All data'!$A$4:$J$303,10,FALSE)</f>
        <v>0.61197739362988557</v>
      </c>
      <c r="N45" s="90" t="str">
        <f t="shared" ref="N45:N54" si="8">"(" &amp;ROUND(J45,0)&amp;" to "&amp;ROUND(K45,0)&amp; ")"</f>
        <v>(55 to 57)</v>
      </c>
      <c r="O45" s="5"/>
      <c r="P45" s="84"/>
      <c r="Q45" s="84"/>
      <c r="R45" s="84"/>
      <c r="S45" s="84"/>
      <c r="T45" s="84"/>
      <c r="U45" s="85"/>
      <c r="V45" s="11"/>
      <c r="W45" s="11"/>
    </row>
    <row r="46" spans="2:23">
      <c r="B46" s="15"/>
      <c r="C46" s="15"/>
      <c r="D46" s="15"/>
      <c r="F46" s="6">
        <f>F19</f>
        <v>2006</v>
      </c>
      <c r="G46" s="11" t="str">
        <f>FIXED(VLOOKUP(G19,'All data'!$A$4:$J$303,4,FALSE),0)</f>
        <v>33,623</v>
      </c>
      <c r="H46" s="11" t="str">
        <f>FIXED(VLOOKUP(G19,'All data'!$A$4:$J$303,5,FALSE),0)</f>
        <v>585,071</v>
      </c>
      <c r="I46" s="11">
        <f>VLOOKUP(G19,'All data'!$A$4:$J$303,6,FALSE)</f>
        <v>57.46823889750133</v>
      </c>
      <c r="J46" s="11">
        <f>VLOOKUP(G19,'All data'!$A$4:$J$303,7,FALSE)</f>
        <v>56.855601321498376</v>
      </c>
      <c r="K46" s="11">
        <f>VLOOKUP(G19,'All data'!$A$4:$J$303,8,FALSE)</f>
        <v>58.085877822861313</v>
      </c>
      <c r="L46" s="11">
        <f>VLOOKUP(G19,'All data'!$A$4:$J$303,9,FALSE)</f>
        <v>0.61263757600295321</v>
      </c>
      <c r="M46" s="11">
        <f>VLOOKUP(G19,'All data'!$A$4:$J$303,10,FALSE)</f>
        <v>0.61763892535998366</v>
      </c>
      <c r="N46" s="90" t="str">
        <f t="shared" si="8"/>
        <v>(57 to 58)</v>
      </c>
      <c r="O46" s="5"/>
      <c r="P46" s="84"/>
      <c r="Q46" s="84"/>
      <c r="R46" s="84"/>
      <c r="S46" s="84"/>
      <c r="T46" s="84"/>
      <c r="U46" s="85"/>
      <c r="V46" s="11"/>
      <c r="W46" s="11"/>
    </row>
    <row r="47" spans="2:23">
      <c r="B47" s="15"/>
      <c r="C47" s="15"/>
      <c r="D47" s="15"/>
      <c r="F47" s="6">
        <f>F20</f>
        <v>2007</v>
      </c>
      <c r="G47" s="11" t="str">
        <f>FIXED(VLOOKUP(G20,'All data'!$A$4:$J$303,4,FALSE),0)</f>
        <v>34,392</v>
      </c>
      <c r="H47" s="11" t="str">
        <f>FIXED(VLOOKUP(G20,'All data'!$A$4:$J$303,5,FALSE),0)</f>
        <v>587,469</v>
      </c>
      <c r="I47" s="11">
        <f>VLOOKUP(G20,'All data'!$A$4:$J$303,6,FALSE)</f>
        <v>58.542663527777634</v>
      </c>
      <c r="J47" s="11">
        <f>VLOOKUP(G20,'All data'!$A$4:$J$303,7,FALSE)</f>
        <v>57.925570247760369</v>
      </c>
      <c r="K47" s="11">
        <f>VLOOKUP(G20,'All data'!$A$4:$J$303,8,FALSE)</f>
        <v>59.164737639774081</v>
      </c>
      <c r="L47" s="11">
        <f>VLOOKUP(G20,'All data'!$A$4:$J$303,9,FALSE)</f>
        <v>0.61709328001726504</v>
      </c>
      <c r="M47" s="11">
        <f>VLOOKUP(G20,'All data'!$A$4:$J$303,10,FALSE)</f>
        <v>0.62207411199644724</v>
      </c>
      <c r="N47" s="90" t="str">
        <f t="shared" si="8"/>
        <v>(58 to 59)</v>
      </c>
      <c r="O47" s="5"/>
      <c r="P47" s="84"/>
      <c r="Q47" s="84"/>
      <c r="R47" s="84"/>
      <c r="S47" s="84"/>
      <c r="T47" s="84"/>
      <c r="U47" s="85"/>
      <c r="V47" s="11"/>
      <c r="W47" s="11"/>
    </row>
    <row r="48" spans="2:23">
      <c r="B48" s="15"/>
      <c r="C48" s="15"/>
      <c r="D48" s="15"/>
      <c r="F48" s="6">
        <f>F21</f>
        <v>2008</v>
      </c>
      <c r="G48" s="11" t="str">
        <f>FIXED(VLOOKUP(G21,'All data'!$A$4:$J$303,4,FALSE),0)</f>
        <v>35,644</v>
      </c>
      <c r="H48" s="11" t="str">
        <f>FIXED(VLOOKUP(G21,'All data'!$A$4:$J$303,5,FALSE),0)</f>
        <v>588,690</v>
      </c>
      <c r="I48" s="11">
        <f>VLOOKUP(G21,'All data'!$A$4:$J$303,6,FALSE)</f>
        <v>60.547996398783745</v>
      </c>
      <c r="J48" s="11">
        <f>VLOOKUP(G21,'All data'!$A$4:$J$303,7,FALSE)</f>
        <v>59.921044819262718</v>
      </c>
      <c r="K48" s="11">
        <f>VLOOKUP(G21,'All data'!$A$4:$J$303,8,FALSE)</f>
        <v>61.179918320499148</v>
      </c>
      <c r="L48" s="11">
        <f>VLOOKUP(G21,'All data'!$A$4:$J$303,9,FALSE)</f>
        <v>0.62695157952102676</v>
      </c>
      <c r="M48" s="11">
        <f>VLOOKUP(G21,'All data'!$A$4:$J$303,10,FALSE)</f>
        <v>0.63192192171540285</v>
      </c>
      <c r="N48" s="90" t="str">
        <f t="shared" si="8"/>
        <v>(60 to 61)</v>
      </c>
      <c r="O48" s="5"/>
      <c r="P48" s="84"/>
      <c r="Q48" s="84"/>
      <c r="R48" s="84"/>
      <c r="S48" s="84"/>
      <c r="T48" s="84"/>
      <c r="U48" s="85"/>
      <c r="V48" s="11"/>
      <c r="W48" s="11"/>
    </row>
    <row r="49" spans="2:24">
      <c r="B49" s="15"/>
      <c r="C49" s="15"/>
      <c r="D49" s="15"/>
      <c r="F49" s="6">
        <f t="shared" ref="F49" si="9">F22</f>
        <v>2009</v>
      </c>
      <c r="G49" s="11" t="str">
        <f>FIXED(VLOOKUP(G22,'All data'!$A$4:$J$303,4,FALSE),0)</f>
        <v>34,938</v>
      </c>
      <c r="H49" s="11" t="str">
        <f>FIXED(VLOOKUP(G22,'All data'!$A$4:$J$303,5,FALSE),0)</f>
        <v>586,762</v>
      </c>
      <c r="I49" s="11">
        <f>VLOOKUP(G22,'All data'!$A$4:$J$303,6,FALSE)</f>
        <v>59.543733234258525</v>
      </c>
      <c r="J49" s="11">
        <f>VLOOKUP(G22,'All data'!$A$4:$J$303,7,FALSE)</f>
        <v>58.920998455786453</v>
      </c>
      <c r="K49" s="11">
        <f>VLOOKUP(G22,'All data'!$A$4:$J$303,8,FALSE)</f>
        <v>60.171454775555475</v>
      </c>
      <c r="L49" s="11">
        <f>VLOOKUP(G22,'All data'!$A$4:$J$303,9,FALSE)</f>
        <v>0.62273477847207204</v>
      </c>
      <c r="M49" s="11">
        <f>VLOOKUP(G22,'All data'!$A$4:$J$303,10,FALSE)</f>
        <v>0.62772154129694968</v>
      </c>
      <c r="N49" s="90" t="str">
        <f t="shared" si="8"/>
        <v>(59 to 60)</v>
      </c>
      <c r="O49" s="5"/>
      <c r="P49" s="84"/>
      <c r="Q49" s="84"/>
      <c r="R49" s="84"/>
      <c r="S49" s="84"/>
      <c r="T49" s="84"/>
      <c r="U49" s="85"/>
      <c r="V49" s="11"/>
      <c r="W49" s="11"/>
    </row>
    <row r="50" spans="2:24">
      <c r="B50" s="15"/>
      <c r="C50" s="15"/>
      <c r="D50" s="15"/>
      <c r="F50" s="6">
        <f t="shared" ref="F50" si="10">F23</f>
        <v>2010</v>
      </c>
      <c r="G50" s="11" t="str">
        <f>FIXED(VLOOKUP(G23,'All data'!$A$4:$J$303,4,FALSE),0)</f>
        <v>35,945</v>
      </c>
      <c r="H50" s="11" t="str">
        <f>FIXED(VLOOKUP(G23,'All data'!$A$4:$J$303,5,FALSE),0)</f>
        <v>582,609</v>
      </c>
      <c r="I50" s="11">
        <f>VLOOKUP(G23,'All data'!$A$4:$J$303,6,FALSE)</f>
        <v>61.69660956147262</v>
      </c>
      <c r="J50" s="11">
        <f>VLOOKUP(G23,'All data'!$A$4:$J$303,7,FALSE)</f>
        <v>61.060438018795274</v>
      </c>
      <c r="K50" s="11">
        <f>VLOOKUP(G23,'All data'!$A$4:$J$303,8,FALSE)</f>
        <v>62.337803287067857</v>
      </c>
      <c r="L50" s="11">
        <f>VLOOKUP(G23,'All data'!$A$4:$J$303,9,FALSE)</f>
        <v>0.63617154267734577</v>
      </c>
      <c r="M50" s="11">
        <f>VLOOKUP(G23,'All data'!$A$4:$J$303,10,FALSE)</f>
        <v>0.64119372559523669</v>
      </c>
      <c r="N50" s="90" t="str">
        <f t="shared" si="8"/>
        <v>(61 to 62)</v>
      </c>
      <c r="O50" s="5"/>
      <c r="P50" s="84"/>
      <c r="Q50" s="84"/>
      <c r="R50" s="84"/>
      <c r="S50" s="84"/>
      <c r="T50" s="84"/>
      <c r="U50" s="85"/>
      <c r="V50" s="11"/>
      <c r="W50" s="11"/>
    </row>
    <row r="51" spans="2:24">
      <c r="B51" s="15"/>
      <c r="C51" s="15"/>
      <c r="D51" s="15"/>
      <c r="F51" s="6">
        <f t="shared" ref="F51" si="11">F24</f>
        <v>2011</v>
      </c>
      <c r="G51" s="11" t="str">
        <f>FIXED(VLOOKUP(G24,'All data'!$A$4:$J$303,4,FALSE),0)</f>
        <v>35,604</v>
      </c>
      <c r="H51" s="11" t="str">
        <f>FIXED(VLOOKUP(G24,'All data'!$A$4:$J$303,5,FALSE),0)</f>
        <v>579,466</v>
      </c>
      <c r="I51" s="11">
        <f>VLOOKUP(G24,'All data'!$A$4:$J$303,6,FALSE)</f>
        <v>61.442776625375778</v>
      </c>
      <c r="J51" s="11">
        <f>VLOOKUP(G24,'All data'!$A$4:$J$303,7,FALSE)</f>
        <v>60.806203580966788</v>
      </c>
      <c r="K51" s="11">
        <f>VLOOKUP(G24,'All data'!$A$4:$J$303,8,FALSE)</f>
        <v>62.084399135433088</v>
      </c>
      <c r="L51" s="11">
        <f>VLOOKUP(G24,'All data'!$A$4:$J$303,9,FALSE)</f>
        <v>0.63657304440899054</v>
      </c>
      <c r="M51" s="11">
        <f>VLOOKUP(G24,'All data'!$A$4:$J$303,10,FALSE)</f>
        <v>0.64162251005731008</v>
      </c>
      <c r="N51" s="90" t="str">
        <f t="shared" si="8"/>
        <v>(61 to 62)</v>
      </c>
      <c r="O51" s="5"/>
      <c r="P51" s="84"/>
      <c r="Q51" s="84"/>
      <c r="R51" s="84"/>
      <c r="S51" s="84"/>
      <c r="T51" s="84"/>
      <c r="U51" s="85"/>
      <c r="V51" s="11"/>
      <c r="W51" s="11"/>
    </row>
    <row r="52" spans="2:24">
      <c r="B52" s="15"/>
      <c r="C52" s="15"/>
      <c r="D52" s="15"/>
      <c r="F52" s="6">
        <f t="shared" ref="F52:F54" si="12">F25</f>
        <v>2012</v>
      </c>
      <c r="G52" s="11" t="str">
        <f>FIXED(VLOOKUP(G25,'All data'!$A$4:$J$303,4,FALSE),0)</f>
        <v>35,238</v>
      </c>
      <c r="H52" s="11" t="str">
        <f>FIXED(VLOOKUP(G25,'All data'!$A$4:$J$303,5,FALSE),0)</f>
        <v>576,139</v>
      </c>
      <c r="I52" s="11">
        <f>VLOOKUP(G25,'All data'!$A$4:$J$303,6,FALSE)</f>
        <v>61.162323675363062</v>
      </c>
      <c r="J52" s="11">
        <f>VLOOKUP(G25,'All data'!$A$4:$J$303,7,FALSE)</f>
        <v>60.525382534603168</v>
      </c>
      <c r="K52" s="11">
        <f>VLOOKUP(G25,'All data'!$A$4:$J$303,8,FALSE)</f>
        <v>61.804343487352192</v>
      </c>
      <c r="L52" s="11">
        <f>VLOOKUP(G25,'All data'!$A$4:$J$303,9,FALSE)</f>
        <v>0.63694114075989461</v>
      </c>
      <c r="M52" s="11">
        <f>VLOOKUP(G25,'All data'!$A$4:$J$303,10,FALSE)</f>
        <v>0.64201981198912961</v>
      </c>
      <c r="N52" s="90" t="str">
        <f t="shared" si="8"/>
        <v>(61 to 62)</v>
      </c>
      <c r="O52" s="5"/>
      <c r="P52" s="84"/>
      <c r="Q52" s="84"/>
      <c r="R52" s="84"/>
      <c r="S52" s="84"/>
      <c r="T52" s="84"/>
      <c r="U52" s="85"/>
      <c r="V52" s="11"/>
      <c r="W52" s="11"/>
    </row>
    <row r="53" spans="2:24">
      <c r="B53" s="15"/>
      <c r="C53" s="15"/>
      <c r="D53" s="15"/>
      <c r="F53" s="6">
        <f t="shared" si="12"/>
        <v>2013</v>
      </c>
      <c r="G53" s="11" t="str">
        <f>FIXED(VLOOKUP(G26,'All data'!$A$4:$J$303,4,FALSE),0)</f>
        <v>33,742</v>
      </c>
      <c r="H53" s="11" t="str">
        <f>FIXED(VLOOKUP(G26,'All data'!$A$4:$J$303,5,FALSE),0)</f>
        <v>572,501</v>
      </c>
      <c r="I53" s="11">
        <f>VLOOKUP(G26,'All data'!$A$4:$J$303,6,FALSE)</f>
        <v>58.937888318099006</v>
      </c>
      <c r="J53" s="11">
        <f>VLOOKUP(G26,'All data'!$A$4:$J$303,7,FALSE)</f>
        <v>58.310689563677137</v>
      </c>
      <c r="K53" s="11">
        <f>VLOOKUP(G26,'All data'!$A$4:$J$303,8,FALSE)</f>
        <v>59.570198216496415</v>
      </c>
      <c r="L53" s="11">
        <f>VLOOKUP(G26,'All data'!$A$4:$J$303,9,FALSE)</f>
        <v>0.6271987544218689</v>
      </c>
      <c r="M53" s="11">
        <f>VLOOKUP(G26,'All data'!$A$4:$J$303,10,FALSE)</f>
        <v>0.63230989839740914</v>
      </c>
      <c r="N53" s="90" t="str">
        <f t="shared" si="8"/>
        <v>(58 to 60)</v>
      </c>
      <c r="P53" s="5"/>
      <c r="Q53" s="84"/>
      <c r="R53" s="84"/>
      <c r="S53" s="84"/>
      <c r="T53" s="84"/>
      <c r="U53" s="84"/>
      <c r="V53" s="85"/>
      <c r="W53" s="11"/>
      <c r="X53" s="11"/>
    </row>
    <row r="54" spans="2:24">
      <c r="B54" s="15"/>
      <c r="C54" s="15"/>
      <c r="D54" s="15"/>
      <c r="F54" s="32">
        <f t="shared" si="12"/>
        <v>2014</v>
      </c>
      <c r="G54" s="33" t="str">
        <f>FIXED(VLOOKUP(G27,'All data'!$A$4:$J$303,4,FALSE),0)</f>
        <v>33,541</v>
      </c>
      <c r="H54" s="33" t="str">
        <f>FIXED(VLOOKUP(G27,'All data'!$A$4:$J$303,5,FALSE),0)</f>
        <v>567,457</v>
      </c>
      <c r="I54" s="33">
        <f>VLOOKUP(G27,'All data'!$A$4:$J$303,6,FALSE)</f>
        <v>59.107562335119667</v>
      </c>
      <c r="J54" s="33">
        <f>VLOOKUP(G27,'All data'!$A$4:$J$303,7,FALSE)</f>
        <v>58.476681119572518</v>
      </c>
      <c r="K54" s="33">
        <f>VLOOKUP(G27,'All data'!$A$4:$J$303,8,FALSE)</f>
        <v>59.743600154600806</v>
      </c>
      <c r="L54" s="33">
        <f>VLOOKUP(G27,'All data'!$A$4:$J$303,9,FALSE)</f>
        <v>0.6308812155471486</v>
      </c>
      <c r="M54" s="33">
        <f>VLOOKUP(G27,'All data'!$A$4:$J$303,10,FALSE)</f>
        <v>0.63603781948113891</v>
      </c>
      <c r="N54" s="91" t="str">
        <f t="shared" si="8"/>
        <v>(58 to 60)</v>
      </c>
      <c r="P54" s="5"/>
      <c r="Q54" s="84"/>
      <c r="R54" s="84"/>
      <c r="S54" s="84"/>
      <c r="T54" s="84"/>
      <c r="U54" s="84"/>
      <c r="V54" s="85"/>
      <c r="W54" s="11"/>
      <c r="X54" s="11"/>
    </row>
    <row r="55" spans="2:24">
      <c r="B55" s="15"/>
      <c r="C55" s="15"/>
      <c r="D55" s="15"/>
      <c r="P55" s="83"/>
    </row>
    <row r="56" spans="2:24" ht="15.6">
      <c r="B56" s="15"/>
      <c r="C56" s="15"/>
      <c r="D56" s="15"/>
      <c r="F56" s="58" t="s">
        <v>91</v>
      </c>
      <c r="G56" s="59"/>
      <c r="H56" s="59"/>
      <c r="I56" s="59"/>
      <c r="J56" s="60"/>
      <c r="K56" s="60"/>
      <c r="L56" s="60"/>
      <c r="M56" s="60"/>
      <c r="N56" s="60"/>
      <c r="O56" s="60"/>
      <c r="P56" s="60"/>
      <c r="Q56" s="60"/>
      <c r="R56" s="60"/>
      <c r="S56" s="60"/>
    </row>
    <row r="57" spans="2:24" ht="14.4">
      <c r="B57" s="15"/>
      <c r="C57" s="15"/>
      <c r="D57" s="15"/>
      <c r="F57" s="38" t="s">
        <v>104</v>
      </c>
      <c r="G57" s="5"/>
      <c r="H57" s="5"/>
      <c r="I57" s="5"/>
      <c r="J57" s="1"/>
      <c r="K57" s="5"/>
      <c r="L57" s="5"/>
      <c r="M57" s="5"/>
      <c r="N57" s="5"/>
      <c r="O57" s="1"/>
      <c r="P57" s="5"/>
      <c r="Q57" s="5"/>
      <c r="R57" s="5"/>
      <c r="S57" s="7"/>
    </row>
    <row r="58" spans="2:24" ht="14.4">
      <c r="B58" s="15"/>
      <c r="C58" s="15"/>
      <c r="D58" s="15"/>
      <c r="F58" s="16" t="s">
        <v>54</v>
      </c>
      <c r="G58" s="5" t="str">
        <f>TRIM(INDEX($B$6:$B$33,$B$36))</f>
        <v>Cardiff and Vale UHB</v>
      </c>
      <c r="H58" s="5"/>
      <c r="I58" s="5"/>
      <c r="J58" s="1"/>
      <c r="K58" s="5"/>
      <c r="L58" s="5"/>
      <c r="M58" s="5"/>
      <c r="N58" s="5"/>
      <c r="O58" s="1"/>
      <c r="P58" s="5"/>
      <c r="Q58" s="5"/>
      <c r="R58" s="5"/>
      <c r="S58" s="7"/>
    </row>
    <row r="59" spans="2:24" ht="14.4">
      <c r="B59" s="15"/>
      <c r="C59" s="15"/>
      <c r="D59" s="15"/>
      <c r="F59" s="29" t="s">
        <v>0</v>
      </c>
      <c r="G59" s="5" t="str">
        <f>"General fertility rate (GFR)*, "&amp;$G$58&amp;" and Wales, 2005-2014"</f>
        <v>General fertility rate (GFR)*, Cardiff and Vale UHB and Wales, 2005-2014</v>
      </c>
      <c r="H59" s="5"/>
      <c r="I59" s="5"/>
      <c r="J59" s="1"/>
      <c r="K59" s="5"/>
      <c r="L59" s="5"/>
      <c r="M59" s="5"/>
      <c r="N59" s="5"/>
      <c r="O59" s="5"/>
      <c r="P59" s="5"/>
      <c r="Q59" s="5"/>
      <c r="R59" s="5"/>
      <c r="S59" s="7"/>
    </row>
    <row r="60" spans="2:24" ht="14.4">
      <c r="B60" s="15"/>
      <c r="C60" s="15"/>
      <c r="D60" s="15"/>
      <c r="F60" s="16" t="s">
        <v>55</v>
      </c>
      <c r="G60" s="5" t="str">
        <f>"General fertility rate (GFR)*, "&amp;$G$58&amp;" and Wales, 2005-2014"</f>
        <v>General fertility rate (GFR)*, Cardiff and Vale UHB and Wales, 2005-2014</v>
      </c>
      <c r="H60" s="5"/>
      <c r="I60" s="5"/>
      <c r="J60" s="1"/>
      <c r="K60" s="5"/>
      <c r="L60" s="5"/>
      <c r="M60" s="5"/>
      <c r="N60" s="5"/>
      <c r="O60" s="5"/>
      <c r="P60" s="5"/>
      <c r="Q60" s="5"/>
      <c r="R60" s="5"/>
      <c r="S60" s="7"/>
    </row>
    <row r="61" spans="2:24" ht="14.4">
      <c r="B61" s="15"/>
      <c r="C61" s="15"/>
      <c r="D61" s="15"/>
      <c r="F61" s="16" t="s">
        <v>75</v>
      </c>
      <c r="G61" s="1" t="s">
        <v>110</v>
      </c>
      <c r="H61" s="1"/>
      <c r="I61" s="1"/>
      <c r="J61" s="1"/>
      <c r="K61" s="5"/>
      <c r="L61" s="5"/>
      <c r="M61" s="5"/>
      <c r="N61" s="5"/>
      <c r="O61" s="5"/>
      <c r="P61" s="5"/>
      <c r="Q61" s="5"/>
      <c r="R61" s="5"/>
      <c r="S61" s="7"/>
    </row>
    <row r="62" spans="2:24" ht="14.4">
      <c r="B62" s="15"/>
      <c r="C62" s="15"/>
      <c r="D62" s="15"/>
      <c r="F62" s="16" t="s">
        <v>161</v>
      </c>
      <c r="G62" s="5" t="str">
        <f>"General fertility rate (GFR)*, Wales, 2005-2014"</f>
        <v>General fertility rate (GFR)*, Wales, 2005-2014</v>
      </c>
      <c r="H62" s="1"/>
      <c r="I62" s="1"/>
      <c r="J62" s="1"/>
      <c r="K62" s="5"/>
      <c r="L62" s="5"/>
      <c r="M62" s="5"/>
      <c r="N62" s="5"/>
      <c r="O62" s="5"/>
      <c r="P62" s="5"/>
      <c r="Q62" s="5"/>
      <c r="R62" s="5"/>
      <c r="S62" s="7"/>
    </row>
    <row r="63" spans="2:24" ht="14.4">
      <c r="B63" s="15"/>
      <c r="C63" s="15"/>
      <c r="D63" s="15"/>
      <c r="F63" s="16" t="s">
        <v>162</v>
      </c>
      <c r="G63" s="5" t="str">
        <f>"General fertility rate (GFR)*, Wales, 2005-2014"</f>
        <v>General fertility rate (GFR)*, Wales, 2005-2014</v>
      </c>
      <c r="H63" s="1"/>
      <c r="I63" s="1"/>
      <c r="J63" s="1"/>
      <c r="K63" s="5"/>
      <c r="L63" s="5"/>
      <c r="M63" s="5"/>
      <c r="N63" s="5"/>
      <c r="O63" s="5"/>
      <c r="P63" s="5"/>
      <c r="Q63" s="5"/>
      <c r="R63" s="5"/>
      <c r="S63" s="7"/>
    </row>
    <row r="64" spans="2:24" ht="15.6">
      <c r="B64" s="15"/>
      <c r="C64" s="15"/>
      <c r="D64" s="15"/>
      <c r="F64" s="61" t="s">
        <v>111</v>
      </c>
      <c r="G64" s="62"/>
      <c r="H64" s="62"/>
      <c r="I64" s="62"/>
      <c r="J64" s="62"/>
      <c r="K64" s="62"/>
      <c r="L64" s="62"/>
      <c r="M64" s="63"/>
      <c r="N64" s="63"/>
      <c r="O64" s="63"/>
      <c r="P64" s="63"/>
      <c r="Q64" s="302" t="s">
        <v>79</v>
      </c>
      <c r="R64" s="303"/>
      <c r="S64" s="304"/>
      <c r="T64" s="305" t="s">
        <v>84</v>
      </c>
      <c r="U64" s="305"/>
      <c r="V64" s="306"/>
    </row>
    <row r="65" spans="2:22" ht="15.6">
      <c r="B65" s="15"/>
      <c r="C65" s="15"/>
      <c r="D65" s="15"/>
      <c r="F65" s="64"/>
      <c r="G65" s="65"/>
      <c r="H65" s="65"/>
      <c r="I65" s="65"/>
      <c r="J65" s="65"/>
      <c r="K65" s="65"/>
      <c r="L65" s="65"/>
      <c r="M65" s="65"/>
      <c r="N65" s="65"/>
      <c r="O65" s="66"/>
      <c r="P65" s="66"/>
      <c r="Q65" s="49" t="s">
        <v>79</v>
      </c>
      <c r="R65" s="44" t="s">
        <v>80</v>
      </c>
      <c r="S65" s="45" t="s">
        <v>81</v>
      </c>
      <c r="T65" s="44" t="s">
        <v>84</v>
      </c>
      <c r="U65" s="44" t="s">
        <v>85</v>
      </c>
      <c r="V65" s="45" t="s">
        <v>81</v>
      </c>
    </row>
    <row r="66" spans="2:22" ht="14.4">
      <c r="B66" s="109" t="s">
        <v>156</v>
      </c>
      <c r="C66" s="108"/>
      <c r="D66" s="108" t="s">
        <v>156</v>
      </c>
      <c r="E66" s="77" t="s">
        <v>82</v>
      </c>
      <c r="F66" s="40"/>
      <c r="G66" s="1" t="s">
        <v>69</v>
      </c>
      <c r="H66" s="5" t="s">
        <v>106</v>
      </c>
      <c r="I66" s="5" t="s">
        <v>107</v>
      </c>
      <c r="J66" s="5" t="s">
        <v>90</v>
      </c>
      <c r="K66" s="5" t="s">
        <v>70</v>
      </c>
      <c r="L66" s="5" t="s">
        <v>71</v>
      </c>
      <c r="M66" s="5" t="s">
        <v>73</v>
      </c>
      <c r="N66" s="5" t="s">
        <v>74</v>
      </c>
      <c r="O66" s="103" t="s">
        <v>145</v>
      </c>
      <c r="P66" s="5"/>
      <c r="Q66" s="69">
        <f>$J$98</f>
        <v>59.107562335119667</v>
      </c>
      <c r="R66" s="68">
        <f>Q66</f>
        <v>59.107562335119667</v>
      </c>
      <c r="S66" s="7">
        <v>0</v>
      </c>
      <c r="T66" s="46">
        <f>$J$99</f>
        <v>62.220195546606078</v>
      </c>
      <c r="U66" s="42">
        <f>T66</f>
        <v>62.220195546606078</v>
      </c>
      <c r="V66" s="7">
        <v>0</v>
      </c>
    </row>
    <row r="67" spans="2:22" ht="14.4">
      <c r="B67" s="109" t="s">
        <v>32</v>
      </c>
      <c r="C67" s="108"/>
      <c r="D67" s="108" t="str">
        <f>IF($J$98=0,"-",IF($J$98&lt;K67,"Sig. high",IF($J$98&gt;L67,"Sig. low","Comparable")))</f>
        <v>Sig. high</v>
      </c>
      <c r="E67" s="41" t="str">
        <f>F67</f>
        <v>Anglesey</v>
      </c>
      <c r="F67" t="s">
        <v>98</v>
      </c>
      <c r="G67" s="8" t="str">
        <f>"2014_"&amp;F67</f>
        <v>2014_Anglesey</v>
      </c>
      <c r="H67" s="11" t="str">
        <f>FIXED(VLOOKUP(G67,'All data'!$A$4:$J$303,4,FALSE),0)</f>
        <v>747</v>
      </c>
      <c r="I67" s="11" t="str">
        <f>FIXED(VLOOKUP(G67,'All data'!$A$4:$J$303,5,FALSE),0)</f>
        <v>11,051</v>
      </c>
      <c r="J67" s="11">
        <f>VLOOKUP(G67,'All data'!$A$4:$J$303,6,FALSE)</f>
        <v>67.595692697493433</v>
      </c>
      <c r="K67" s="11">
        <f>VLOOKUP(G67,'All data'!$A$4:$J$303,7,FALSE)</f>
        <v>62.835132617376843</v>
      </c>
      <c r="L67" s="11">
        <f>VLOOKUP(G67,'All data'!$A$4:$J$303,8,FALSE)</f>
        <v>72.623798188237743</v>
      </c>
      <c r="M67" s="11">
        <f>VLOOKUP(G67,'All data'!$A$4:$J$303,9,FALSE)</f>
        <v>4.7605600801165906</v>
      </c>
      <c r="N67" s="11">
        <f>VLOOKUP(G67,'All data'!$A$4:$J$303,10,FALSE)</f>
        <v>5.0281054907443092</v>
      </c>
      <c r="O67" s="102" t="str">
        <f>IF($J$98=0,"-",IF($J$98&lt;K67,"Sig. high",IF($J$98&gt;L67,"Sig. low","Comparable")))</f>
        <v>Sig. high</v>
      </c>
      <c r="P67" s="39" t="str">
        <f>IF($J$98=0,"-",IF($J$98&lt;L67,"Sig. high",IF($J$98&gt;M67,"Sig. low","No sig. difference")))</f>
        <v>Sig. high</v>
      </c>
      <c r="Q67" s="69">
        <f t="shared" ref="Q67:Q98" si="13">$J$98</f>
        <v>59.107562335119667</v>
      </c>
      <c r="R67" s="68">
        <f t="shared" ref="R67:R98" si="14">Q67</f>
        <v>59.107562335119667</v>
      </c>
      <c r="S67" s="7">
        <v>0.5</v>
      </c>
      <c r="T67" s="46">
        <f t="shared" ref="T67:T98" si="15">$J$99</f>
        <v>62.220195546606078</v>
      </c>
      <c r="U67" s="42">
        <f t="shared" ref="U67:U98" si="16">T67</f>
        <v>62.220195546606078</v>
      </c>
      <c r="V67" s="7">
        <v>0.5</v>
      </c>
    </row>
    <row r="68" spans="2:22" ht="14.4">
      <c r="B68" s="109" t="s">
        <v>48</v>
      </c>
      <c r="C68" s="108"/>
      <c r="D68" s="108" t="str">
        <f t="shared" ref="D68:D88" si="17">IF($J$98=0,"-",IF($J$98&lt;K68,"Sig. high",IF($J$98&gt;L68,"Sig. low","Comparable")))</f>
        <v>Comparable</v>
      </c>
      <c r="E68" s="41" t="str">
        <f t="shared" ref="E68:E88" si="18">F68</f>
        <v>Blaenau Gwent</v>
      </c>
      <c r="F68" t="s">
        <v>48</v>
      </c>
      <c r="G68" s="8" t="str">
        <f t="shared" ref="G68:G99" si="19">"2014_"&amp;F68</f>
        <v>2014_Blaenau Gwent</v>
      </c>
      <c r="H68" s="11" t="str">
        <f>FIXED(VLOOKUP(G68,'All data'!$A$4:$J$303,4,FALSE),0)</f>
        <v>771</v>
      </c>
      <c r="I68" s="11" t="str">
        <f>FIXED(VLOOKUP(G68,'All data'!$A$4:$J$303,5,FALSE),0)</f>
        <v>13,140</v>
      </c>
      <c r="J68" s="11">
        <f>VLOOKUP(G68,'All data'!$A$4:$J$303,6,FALSE)</f>
        <v>58.675799086757991</v>
      </c>
      <c r="K68" s="11">
        <f>VLOOKUP(G68,'All data'!$A$4:$J$303,7,FALSE)</f>
        <v>54.607100605973656</v>
      </c>
      <c r="L68" s="11">
        <f>VLOOKUP(G68,'All data'!$A$4:$J$303,8,FALSE)</f>
        <v>62.969465786806943</v>
      </c>
      <c r="M68" s="11">
        <f>VLOOKUP(G68,'All data'!$A$4:$J$303,9,FALSE)</f>
        <v>4.0686984807843345</v>
      </c>
      <c r="N68" s="11">
        <f>VLOOKUP(G68,'All data'!$A$4:$J$303,10,FALSE)</f>
        <v>4.2936667000489521</v>
      </c>
      <c r="O68" s="102" t="str">
        <f t="shared" ref="O68:O99" si="20">IF($J$98=0,"-",IF($J$98&lt;K68,"Sig. high",IF($J$98&gt;L68,"Sig. low","Comparable")))</f>
        <v>Comparable</v>
      </c>
      <c r="P68" s="39" t="str">
        <f t="shared" ref="P68:P97" si="21">IF($J$98=0,"-",IF($J$98&lt;L68,"Sig. high",IF($J$98&gt;M68,"Sig. low","No sig. difference")))</f>
        <v>Sig. high</v>
      </c>
      <c r="Q68" s="69">
        <f t="shared" si="13"/>
        <v>59.107562335119667</v>
      </c>
      <c r="R68" s="68">
        <f t="shared" si="14"/>
        <v>59.107562335119667</v>
      </c>
      <c r="S68" s="7">
        <v>1.5</v>
      </c>
      <c r="T68" s="46">
        <f t="shared" si="15"/>
        <v>62.220195546606078</v>
      </c>
      <c r="U68" s="42">
        <f t="shared" si="16"/>
        <v>62.220195546606078</v>
      </c>
      <c r="V68" s="7">
        <v>1.5</v>
      </c>
    </row>
    <row r="69" spans="2:22" ht="14.4">
      <c r="B69" s="109" t="s">
        <v>43</v>
      </c>
      <c r="C69" s="108"/>
      <c r="D69" s="108" t="str">
        <f t="shared" si="17"/>
        <v>Comparable</v>
      </c>
      <c r="E69" s="41" t="str">
        <f t="shared" si="18"/>
        <v>Bridgend</v>
      </c>
      <c r="F69" t="s">
        <v>43</v>
      </c>
      <c r="G69" s="8" t="str">
        <f t="shared" si="19"/>
        <v>2014_Bridgend</v>
      </c>
      <c r="H69" s="11" t="str">
        <f>FIXED(VLOOKUP(G69,'All data'!$A$4:$J$303,4,FALSE),0)</f>
        <v>1,482</v>
      </c>
      <c r="I69" s="11" t="str">
        <f>FIXED(VLOOKUP(G69,'All data'!$A$4:$J$303,5,FALSE),0)</f>
        <v>25,350</v>
      </c>
      <c r="J69" s="11">
        <f>VLOOKUP(G69,'All data'!$A$4:$J$303,6,FALSE)</f>
        <v>58.46153846153846</v>
      </c>
      <c r="K69" s="11">
        <f>VLOOKUP(G69,'All data'!$A$4:$J$303,7,FALSE)</f>
        <v>55.522949266458113</v>
      </c>
      <c r="L69" s="11">
        <f>VLOOKUP(G69,'All data'!$A$4:$J$303,8,FALSE)</f>
        <v>61.516350630957035</v>
      </c>
      <c r="M69" s="11">
        <f>VLOOKUP(G69,'All data'!$A$4:$J$303,9,FALSE)</f>
        <v>2.9385891950803469</v>
      </c>
      <c r="N69" s="11">
        <f>VLOOKUP(G69,'All data'!$A$4:$J$303,10,FALSE)</f>
        <v>3.0548121694185753</v>
      </c>
      <c r="O69" s="102" t="str">
        <f t="shared" si="20"/>
        <v>Comparable</v>
      </c>
      <c r="P69" s="39" t="str">
        <f t="shared" si="21"/>
        <v>Sig. high</v>
      </c>
      <c r="Q69" s="69">
        <f t="shared" si="13"/>
        <v>59.107562335119667</v>
      </c>
      <c r="R69" s="68">
        <f t="shared" si="14"/>
        <v>59.107562335119667</v>
      </c>
      <c r="S69" s="7">
        <v>2.5</v>
      </c>
      <c r="T69" s="46">
        <f t="shared" si="15"/>
        <v>62.220195546606078</v>
      </c>
      <c r="U69" s="42">
        <f t="shared" si="16"/>
        <v>62.220195546606078</v>
      </c>
      <c r="V69" s="7">
        <v>2.5</v>
      </c>
    </row>
    <row r="70" spans="2:22" ht="14.4">
      <c r="B70" s="109" t="s">
        <v>47</v>
      </c>
      <c r="C70" s="108"/>
      <c r="D70" s="108" t="str">
        <f t="shared" si="17"/>
        <v>Sig. high</v>
      </c>
      <c r="E70" s="41" t="str">
        <f t="shared" si="18"/>
        <v>Caerphilly</v>
      </c>
      <c r="F70" t="s">
        <v>47</v>
      </c>
      <c r="G70" s="8" t="str">
        <f t="shared" si="19"/>
        <v>2014_Caerphilly</v>
      </c>
      <c r="H70" s="11" t="str">
        <f>FIXED(VLOOKUP(G70,'All data'!$A$4:$J$303,4,FALSE),0)</f>
        <v>2,126</v>
      </c>
      <c r="I70" s="11" t="str">
        <f>FIXED(VLOOKUP(G70,'All data'!$A$4:$J$303,5,FALSE),0)</f>
        <v>34,301</v>
      </c>
      <c r="J70" s="11">
        <f>VLOOKUP(G70,'All data'!$A$4:$J$303,6,FALSE)</f>
        <v>61.980700271129116</v>
      </c>
      <c r="K70" s="11">
        <f>VLOOKUP(G70,'All data'!$A$4:$J$303,7,FALSE)</f>
        <v>59.374000980559046</v>
      </c>
      <c r="L70" s="11">
        <f>VLOOKUP(G70,'All data'!$A$4:$J$303,8,FALSE)</f>
        <v>64.673171162694558</v>
      </c>
      <c r="M70" s="11">
        <f>VLOOKUP(G70,'All data'!$A$4:$J$303,9,FALSE)</f>
        <v>2.6066992905700701</v>
      </c>
      <c r="N70" s="11">
        <f>VLOOKUP(G70,'All data'!$A$4:$J$303,10,FALSE)</f>
        <v>2.6924708915654421</v>
      </c>
      <c r="O70" s="102" t="str">
        <f t="shared" si="20"/>
        <v>Sig. high</v>
      </c>
      <c r="P70" s="39" t="str">
        <f t="shared" si="21"/>
        <v>Sig. high</v>
      </c>
      <c r="Q70" s="69">
        <f t="shared" si="13"/>
        <v>59.107562335119667</v>
      </c>
      <c r="R70" s="68">
        <f t="shared" si="14"/>
        <v>59.107562335119667</v>
      </c>
      <c r="S70" s="7">
        <v>3.5</v>
      </c>
      <c r="T70" s="46">
        <f t="shared" si="15"/>
        <v>62.220195546606078</v>
      </c>
      <c r="U70" s="42">
        <f t="shared" si="16"/>
        <v>62.220195546606078</v>
      </c>
      <c r="V70" s="7">
        <v>3.5</v>
      </c>
    </row>
    <row r="71" spans="2:22" ht="14.4">
      <c r="B71" s="109" t="s">
        <v>44</v>
      </c>
      <c r="C71" s="108"/>
      <c r="D71" s="108" t="str">
        <f t="shared" si="17"/>
        <v>Sig. low</v>
      </c>
      <c r="E71" s="41" t="str">
        <f t="shared" si="18"/>
        <v>Cardiff</v>
      </c>
      <c r="F71" t="s">
        <v>44</v>
      </c>
      <c r="G71" s="8" t="str">
        <f t="shared" si="19"/>
        <v>2014_Cardiff</v>
      </c>
      <c r="H71" s="11" t="str">
        <f>FIXED(VLOOKUP(G71,'All data'!$A$4:$J$303,4,FALSE),0)</f>
        <v>4,606</v>
      </c>
      <c r="I71" s="11" t="str">
        <f>FIXED(VLOOKUP(G71,'All data'!$A$4:$J$303,5,FALSE),0)</f>
        <v>82,606</v>
      </c>
      <c r="J71" s="11">
        <f>VLOOKUP(G71,'All data'!$A$4:$J$303,6,FALSE)</f>
        <v>55.758661598431104</v>
      </c>
      <c r="K71" s="11">
        <f>VLOOKUP(G71,'All data'!$A$4:$J$303,7,FALSE)</f>
        <v>54.159989161955494</v>
      </c>
      <c r="L71" s="11">
        <f>VLOOKUP(G71,'All data'!$A$4:$J$303,8,FALSE)</f>
        <v>57.392867036308296</v>
      </c>
      <c r="M71" s="11">
        <f>VLOOKUP(G71,'All data'!$A$4:$J$303,9,FALSE)</f>
        <v>1.59867243647561</v>
      </c>
      <c r="N71" s="11">
        <f>VLOOKUP(G71,'All data'!$A$4:$J$303,10,FALSE)</f>
        <v>1.634205437877192</v>
      </c>
      <c r="O71" s="102" t="str">
        <f t="shared" si="20"/>
        <v>Sig. low</v>
      </c>
      <c r="P71" s="39" t="str">
        <f t="shared" si="21"/>
        <v>Sig. low</v>
      </c>
      <c r="Q71" s="69">
        <f t="shared" si="13"/>
        <v>59.107562335119667</v>
      </c>
      <c r="R71" s="68">
        <f t="shared" si="14"/>
        <v>59.107562335119667</v>
      </c>
      <c r="S71" s="7">
        <v>4.5</v>
      </c>
      <c r="T71" s="46">
        <f t="shared" si="15"/>
        <v>62.220195546606078</v>
      </c>
      <c r="U71" s="42">
        <f t="shared" si="16"/>
        <v>62.220195546606078</v>
      </c>
      <c r="V71" s="7">
        <v>4.5</v>
      </c>
    </row>
    <row r="72" spans="2:22" ht="14.4">
      <c r="B72" s="109" t="s">
        <v>40</v>
      </c>
      <c r="C72" s="108"/>
      <c r="D72" s="108" t="str">
        <f t="shared" si="17"/>
        <v>Comparable</v>
      </c>
      <c r="E72" s="41" t="str">
        <f t="shared" si="18"/>
        <v>Carmarthenshire</v>
      </c>
      <c r="F72" t="s">
        <v>40</v>
      </c>
      <c r="G72" s="8" t="str">
        <f t="shared" si="19"/>
        <v>2014_Carmarthenshire</v>
      </c>
      <c r="H72" s="11" t="str">
        <f>FIXED(VLOOKUP(G72,'All data'!$A$4:$J$303,4,FALSE),0)</f>
        <v>1,808</v>
      </c>
      <c r="I72" s="11" t="str">
        <f>FIXED(VLOOKUP(G72,'All data'!$A$4:$J$303,5,FALSE),0)</f>
        <v>30,899</v>
      </c>
      <c r="J72" s="11">
        <f>VLOOKUP(G72,'All data'!$A$4:$J$303,6,FALSE)</f>
        <v>58.513220492572579</v>
      </c>
      <c r="K72" s="11">
        <f>VLOOKUP(G72,'All data'!$A$4:$J$303,7,FALSE)</f>
        <v>55.847116632517583</v>
      </c>
      <c r="L72" s="11">
        <f>VLOOKUP(G72,'All data'!$A$4:$J$303,8,FALSE)</f>
        <v>61.274597483643348</v>
      </c>
      <c r="M72" s="11">
        <f>VLOOKUP(G72,'All data'!$A$4:$J$303,9,FALSE)</f>
        <v>2.6661038600549958</v>
      </c>
      <c r="N72" s="11">
        <f>VLOOKUP(G72,'All data'!$A$4:$J$303,10,FALSE)</f>
        <v>2.7613769910707688</v>
      </c>
      <c r="O72" s="102" t="str">
        <f t="shared" si="20"/>
        <v>Comparable</v>
      </c>
      <c r="P72" s="39" t="str">
        <f t="shared" si="21"/>
        <v>Sig. high</v>
      </c>
      <c r="Q72" s="69">
        <f t="shared" si="13"/>
        <v>59.107562335119667</v>
      </c>
      <c r="R72" s="68">
        <f t="shared" si="14"/>
        <v>59.107562335119667</v>
      </c>
      <c r="S72" s="7">
        <v>5.5</v>
      </c>
      <c r="T72" s="46">
        <f t="shared" si="15"/>
        <v>62.220195546606078</v>
      </c>
      <c r="U72" s="42">
        <f t="shared" si="16"/>
        <v>62.220195546606078</v>
      </c>
      <c r="V72" s="7">
        <v>5.5</v>
      </c>
    </row>
    <row r="73" spans="2:22" ht="14.4">
      <c r="B73" s="109" t="s">
        <v>38</v>
      </c>
      <c r="C73" s="108"/>
      <c r="D73" s="108" t="str">
        <f t="shared" si="17"/>
        <v>Sig. low</v>
      </c>
      <c r="E73" s="40" t="s">
        <v>38</v>
      </c>
      <c r="F73" t="s">
        <v>38</v>
      </c>
      <c r="G73" s="8" t="str">
        <f t="shared" si="19"/>
        <v>2014_Ceredigion</v>
      </c>
      <c r="H73" s="11" t="str">
        <f>FIXED(VLOOKUP(G73,'All data'!$A$4:$J$303,4,FALSE),0)</f>
        <v>601</v>
      </c>
      <c r="I73" s="11" t="str">
        <f>FIXED(VLOOKUP(G73,'All data'!$A$4:$J$303,5,FALSE),0)</f>
        <v>13,535</v>
      </c>
      <c r="J73" s="11">
        <f>VLOOKUP(G73,'All data'!$A$4:$J$303,6,FALSE)</f>
        <v>44.403398596231995</v>
      </c>
      <c r="K73" s="11">
        <f>VLOOKUP(G73,'All data'!$A$4:$J$303,7,FALSE)</f>
        <v>40.92430065498673</v>
      </c>
      <c r="L73" s="11">
        <f>VLOOKUP(G73,'All data'!$A$4:$J$303,8,FALSE)</f>
        <v>48.101244850670881</v>
      </c>
      <c r="M73" s="11">
        <f>VLOOKUP(G73,'All data'!$A$4:$J$303,9,FALSE)</f>
        <v>3.4790979412452643</v>
      </c>
      <c r="N73" s="11">
        <f>VLOOKUP(G73,'All data'!$A$4:$J$303,10,FALSE)</f>
        <v>3.6978462544388861</v>
      </c>
      <c r="O73" s="102" t="str">
        <f>IF($J$98=0,"-",IF($J$98&lt;K73,"Sig. high",IF($J$98&gt;L73,"Sig. low","Comparable")))</f>
        <v>Sig. low</v>
      </c>
      <c r="P73" s="39" t="str">
        <f t="shared" si="21"/>
        <v>Sig. low</v>
      </c>
      <c r="Q73" s="69">
        <f t="shared" si="13"/>
        <v>59.107562335119667</v>
      </c>
      <c r="R73" s="68">
        <f t="shared" si="14"/>
        <v>59.107562335119667</v>
      </c>
      <c r="S73" s="7">
        <v>6.5</v>
      </c>
      <c r="T73" s="46">
        <f t="shared" si="15"/>
        <v>62.220195546606078</v>
      </c>
      <c r="U73" s="42">
        <f t="shared" si="16"/>
        <v>62.220195546606078</v>
      </c>
      <c r="V73" s="7">
        <v>6.5</v>
      </c>
    </row>
    <row r="74" spans="2:22" ht="14.4">
      <c r="B74" s="109" t="s">
        <v>34</v>
      </c>
      <c r="C74" s="108"/>
      <c r="D74" s="108" t="str">
        <f t="shared" si="17"/>
        <v>Comparable</v>
      </c>
      <c r="E74" s="41" t="str">
        <f t="shared" si="18"/>
        <v>Conwy</v>
      </c>
      <c r="F74" t="s">
        <v>34</v>
      </c>
      <c r="G74" s="8" t="str">
        <f t="shared" si="19"/>
        <v>2014_Conwy</v>
      </c>
      <c r="H74" s="11" t="str">
        <f>FIXED(VLOOKUP(G74,'All data'!$A$4:$J$303,4,FALSE),0)</f>
        <v>1,106</v>
      </c>
      <c r="I74" s="11" t="str">
        <f>FIXED(VLOOKUP(G74,'All data'!$A$4:$J$303,5,FALSE),0)</f>
        <v>17,802</v>
      </c>
      <c r="J74" s="11">
        <f>VLOOKUP(G74,'All data'!$A$4:$J$303,6,FALSE)</f>
        <v>62.127850803280531</v>
      </c>
      <c r="K74" s="11">
        <f>VLOOKUP(G74,'All data'!$A$4:$J$303,7,FALSE)</f>
        <v>58.520250900943815</v>
      </c>
      <c r="L74" s="11">
        <f>VLOOKUP(G74,'All data'!$A$4:$J$303,8,FALSE)</f>
        <v>65.901177095701996</v>
      </c>
      <c r="M74" s="11">
        <f>VLOOKUP(G74,'All data'!$A$4:$J$303,9,FALSE)</f>
        <v>3.607599902336716</v>
      </c>
      <c r="N74" s="11">
        <f>VLOOKUP(G74,'All data'!$A$4:$J$303,10,FALSE)</f>
        <v>3.7733262924214657</v>
      </c>
      <c r="O74" s="102" t="str">
        <f t="shared" si="20"/>
        <v>Comparable</v>
      </c>
      <c r="P74" s="39" t="str">
        <f t="shared" si="21"/>
        <v>Sig. high</v>
      </c>
      <c r="Q74" s="69">
        <f t="shared" si="13"/>
        <v>59.107562335119667</v>
      </c>
      <c r="R74" s="68">
        <f t="shared" si="14"/>
        <v>59.107562335119667</v>
      </c>
      <c r="S74" s="7">
        <v>7.5</v>
      </c>
      <c r="T74" s="46">
        <f t="shared" si="15"/>
        <v>62.220195546606078</v>
      </c>
      <c r="U74" s="42">
        <f t="shared" si="16"/>
        <v>62.220195546606078</v>
      </c>
      <c r="V74" s="7">
        <v>7.5</v>
      </c>
    </row>
    <row r="75" spans="2:22" ht="14.4">
      <c r="B75" s="109" t="s">
        <v>35</v>
      </c>
      <c r="C75" s="108"/>
      <c r="D75" s="108" t="str">
        <f t="shared" si="17"/>
        <v>Sig. high</v>
      </c>
      <c r="E75" s="41" t="str">
        <f t="shared" si="18"/>
        <v>Denbighshire</v>
      </c>
      <c r="F75" t="s">
        <v>35</v>
      </c>
      <c r="G75" s="8" t="str">
        <f t="shared" si="19"/>
        <v>2014_Denbighshire</v>
      </c>
      <c r="H75" s="11" t="str">
        <f>FIXED(VLOOKUP(G75,'All data'!$A$4:$J$303,4,FALSE),0)</f>
        <v>1,111</v>
      </c>
      <c r="I75" s="11" t="str">
        <f>FIXED(VLOOKUP(G75,'All data'!$A$4:$J$303,5,FALSE),0)</f>
        <v>15,496</v>
      </c>
      <c r="J75" s="11">
        <f>VLOOKUP(G75,'All data'!$A$4:$J$303,6,FALSE)</f>
        <v>71.695921528136296</v>
      </c>
      <c r="K75" s="11">
        <f>VLOOKUP(G75,'All data'!$A$4:$J$303,7,FALSE)</f>
        <v>67.541967824922821</v>
      </c>
      <c r="L75" s="11">
        <f>VLOOKUP(G75,'All data'!$A$4:$J$303,8,FALSE)</f>
        <v>76.040259514848287</v>
      </c>
      <c r="M75" s="11">
        <f>VLOOKUP(G75,'All data'!$A$4:$J$303,9,FALSE)</f>
        <v>4.1539537032134746</v>
      </c>
      <c r="N75" s="11">
        <f>VLOOKUP(G75,'All data'!$A$4:$J$303,10,FALSE)</f>
        <v>4.3443379867119916</v>
      </c>
      <c r="O75" s="102" t="str">
        <f>IF($J$98=0,"-",IF($J$98&lt;K75,"Sig. high",IF($J$98&gt;L75,"Sig. low","Comparable")))</f>
        <v>Sig. high</v>
      </c>
      <c r="P75" s="39" t="str">
        <f t="shared" si="21"/>
        <v>Sig. high</v>
      </c>
      <c r="Q75" s="69">
        <f t="shared" si="13"/>
        <v>59.107562335119667</v>
      </c>
      <c r="R75" s="68">
        <f t="shared" si="14"/>
        <v>59.107562335119667</v>
      </c>
      <c r="S75" s="7">
        <v>8.5</v>
      </c>
      <c r="T75" s="46">
        <f t="shared" si="15"/>
        <v>62.220195546606078</v>
      </c>
      <c r="U75" s="42">
        <f t="shared" si="16"/>
        <v>62.220195546606078</v>
      </c>
      <c r="V75" s="7">
        <v>8.5</v>
      </c>
    </row>
    <row r="76" spans="2:22" ht="14.4">
      <c r="B76" s="109" t="s">
        <v>36</v>
      </c>
      <c r="C76" s="108"/>
      <c r="D76" s="108" t="str">
        <f t="shared" si="17"/>
        <v>Comparable</v>
      </c>
      <c r="E76" s="41" t="str">
        <f t="shared" si="18"/>
        <v>Flintshire</v>
      </c>
      <c r="F76" t="s">
        <v>36</v>
      </c>
      <c r="G76" s="8" t="str">
        <f t="shared" si="19"/>
        <v>2014_Flintshire</v>
      </c>
      <c r="H76" s="11" t="str">
        <f>FIXED(VLOOKUP(G76,'All data'!$A$4:$J$303,4,FALSE),0)</f>
        <v>1,623</v>
      </c>
      <c r="I76" s="11" t="str">
        <f>FIXED(VLOOKUP(G76,'All data'!$A$4:$J$303,5,FALSE),0)</f>
        <v>27,268</v>
      </c>
      <c r="J76" s="11">
        <f>VLOOKUP(G76,'All data'!$A$4:$J$303,6,FALSE)</f>
        <v>59.520316854921518</v>
      </c>
      <c r="K76" s="11">
        <f>VLOOKUP(G76,'All data'!$A$4:$J$303,7,FALSE)</f>
        <v>56.659781085974195</v>
      </c>
      <c r="L76" s="11">
        <f>VLOOKUP(G76,'All data'!$A$4:$J$303,8,FALSE)</f>
        <v>62.488859153002444</v>
      </c>
      <c r="M76" s="11">
        <f>VLOOKUP(G76,'All data'!$A$4:$J$303,9,FALSE)</f>
        <v>2.8605357689473223</v>
      </c>
      <c r="N76" s="11">
        <f>VLOOKUP(G76,'All data'!$A$4:$J$303,10,FALSE)</f>
        <v>2.9685422980809264</v>
      </c>
      <c r="O76" s="102" t="str">
        <f t="shared" si="20"/>
        <v>Comparable</v>
      </c>
      <c r="P76" s="39" t="str">
        <f t="shared" si="21"/>
        <v>Sig. high</v>
      </c>
      <c r="Q76" s="69">
        <f t="shared" si="13"/>
        <v>59.107562335119667</v>
      </c>
      <c r="R76" s="68">
        <f t="shared" si="14"/>
        <v>59.107562335119667</v>
      </c>
      <c r="S76" s="7">
        <v>9.5</v>
      </c>
      <c r="T76" s="46">
        <f t="shared" si="15"/>
        <v>62.220195546606078</v>
      </c>
      <c r="U76" s="42">
        <f t="shared" si="16"/>
        <v>62.220195546606078</v>
      </c>
      <c r="V76" s="7">
        <v>9.5</v>
      </c>
    </row>
    <row r="77" spans="2:22" ht="14.4">
      <c r="B77" s="109" t="s">
        <v>33</v>
      </c>
      <c r="C77" s="108"/>
      <c r="D77" s="108" t="str">
        <f t="shared" si="17"/>
        <v>Sig. low</v>
      </c>
      <c r="E77" s="41" t="str">
        <f t="shared" si="18"/>
        <v>Gwynedd</v>
      </c>
      <c r="F77" t="s">
        <v>33</v>
      </c>
      <c r="G77" s="8" t="str">
        <f t="shared" si="19"/>
        <v>2014_Gwynedd</v>
      </c>
      <c r="H77" s="11" t="str">
        <f>FIXED(VLOOKUP(G77,'All data'!$A$4:$J$303,4,FALSE),0)</f>
        <v>1,175</v>
      </c>
      <c r="I77" s="11" t="str">
        <f>FIXED(VLOOKUP(G77,'All data'!$A$4:$J$303,5,FALSE),0)</f>
        <v>21,618</v>
      </c>
      <c r="J77" s="11">
        <f>VLOOKUP(G77,'All data'!$A$4:$J$303,6,FALSE)</f>
        <v>54.352854103062263</v>
      </c>
      <c r="K77" s="11">
        <f>VLOOKUP(G77,'All data'!$A$4:$J$303,7,FALSE)</f>
        <v>51.289434032568693</v>
      </c>
      <c r="L77" s="11">
        <f>VLOOKUP(G77,'All data'!$A$4:$J$303,8,FALSE)</f>
        <v>57.552706010822938</v>
      </c>
      <c r="M77" s="11">
        <f>VLOOKUP(G77,'All data'!$A$4:$J$303,9,FALSE)</f>
        <v>3.0634200704935708</v>
      </c>
      <c r="N77" s="11">
        <f>VLOOKUP(G77,'All data'!$A$4:$J$303,10,FALSE)</f>
        <v>3.1998519077606744</v>
      </c>
      <c r="O77" s="102" t="str">
        <f>IF($J$98=0,"-",IF($J$98&lt;K77,"Sig. high",IF($J$98&gt;L77,"Sig. low","Comparable")))</f>
        <v>Sig. low</v>
      </c>
      <c r="P77" s="39" t="str">
        <f t="shared" si="21"/>
        <v>Sig. low</v>
      </c>
      <c r="Q77" s="69">
        <f t="shared" si="13"/>
        <v>59.107562335119667</v>
      </c>
      <c r="R77" s="68">
        <f t="shared" si="14"/>
        <v>59.107562335119667</v>
      </c>
      <c r="S77" s="7">
        <v>10.5</v>
      </c>
      <c r="T77" s="46">
        <f t="shared" si="15"/>
        <v>62.220195546606078</v>
      </c>
      <c r="U77" s="42">
        <f t="shared" si="16"/>
        <v>62.220195546606078</v>
      </c>
      <c r="V77" s="7">
        <v>10.5</v>
      </c>
    </row>
    <row r="78" spans="2:22" ht="14.4">
      <c r="B78" s="109" t="s">
        <v>46</v>
      </c>
      <c r="C78" s="108"/>
      <c r="D78" s="108" t="str">
        <f t="shared" si="17"/>
        <v>Sig. high</v>
      </c>
      <c r="E78" s="41" t="str">
        <f t="shared" si="18"/>
        <v>Merthyr Tydfil</v>
      </c>
      <c r="F78" t="s">
        <v>46</v>
      </c>
      <c r="G78" s="8" t="str">
        <f t="shared" si="19"/>
        <v>2014_Merthyr Tydfil</v>
      </c>
      <c r="H78" s="11" t="str">
        <f>FIXED(VLOOKUP(G78,'All data'!$A$4:$J$303,4,FALSE),0)</f>
        <v>744</v>
      </c>
      <c r="I78" s="11" t="str">
        <f>FIXED(VLOOKUP(G78,'All data'!$A$4:$J$303,5,FALSE),0)</f>
        <v>11,335</v>
      </c>
      <c r="J78" s="11">
        <f>VLOOKUP(G78,'All data'!$A$4:$J$303,6,FALSE)</f>
        <v>65.63740626378474</v>
      </c>
      <c r="K78" s="11">
        <f>VLOOKUP(G78,'All data'!$A$4:$J$303,7,FALSE)</f>
        <v>61.005622209776384</v>
      </c>
      <c r="L78" s="11">
        <f>VLOOKUP(G78,'All data'!$A$4:$J$303,8,FALSE)</f>
        <v>70.530038705841037</v>
      </c>
      <c r="M78" s="11">
        <f>VLOOKUP(G78,'All data'!$A$4:$J$303,9,FALSE)</f>
        <v>4.6317840540083566</v>
      </c>
      <c r="N78" s="11">
        <f>VLOOKUP(G78,'All data'!$A$4:$J$303,10,FALSE)</f>
        <v>4.8926324420562963</v>
      </c>
      <c r="O78" s="102" t="str">
        <f t="shared" si="20"/>
        <v>Sig. high</v>
      </c>
      <c r="P78" s="39" t="str">
        <f t="shared" si="21"/>
        <v>Sig. high</v>
      </c>
      <c r="Q78" s="69">
        <f t="shared" si="13"/>
        <v>59.107562335119667</v>
      </c>
      <c r="R78" s="68">
        <f t="shared" si="14"/>
        <v>59.107562335119667</v>
      </c>
      <c r="S78" s="7">
        <v>11.5</v>
      </c>
      <c r="T78" s="46">
        <f t="shared" si="15"/>
        <v>62.220195546606078</v>
      </c>
      <c r="U78" s="42">
        <f t="shared" si="16"/>
        <v>62.220195546606078</v>
      </c>
      <c r="V78" s="7">
        <v>11.5</v>
      </c>
    </row>
    <row r="79" spans="2:22" ht="14.4">
      <c r="B79" s="109" t="s">
        <v>50</v>
      </c>
      <c r="C79" s="108"/>
      <c r="D79" s="108" t="str">
        <f t="shared" si="17"/>
        <v>Sig. low</v>
      </c>
      <c r="E79" s="41" t="str">
        <f t="shared" si="18"/>
        <v>Monmouthshire</v>
      </c>
      <c r="F79" t="s">
        <v>50</v>
      </c>
      <c r="G79" s="8" t="str">
        <f t="shared" si="19"/>
        <v>2014_Monmouthshire</v>
      </c>
      <c r="H79" s="11" t="str">
        <f>FIXED(VLOOKUP(G79,'All data'!$A$4:$J$303,4,FALSE),0)</f>
        <v>770</v>
      </c>
      <c r="I79" s="11" t="str">
        <f>FIXED(VLOOKUP(G79,'All data'!$A$4:$J$303,5,FALSE),0)</f>
        <v>14,206</v>
      </c>
      <c r="J79" s="11">
        <f>VLOOKUP(G79,'All data'!$A$4:$J$303,6,FALSE)</f>
        <v>54.202449669153879</v>
      </c>
      <c r="K79" s="11">
        <f>VLOOKUP(G79,'All data'!$A$4:$J$303,7,FALSE)</f>
        <v>50.441546336195579</v>
      </c>
      <c r="L79" s="11">
        <f>VLOOKUP(G79,'All data'!$A$4:$J$303,8,FALSE)</f>
        <v>58.171441506230195</v>
      </c>
      <c r="M79" s="11">
        <f>VLOOKUP(G79,'All data'!$A$4:$J$303,9,FALSE)</f>
        <v>3.7609033329582999</v>
      </c>
      <c r="N79" s="11">
        <f>VLOOKUP(G79,'All data'!$A$4:$J$303,10,FALSE)</f>
        <v>3.9689918370763166</v>
      </c>
      <c r="O79" s="102" t="str">
        <f t="shared" si="20"/>
        <v>Sig. low</v>
      </c>
      <c r="P79" s="39" t="str">
        <f t="shared" si="21"/>
        <v>Sig. low</v>
      </c>
      <c r="Q79" s="69">
        <f t="shared" si="13"/>
        <v>59.107562335119667</v>
      </c>
      <c r="R79" s="68">
        <f t="shared" si="14"/>
        <v>59.107562335119667</v>
      </c>
      <c r="S79" s="7">
        <v>12.5</v>
      </c>
      <c r="T79" s="46">
        <f t="shared" si="15"/>
        <v>62.220195546606078</v>
      </c>
      <c r="U79" s="42">
        <f t="shared" si="16"/>
        <v>62.220195546606078</v>
      </c>
      <c r="V79" s="7">
        <v>12.5</v>
      </c>
    </row>
    <row r="80" spans="2:22" ht="14.4">
      <c r="B80" s="109" t="s">
        <v>42</v>
      </c>
      <c r="C80" s="108"/>
      <c r="D80" s="108" t="str">
        <f t="shared" si="17"/>
        <v>Comparable</v>
      </c>
      <c r="E80" s="41" t="str">
        <f t="shared" si="18"/>
        <v>Neath Port Talbot</v>
      </c>
      <c r="F80" t="s">
        <v>42</v>
      </c>
      <c r="G80" s="8" t="str">
        <f t="shared" si="19"/>
        <v>2014_Neath Port Talbot</v>
      </c>
      <c r="H80" s="11" t="str">
        <f>FIXED(VLOOKUP(G80,'All data'!$A$4:$J$303,4,FALSE),0)</f>
        <v>1,488</v>
      </c>
      <c r="I80" s="11" t="str">
        <f>FIXED(VLOOKUP(G80,'All data'!$A$4:$J$303,5,FALSE),0)</f>
        <v>25,145</v>
      </c>
      <c r="J80" s="11">
        <f>VLOOKUP(G80,'All data'!$A$4:$J$303,6,FALSE)</f>
        <v>59.176774706701138</v>
      </c>
      <c r="K80" s="11">
        <f>VLOOKUP(G80,'All data'!$A$4:$J$303,7,FALSE)</f>
        <v>56.208159794544265</v>
      </c>
      <c r="L80" s="11">
        <f>VLOOKUP(G80,'All data'!$A$4:$J$303,8,FALSE)</f>
        <v>62.262558083745191</v>
      </c>
      <c r="M80" s="11">
        <f>VLOOKUP(G80,'All data'!$A$4:$J$303,9,FALSE)</f>
        <v>2.9686149121568732</v>
      </c>
      <c r="N80" s="11">
        <f>VLOOKUP(G80,'All data'!$A$4:$J$303,10,FALSE)</f>
        <v>3.0857833770440521</v>
      </c>
      <c r="O80" s="102" t="str">
        <f t="shared" si="20"/>
        <v>Comparable</v>
      </c>
      <c r="P80" s="39" t="str">
        <f t="shared" si="21"/>
        <v>Sig. high</v>
      </c>
      <c r="Q80" s="69">
        <f t="shared" si="13"/>
        <v>59.107562335119667</v>
      </c>
      <c r="R80" s="68">
        <f t="shared" si="14"/>
        <v>59.107562335119667</v>
      </c>
      <c r="S80" s="7">
        <v>13.5</v>
      </c>
      <c r="T80" s="46">
        <f t="shared" si="15"/>
        <v>62.220195546606078</v>
      </c>
      <c r="U80" s="42">
        <f t="shared" si="16"/>
        <v>62.220195546606078</v>
      </c>
      <c r="V80" s="7">
        <v>13.5</v>
      </c>
    </row>
    <row r="81" spans="2:22" ht="14.4">
      <c r="B81" s="109" t="s">
        <v>51</v>
      </c>
      <c r="C81" s="108"/>
      <c r="D81" s="108" t="str">
        <f t="shared" si="17"/>
        <v>Sig. high</v>
      </c>
      <c r="E81" s="41" t="str">
        <f t="shared" si="18"/>
        <v>Newport</v>
      </c>
      <c r="F81" t="s">
        <v>51</v>
      </c>
      <c r="G81" s="8" t="str">
        <f t="shared" si="19"/>
        <v>2014_Newport</v>
      </c>
      <c r="H81" s="11" t="str">
        <f>FIXED(VLOOKUP(G81,'All data'!$A$4:$J$303,4,FALSE),0)</f>
        <v>1,889</v>
      </c>
      <c r="I81" s="11" t="str">
        <f>FIXED(VLOOKUP(G81,'All data'!$A$4:$J$303,5,FALSE),0)</f>
        <v>28,580</v>
      </c>
      <c r="J81" s="11">
        <f>VLOOKUP(G81,'All data'!$A$4:$J$303,6,FALSE)</f>
        <v>66.095171448565424</v>
      </c>
      <c r="K81" s="11">
        <f>VLOOKUP(G81,'All data'!$A$4:$J$303,7,FALSE)</f>
        <v>63.148133304988292</v>
      </c>
      <c r="L81" s="11">
        <f>VLOOKUP(G81,'All data'!$A$4:$J$303,8,FALSE)</f>
        <v>69.145195775633084</v>
      </c>
      <c r="M81" s="11">
        <f>VLOOKUP(G81,'All data'!$A$4:$J$303,9,FALSE)</f>
        <v>2.9470381435771316</v>
      </c>
      <c r="N81" s="11">
        <f>VLOOKUP(G81,'All data'!$A$4:$J$303,10,FALSE)</f>
        <v>3.0500243270676606</v>
      </c>
      <c r="O81" s="102" t="str">
        <f t="shared" si="20"/>
        <v>Sig. high</v>
      </c>
      <c r="P81" s="39" t="str">
        <f t="shared" si="21"/>
        <v>Sig. high</v>
      </c>
      <c r="Q81" s="69">
        <f t="shared" si="13"/>
        <v>59.107562335119667</v>
      </c>
      <c r="R81" s="68">
        <f t="shared" si="14"/>
        <v>59.107562335119667</v>
      </c>
      <c r="S81" s="7">
        <v>14.5</v>
      </c>
      <c r="T81" s="46">
        <f t="shared" si="15"/>
        <v>62.220195546606078</v>
      </c>
      <c r="U81" s="42">
        <f t="shared" si="16"/>
        <v>62.220195546606078</v>
      </c>
      <c r="V81" s="7">
        <v>14.5</v>
      </c>
    </row>
    <row r="82" spans="2:22" ht="14.4">
      <c r="B82" s="109" t="s">
        <v>39</v>
      </c>
      <c r="C82" s="108"/>
      <c r="D82" s="108" t="str">
        <f t="shared" si="17"/>
        <v>Comparable</v>
      </c>
      <c r="E82" s="41" t="str">
        <f t="shared" si="18"/>
        <v>Pembrokeshire</v>
      </c>
      <c r="F82" t="s">
        <v>39</v>
      </c>
      <c r="G82" s="8" t="str">
        <f t="shared" si="19"/>
        <v>2014_Pembrokeshire</v>
      </c>
      <c r="H82" s="11" t="str">
        <f>FIXED(VLOOKUP(G82,'All data'!$A$4:$J$303,4,FALSE),0)</f>
        <v>1,229</v>
      </c>
      <c r="I82" s="11" t="str">
        <f>FIXED(VLOOKUP(G82,'All data'!$A$4:$J$303,5,FALSE),0)</f>
        <v>19,677</v>
      </c>
      <c r="J82" s="11">
        <f>VLOOKUP(G82,'All data'!$A$4:$J$303,6,FALSE)</f>
        <v>62.458708136402905</v>
      </c>
      <c r="K82" s="11">
        <f>VLOOKUP(G82,'All data'!$A$4:$J$303,7,FALSE)</f>
        <v>59.015525297535419</v>
      </c>
      <c r="L82" s="11">
        <f>VLOOKUP(G82,'All data'!$A$4:$J$303,8,FALSE)</f>
        <v>66.051748611762989</v>
      </c>
      <c r="M82" s="11">
        <f>VLOOKUP(G82,'All data'!$A$4:$J$303,9,FALSE)</f>
        <v>3.4431828388674859</v>
      </c>
      <c r="N82" s="11">
        <f>VLOOKUP(G82,'All data'!$A$4:$J$303,10,FALSE)</f>
        <v>3.593040475360084</v>
      </c>
      <c r="O82" s="102" t="str">
        <f t="shared" si="20"/>
        <v>Comparable</v>
      </c>
      <c r="P82" s="39" t="str">
        <f t="shared" si="21"/>
        <v>Sig. high</v>
      </c>
      <c r="Q82" s="69">
        <f t="shared" si="13"/>
        <v>59.107562335119667</v>
      </c>
      <c r="R82" s="68">
        <f t="shared" si="14"/>
        <v>59.107562335119667</v>
      </c>
      <c r="S82" s="7">
        <v>15.5</v>
      </c>
      <c r="T82" s="46">
        <f t="shared" si="15"/>
        <v>62.220195546606078</v>
      </c>
      <c r="U82" s="42">
        <f t="shared" si="16"/>
        <v>62.220195546606078</v>
      </c>
      <c r="V82" s="7">
        <v>15.5</v>
      </c>
    </row>
    <row r="83" spans="2:22" ht="14.4">
      <c r="B83" s="109" t="s">
        <v>78</v>
      </c>
      <c r="C83" s="108"/>
      <c r="D83" s="108" t="str">
        <f t="shared" si="17"/>
        <v>Comparable</v>
      </c>
      <c r="E83" s="41" t="str">
        <f t="shared" si="18"/>
        <v>Powys</v>
      </c>
      <c r="F83" t="s">
        <v>78</v>
      </c>
      <c r="G83" s="8" t="str">
        <f t="shared" si="19"/>
        <v>2014_Powys</v>
      </c>
      <c r="H83" s="11" t="str">
        <f>FIXED(VLOOKUP(G83,'All data'!$A$4:$J$303,4,FALSE),0)</f>
        <v>1,149</v>
      </c>
      <c r="I83" s="11" t="str">
        <f>FIXED(VLOOKUP(G83,'All data'!$A$4:$J$303,5,FALSE),0)</f>
        <v>19,732</v>
      </c>
      <c r="J83" s="11">
        <f>VLOOKUP(G83,'All data'!$A$4:$J$303,6,FALSE)</f>
        <v>58.230285830123655</v>
      </c>
      <c r="K83" s="11">
        <f>VLOOKUP(G83,'All data'!$A$4:$J$303,7,FALSE)</f>
        <v>54.911943597902969</v>
      </c>
      <c r="L83" s="11">
        <f>VLOOKUP(G83,'All data'!$A$4:$J$303,8,FALSE)</f>
        <v>61.698116452190732</v>
      </c>
      <c r="M83" s="11">
        <f>VLOOKUP(G83,'All data'!$A$4:$J$303,9,FALSE)</f>
        <v>3.3183422322206866</v>
      </c>
      <c r="N83" s="11">
        <f>VLOOKUP(G83,'All data'!$A$4:$J$303,10,FALSE)</f>
        <v>3.4678306220670763</v>
      </c>
      <c r="O83" s="102" t="str">
        <f>IF($J$98=0,"-",IF($J$98&lt;K83,"Sig. high",IF($J$98&gt;L83,"Sig. low","Comparable")))</f>
        <v>Comparable</v>
      </c>
      <c r="P83" s="39" t="str">
        <f t="shared" si="21"/>
        <v>Sig. high</v>
      </c>
      <c r="Q83" s="69">
        <f t="shared" si="13"/>
        <v>59.107562335119667</v>
      </c>
      <c r="R83" s="68">
        <f t="shared" si="14"/>
        <v>59.107562335119667</v>
      </c>
      <c r="S83" s="7">
        <v>16.5</v>
      </c>
      <c r="T83" s="46">
        <f t="shared" si="15"/>
        <v>62.220195546606078</v>
      </c>
      <c r="U83" s="42">
        <f t="shared" si="16"/>
        <v>62.220195546606078</v>
      </c>
      <c r="V83" s="7">
        <v>16.5</v>
      </c>
    </row>
    <row r="84" spans="2:22" ht="14.4">
      <c r="B84" s="109" t="s">
        <v>45</v>
      </c>
      <c r="C84" s="108"/>
      <c r="D84" s="108" t="str">
        <f t="shared" si="17"/>
        <v>Comparable</v>
      </c>
      <c r="E84" s="41" t="str">
        <f t="shared" si="18"/>
        <v>Rhondda Cynon Taff</v>
      </c>
      <c r="F84" t="s">
        <v>99</v>
      </c>
      <c r="G84" s="8" t="str">
        <f t="shared" si="19"/>
        <v>2014_Rhondda Cynon Taff</v>
      </c>
      <c r="H84" s="11" t="str">
        <f>FIXED(VLOOKUP(G84,'All data'!$A$4:$J$303,4,FALSE),0)</f>
        <v>2,721</v>
      </c>
      <c r="I84" s="11" t="str">
        <f>FIXED(VLOOKUP(G84,'All data'!$A$4:$J$303,5,FALSE),0)</f>
        <v>45,608</v>
      </c>
      <c r="J84" s="11">
        <f>VLOOKUP(G84,'All data'!$A$4:$J$303,6,FALSE)</f>
        <v>59.660585862129452</v>
      </c>
      <c r="K84" s="11">
        <f>VLOOKUP(G84,'All data'!$A$4:$J$303,7,FALSE)</f>
        <v>57.439934164422027</v>
      </c>
      <c r="L84" s="11">
        <f>VLOOKUP(G84,'All data'!$A$4:$J$303,8,FALSE)</f>
        <v>61.945690845734191</v>
      </c>
      <c r="M84" s="11">
        <f>VLOOKUP(G84,'All data'!$A$4:$J$303,9,FALSE)</f>
        <v>2.2206516977074244</v>
      </c>
      <c r="N84" s="11">
        <f>VLOOKUP(G84,'All data'!$A$4:$J$303,10,FALSE)</f>
        <v>2.2851049836047395</v>
      </c>
      <c r="O84" s="102" t="str">
        <f t="shared" si="20"/>
        <v>Comparable</v>
      </c>
      <c r="P84" s="39" t="str">
        <f t="shared" si="21"/>
        <v>Sig. high</v>
      </c>
      <c r="Q84" s="69">
        <f t="shared" si="13"/>
        <v>59.107562335119667</v>
      </c>
      <c r="R84" s="68">
        <f t="shared" si="14"/>
        <v>59.107562335119667</v>
      </c>
      <c r="S84" s="7">
        <v>17.5</v>
      </c>
      <c r="T84" s="46">
        <f t="shared" si="15"/>
        <v>62.220195546606078</v>
      </c>
      <c r="U84" s="42">
        <f t="shared" si="16"/>
        <v>62.220195546606078</v>
      </c>
      <c r="V84" s="7">
        <v>17.5</v>
      </c>
    </row>
    <row r="85" spans="2:22" ht="14.4">
      <c r="B85" s="109" t="s">
        <v>41</v>
      </c>
      <c r="C85" s="108"/>
      <c r="D85" s="108" t="str">
        <f t="shared" si="17"/>
        <v>Sig. low</v>
      </c>
      <c r="E85" s="41" t="str">
        <f t="shared" si="18"/>
        <v>Swansea</v>
      </c>
      <c r="F85" t="s">
        <v>41</v>
      </c>
      <c r="G85" s="8" t="str">
        <f t="shared" si="19"/>
        <v>2014_Swansea</v>
      </c>
      <c r="H85" s="11" t="str">
        <f>FIXED(VLOOKUP(G85,'All data'!$A$4:$J$303,4,FALSE),0)</f>
        <v>2,521</v>
      </c>
      <c r="I85" s="11" t="str">
        <f>FIXED(VLOOKUP(G85,'All data'!$A$4:$J$303,5,FALSE),0)</f>
        <v>46,097</v>
      </c>
      <c r="J85" s="11">
        <f>VLOOKUP(G85,'All data'!$A$4:$J$303,6,FALSE)</f>
        <v>54.689025316181095</v>
      </c>
      <c r="K85" s="11">
        <f>VLOOKUP(G85,'All data'!$A$4:$J$303,7,FALSE)</f>
        <v>52.574997521501089</v>
      </c>
      <c r="L85" s="11">
        <f>VLOOKUP(G85,'All data'!$A$4:$J$303,8,FALSE)</f>
        <v>56.866838525526582</v>
      </c>
      <c r="M85" s="11">
        <f>VLOOKUP(G85,'All data'!$A$4:$J$303,9,FALSE)</f>
        <v>2.1140277946800055</v>
      </c>
      <c r="N85" s="11">
        <f>VLOOKUP(G85,'All data'!$A$4:$J$303,10,FALSE)</f>
        <v>2.1778132093454872</v>
      </c>
      <c r="O85" s="102" t="str">
        <f>IF($J$98=0,"-",IF($J$98&lt;K85,"Sig. high",IF($J$98&gt;L85,"Sig. low","Comparable")))</f>
        <v>Sig. low</v>
      </c>
      <c r="P85" s="39" t="str">
        <f t="shared" si="21"/>
        <v>Sig. low</v>
      </c>
      <c r="Q85" s="69">
        <f t="shared" si="13"/>
        <v>59.107562335119667</v>
      </c>
      <c r="R85" s="68">
        <f t="shared" si="14"/>
        <v>59.107562335119667</v>
      </c>
      <c r="S85" s="7">
        <v>18.5</v>
      </c>
      <c r="T85" s="46">
        <f t="shared" si="15"/>
        <v>62.220195546606078</v>
      </c>
      <c r="U85" s="42">
        <f t="shared" si="16"/>
        <v>62.220195546606078</v>
      </c>
      <c r="V85" s="7">
        <v>18.5</v>
      </c>
    </row>
    <row r="86" spans="2:22" ht="14.4">
      <c r="B86" s="109" t="s">
        <v>49</v>
      </c>
      <c r="C86" s="108"/>
      <c r="D86" s="108" t="str">
        <f t="shared" si="17"/>
        <v>Comparable</v>
      </c>
      <c r="E86" s="41" t="str">
        <f t="shared" si="18"/>
        <v>Torfaen</v>
      </c>
      <c r="F86" t="s">
        <v>49</v>
      </c>
      <c r="G86" s="8" t="str">
        <f t="shared" si="19"/>
        <v>2014_Torfaen</v>
      </c>
      <c r="H86" s="11" t="str">
        <f>FIXED(VLOOKUP(G86,'All data'!$A$4:$J$303,4,FALSE),0)</f>
        <v>1,006</v>
      </c>
      <c r="I86" s="11" t="str">
        <f>FIXED(VLOOKUP(G86,'All data'!$A$4:$J$303,5,FALSE),0)</f>
        <v>16,814</v>
      </c>
      <c r="J86" s="11">
        <f>VLOOKUP(G86,'All data'!$A$4:$J$303,6,FALSE)</f>
        <v>59.831093136671825</v>
      </c>
      <c r="K86" s="11">
        <f>VLOOKUP(G86,'All data'!$A$4:$J$303,7,FALSE)</f>
        <v>56.190917926344554</v>
      </c>
      <c r="L86" s="11">
        <f>VLOOKUP(G86,'All data'!$A$4:$J$303,8,FALSE)</f>
        <v>63.646817894509326</v>
      </c>
      <c r="M86" s="11">
        <f>VLOOKUP(G86,'All data'!$A$4:$J$303,9,FALSE)</f>
        <v>3.6401752103272713</v>
      </c>
      <c r="N86" s="11">
        <f>VLOOKUP(G86,'All data'!$A$4:$J$303,10,FALSE)</f>
        <v>3.8157247578375006</v>
      </c>
      <c r="O86" s="102" t="str">
        <f t="shared" si="20"/>
        <v>Comparable</v>
      </c>
      <c r="P86" s="39" t="str">
        <f t="shared" si="21"/>
        <v>Sig. high</v>
      </c>
      <c r="Q86" s="69">
        <f t="shared" si="13"/>
        <v>59.107562335119667</v>
      </c>
      <c r="R86" s="68">
        <f t="shared" si="14"/>
        <v>59.107562335119667</v>
      </c>
      <c r="S86" s="7">
        <v>19.5</v>
      </c>
      <c r="T86" s="46">
        <f t="shared" si="15"/>
        <v>62.220195546606078</v>
      </c>
      <c r="U86" s="42">
        <f t="shared" si="16"/>
        <v>62.220195546606078</v>
      </c>
      <c r="V86" s="7">
        <v>19.5</v>
      </c>
    </row>
    <row r="87" spans="2:22" ht="14.4">
      <c r="B87" s="109" t="s">
        <v>100</v>
      </c>
      <c r="C87" s="108"/>
      <c r="D87" s="108" t="str">
        <f t="shared" si="17"/>
        <v>Comparable</v>
      </c>
      <c r="E87" s="41" t="str">
        <f t="shared" si="18"/>
        <v>Vale of Glamorgan</v>
      </c>
      <c r="F87" t="s">
        <v>100</v>
      </c>
      <c r="G87" s="8" t="str">
        <f t="shared" si="19"/>
        <v>2014_Vale of Glamorgan</v>
      </c>
      <c r="H87" s="11" t="str">
        <f>FIXED(VLOOKUP(G87,'All data'!$A$4:$J$303,4,FALSE),0)</f>
        <v>1,265</v>
      </c>
      <c r="I87" s="11" t="str">
        <f>FIXED(VLOOKUP(G87,'All data'!$A$4:$J$303,5,FALSE),0)</f>
        <v>22,355</v>
      </c>
      <c r="J87" s="11">
        <f>VLOOKUP(G87,'All data'!$A$4:$J$303,6,FALSE)</f>
        <v>56.586893312458066</v>
      </c>
      <c r="K87" s="11">
        <f>VLOOKUP(G87,'All data'!$A$4:$J$303,7,FALSE)</f>
        <v>53.511491682593935</v>
      </c>
      <c r="L87" s="11">
        <f>VLOOKUP(G87,'All data'!$A$4:$J$303,8,FALSE)</f>
        <v>59.794182587727839</v>
      </c>
      <c r="M87" s="11">
        <f>VLOOKUP(G87,'All data'!$A$4:$J$303,9,FALSE)</f>
        <v>3.0754016298641318</v>
      </c>
      <c r="N87" s="11">
        <f>VLOOKUP(G87,'All data'!$A$4:$J$303,10,FALSE)</f>
        <v>3.2072892752697726</v>
      </c>
      <c r="O87" s="102" t="str">
        <f>IF($J$98=0,"-",IF($J$98&lt;K87,"Sig. high",IF($J$98&gt;L87,"Sig. low","Comparable")))</f>
        <v>Comparable</v>
      </c>
      <c r="P87" s="39" t="str">
        <f t="shared" si="21"/>
        <v>Sig. high</v>
      </c>
      <c r="Q87" s="69">
        <f t="shared" si="13"/>
        <v>59.107562335119667</v>
      </c>
      <c r="R87" s="68">
        <f t="shared" si="14"/>
        <v>59.107562335119667</v>
      </c>
      <c r="S87" s="7">
        <v>20.5</v>
      </c>
      <c r="T87" s="46">
        <f t="shared" si="15"/>
        <v>62.220195546606078</v>
      </c>
      <c r="U87" s="42">
        <f t="shared" si="16"/>
        <v>62.220195546606078</v>
      </c>
      <c r="V87" s="7">
        <v>20.5</v>
      </c>
    </row>
    <row r="88" spans="2:22" ht="14.4">
      <c r="B88" s="109" t="s">
        <v>37</v>
      </c>
      <c r="C88" s="108"/>
      <c r="D88" s="108" t="str">
        <f t="shared" si="17"/>
        <v>Sig. high</v>
      </c>
      <c r="E88" s="41" t="str">
        <f t="shared" si="18"/>
        <v>Wrexham</v>
      </c>
      <c r="F88" t="s">
        <v>37</v>
      </c>
      <c r="G88" s="8" t="str">
        <f t="shared" si="19"/>
        <v>2014_Wrexham</v>
      </c>
      <c r="H88" s="11" t="str">
        <f>FIXED(VLOOKUP(G88,'All data'!$A$4:$J$303,4,FALSE),0)</f>
        <v>1,603</v>
      </c>
      <c r="I88" s="11" t="str">
        <f>FIXED(VLOOKUP(G88,'All data'!$A$4:$J$303,5,FALSE),0)</f>
        <v>24,842</v>
      </c>
      <c r="J88" s="11">
        <f>VLOOKUP(G88,'All data'!$A$4:$J$303,6,FALSE)</f>
        <v>64.527815795829639</v>
      </c>
      <c r="K88" s="11">
        <f>VLOOKUP(G88,'All data'!$A$4:$J$303,7,FALSE)</f>
        <v>61.407573239709478</v>
      </c>
      <c r="L88" s="11">
        <f>VLOOKUP(G88,'All data'!$A$4:$J$303,8,FALSE)</f>
        <v>67.76661858249912</v>
      </c>
      <c r="M88" s="11">
        <f>VLOOKUP(G88,'All data'!$A$4:$J$303,9,FALSE)</f>
        <v>3.1202425561201608</v>
      </c>
      <c r="N88" s="11">
        <f>VLOOKUP(G88,'All data'!$A$4:$J$303,10,FALSE)</f>
        <v>3.2388027866694813</v>
      </c>
      <c r="O88" s="102" t="str">
        <f t="shared" si="20"/>
        <v>Sig. high</v>
      </c>
      <c r="P88" s="39" t="str">
        <f t="shared" si="21"/>
        <v>Sig. high</v>
      </c>
      <c r="Q88" s="69">
        <f t="shared" si="13"/>
        <v>59.107562335119667</v>
      </c>
      <c r="R88" s="68">
        <f t="shared" si="14"/>
        <v>59.107562335119667</v>
      </c>
      <c r="S88" s="7">
        <v>21.5</v>
      </c>
      <c r="T88" s="46">
        <f t="shared" si="15"/>
        <v>62.220195546606078</v>
      </c>
      <c r="U88" s="42">
        <f t="shared" si="16"/>
        <v>62.220195546606078</v>
      </c>
      <c r="V88" s="7">
        <v>21.5</v>
      </c>
    </row>
    <row r="89" spans="2:22">
      <c r="C89" s="15"/>
      <c r="D89" s="108"/>
      <c r="E89" s="41"/>
      <c r="F89" s="6"/>
      <c r="G89" s="8"/>
      <c r="H89" s="11"/>
      <c r="I89" s="11"/>
      <c r="J89" s="11"/>
      <c r="K89" s="11"/>
      <c r="L89" s="11"/>
      <c r="M89" s="11"/>
      <c r="N89" s="11"/>
      <c r="O89" s="102" t="str">
        <f t="shared" si="20"/>
        <v>Sig. low</v>
      </c>
      <c r="P89" s="39"/>
      <c r="Q89" s="69">
        <f t="shared" si="13"/>
        <v>59.107562335119667</v>
      </c>
      <c r="R89" s="68">
        <f t="shared" si="14"/>
        <v>59.107562335119667</v>
      </c>
      <c r="S89" s="7">
        <v>22.5</v>
      </c>
      <c r="T89" s="46">
        <f t="shared" si="15"/>
        <v>62.220195546606078</v>
      </c>
      <c r="U89" s="42">
        <f t="shared" si="16"/>
        <v>62.220195546606078</v>
      </c>
      <c r="V89" s="7">
        <v>22.5</v>
      </c>
    </row>
    <row r="90" spans="2:22">
      <c r="C90" s="15"/>
      <c r="D90" s="108"/>
      <c r="E90" s="41"/>
      <c r="F90" s="6"/>
      <c r="G90" s="8"/>
      <c r="H90" s="11"/>
      <c r="I90" s="11"/>
      <c r="J90" s="11"/>
      <c r="K90" s="11"/>
      <c r="L90" s="11"/>
      <c r="M90" s="11"/>
      <c r="N90" s="11"/>
      <c r="O90" s="102" t="str">
        <f t="shared" si="20"/>
        <v>Sig. low</v>
      </c>
      <c r="P90" s="39"/>
      <c r="Q90" s="69">
        <f t="shared" si="13"/>
        <v>59.107562335119667</v>
      </c>
      <c r="R90" s="68">
        <f t="shared" si="14"/>
        <v>59.107562335119667</v>
      </c>
      <c r="S90" s="7">
        <v>23.5</v>
      </c>
      <c r="T90" s="46">
        <f t="shared" si="15"/>
        <v>62.220195546606078</v>
      </c>
      <c r="U90" s="42">
        <f t="shared" si="16"/>
        <v>62.220195546606078</v>
      </c>
      <c r="V90" s="7">
        <v>23.5</v>
      </c>
    </row>
    <row r="91" spans="2:22" ht="14.4">
      <c r="B91" s="109" t="s">
        <v>3</v>
      </c>
      <c r="C91" s="15"/>
      <c r="D91" s="108" t="str">
        <f t="shared" ref="D91:D97" si="22">IF($J$98=0,"-",IF($J$98&lt;K91,"Sig. high",IF($J$98&gt;L91,"Sig. low","No sig. difference")))</f>
        <v>Sig. high</v>
      </c>
      <c r="E91" s="41" t="s">
        <v>3</v>
      </c>
      <c r="F91" t="s">
        <v>86</v>
      </c>
      <c r="G91" s="8" t="str">
        <f t="shared" si="19"/>
        <v>2014_Betsi Cadwaladr</v>
      </c>
      <c r="H91" s="11" t="str">
        <f>FIXED(VLOOKUP(G91,'All data'!$A$4:$J$304,4,FALSE),0)</f>
        <v>7,365</v>
      </c>
      <c r="I91" s="11" t="str">
        <f>FIXED(VLOOKUP(G91,'All data'!$A$4:$J$304,5,FALSE),0)</f>
        <v>118,077</v>
      </c>
      <c r="J91" s="11">
        <f>VLOOKUP(G91,'All data'!$A$4:$J$304,6,FALSE)</f>
        <v>62.374552198988795</v>
      </c>
      <c r="K91" s="11">
        <f>VLOOKUP(G91,'All data'!$A$4:$J$304,7,FALSE)</f>
        <v>60.958137713150755</v>
      </c>
      <c r="L91" s="11">
        <f>VLOOKUP(G91,'All data'!$A$4:$J$304,8,FALSE)</f>
        <v>63.815799793036945</v>
      </c>
      <c r="M91" s="11">
        <f>VLOOKUP(G91,'All data'!$A$4:$J$304,9,FALSE)</f>
        <v>1.4164144858380396</v>
      </c>
      <c r="N91" s="11">
        <f>VLOOKUP(G91,'All data'!$A$4:$J$304,10,FALSE)</f>
        <v>1.4412475940481499</v>
      </c>
      <c r="O91" s="102" t="str">
        <f t="shared" si="20"/>
        <v>Sig. high</v>
      </c>
      <c r="P91" s="39" t="str">
        <f t="shared" si="21"/>
        <v>Sig. high</v>
      </c>
      <c r="Q91" s="69">
        <f t="shared" si="13"/>
        <v>59.107562335119667</v>
      </c>
      <c r="R91" s="68">
        <f t="shared" si="14"/>
        <v>59.107562335119667</v>
      </c>
      <c r="S91" s="7">
        <v>24.5</v>
      </c>
      <c r="T91" s="46">
        <f t="shared" si="15"/>
        <v>62.220195546606078</v>
      </c>
      <c r="U91" s="42">
        <f t="shared" si="16"/>
        <v>62.220195546606078</v>
      </c>
      <c r="V91" s="7">
        <v>24.5</v>
      </c>
    </row>
    <row r="92" spans="2:22" ht="14.4">
      <c r="B92" s="109" t="s">
        <v>144</v>
      </c>
      <c r="C92" s="15"/>
      <c r="D92" s="108" t="str">
        <f t="shared" si="22"/>
        <v>No sig. difference</v>
      </c>
      <c r="E92" s="41" t="s">
        <v>144</v>
      </c>
      <c r="F92" t="s">
        <v>78</v>
      </c>
      <c r="G92" s="8" t="str">
        <f t="shared" si="19"/>
        <v>2014_Powys</v>
      </c>
      <c r="H92" s="11" t="str">
        <f>FIXED(VLOOKUP(G92,'All data'!$A$4:$J$304,4,FALSE),0)</f>
        <v>1,149</v>
      </c>
      <c r="I92" s="11" t="str">
        <f>FIXED(VLOOKUP(G92,'All data'!$A$4:$J$304,5,FALSE),0)</f>
        <v>19,732</v>
      </c>
      <c r="J92" s="11">
        <f>VLOOKUP(G92,'All data'!$A$4:$J$304,6,FALSE)</f>
        <v>58.230285830123655</v>
      </c>
      <c r="K92" s="11">
        <f>VLOOKUP(G92,'All data'!$A$4:$J$304,7,FALSE)</f>
        <v>54.911943597902969</v>
      </c>
      <c r="L92" s="11">
        <f>VLOOKUP(G92,'All data'!$A$4:$J$304,8,FALSE)</f>
        <v>61.698116452190732</v>
      </c>
      <c r="M92" s="11">
        <f>VLOOKUP(G92,'All data'!$A$4:$J$304,9,FALSE)</f>
        <v>3.3183422322206866</v>
      </c>
      <c r="N92" s="11">
        <f>VLOOKUP(G92,'All data'!$A$4:$J$304,10,FALSE)</f>
        <v>3.4678306220670763</v>
      </c>
      <c r="O92" s="102" t="str">
        <f t="shared" si="20"/>
        <v>Comparable</v>
      </c>
      <c r="P92" s="39" t="str">
        <f t="shared" si="21"/>
        <v>Sig. high</v>
      </c>
      <c r="Q92" s="69">
        <f t="shared" si="13"/>
        <v>59.107562335119667</v>
      </c>
      <c r="R92" s="68">
        <f t="shared" si="14"/>
        <v>59.107562335119667</v>
      </c>
      <c r="S92" s="7">
        <v>25.5</v>
      </c>
      <c r="T92" s="46">
        <f t="shared" si="15"/>
        <v>62.220195546606078</v>
      </c>
      <c r="U92" s="42">
        <f t="shared" si="16"/>
        <v>62.220195546606078</v>
      </c>
      <c r="V92" s="7">
        <v>25.5</v>
      </c>
    </row>
    <row r="93" spans="2:22" ht="14.4">
      <c r="B93" s="109" t="s">
        <v>10</v>
      </c>
      <c r="C93" s="15"/>
      <c r="D93" s="108" t="str">
        <f t="shared" si="22"/>
        <v>Sig. low</v>
      </c>
      <c r="E93" s="41" t="s">
        <v>10</v>
      </c>
      <c r="F93" t="s">
        <v>87</v>
      </c>
      <c r="G93" s="8" t="str">
        <f t="shared" si="19"/>
        <v>2014_Hywel Dda</v>
      </c>
      <c r="H93" s="11" t="str">
        <f>FIXED(VLOOKUP(G93,'All data'!$A$4:$J$304,4,FALSE),0)</f>
        <v>3,638</v>
      </c>
      <c r="I93" s="11" t="str">
        <f>FIXED(VLOOKUP(G93,'All data'!$A$4:$J$304,5,FALSE),0)</f>
        <v>64,111</v>
      </c>
      <c r="J93" s="11">
        <f>VLOOKUP(G93,'All data'!$A$4:$J$304,6,FALSE)</f>
        <v>56.745332314267444</v>
      </c>
      <c r="K93" s="11">
        <f>VLOOKUP(G93,'All data'!$A$4:$J$304,7,FALSE)</f>
        <v>54.916338266693685</v>
      </c>
      <c r="L93" s="11">
        <f>VLOOKUP(G93,'All data'!$A$4:$J$304,8,FALSE)</f>
        <v>58.620138261355272</v>
      </c>
      <c r="M93" s="11">
        <f>VLOOKUP(G93,'All data'!$A$4:$J$304,9,FALSE)</f>
        <v>1.8289940475737581</v>
      </c>
      <c r="N93" s="11">
        <f>VLOOKUP(G93,'All data'!$A$4:$J$304,10,FALSE)</f>
        <v>1.8748059470878289</v>
      </c>
      <c r="O93" s="102" t="str">
        <f>IF($J$98=0,"-",IF($J$98&lt;K93,"Sig. high",IF($J$98&gt;L93,"Sig. low","Comparable")))</f>
        <v>Sig. low</v>
      </c>
      <c r="P93" s="39" t="str">
        <f t="shared" si="21"/>
        <v>Sig. low</v>
      </c>
      <c r="Q93" s="69">
        <f t="shared" si="13"/>
        <v>59.107562335119667</v>
      </c>
      <c r="R93" s="68">
        <f t="shared" si="14"/>
        <v>59.107562335119667</v>
      </c>
      <c r="S93" s="7">
        <v>26.5</v>
      </c>
      <c r="T93" s="46">
        <f t="shared" si="15"/>
        <v>62.220195546606078</v>
      </c>
      <c r="U93" s="42">
        <f t="shared" si="16"/>
        <v>62.220195546606078</v>
      </c>
      <c r="V93" s="7">
        <v>26.5</v>
      </c>
    </row>
    <row r="94" spans="2:22" ht="14.4">
      <c r="B94" s="109" t="s">
        <v>14</v>
      </c>
      <c r="C94" s="15"/>
      <c r="D94" s="108" t="str">
        <f t="shared" si="22"/>
        <v>Sig. low</v>
      </c>
      <c r="E94" s="41" t="s">
        <v>14</v>
      </c>
      <c r="F94" t="s">
        <v>97</v>
      </c>
      <c r="G94" s="8" t="str">
        <f t="shared" si="19"/>
        <v>2014_ABM</v>
      </c>
      <c r="H94" s="11" t="str">
        <f>FIXED(VLOOKUP(G94,'All data'!$A$4:$J$304,4,FALSE),0)</f>
        <v>5,491</v>
      </c>
      <c r="I94" s="11" t="str">
        <f>FIXED(VLOOKUP(G94,'All data'!$A$4:$J$304,5,FALSE),0)</f>
        <v>96,592</v>
      </c>
      <c r="J94" s="11">
        <f>VLOOKUP(G94,'All data'!$A$4:$J$304,6,FALSE)</f>
        <v>56.847357959251283</v>
      </c>
      <c r="K94" s="11">
        <f>VLOOKUP(G94,'All data'!$A$4:$J$304,7,FALSE)</f>
        <v>55.353672014258166</v>
      </c>
      <c r="L94" s="11">
        <f>VLOOKUP(G94,'All data'!$A$4:$J$304,8,FALSE)</f>
        <v>58.371419344655955</v>
      </c>
      <c r="M94" s="11">
        <f>VLOOKUP(G94,'All data'!$A$4:$J$304,9,FALSE)</f>
        <v>1.4936859449931177</v>
      </c>
      <c r="N94" s="11">
        <f>VLOOKUP(G94,'All data'!$A$4:$J$304,10,FALSE)</f>
        <v>1.5240613854046714</v>
      </c>
      <c r="O94" s="102" t="str">
        <f t="shared" si="20"/>
        <v>Sig. low</v>
      </c>
      <c r="P94" s="39" t="str">
        <f t="shared" si="21"/>
        <v>Sig. low</v>
      </c>
      <c r="Q94" s="69">
        <f t="shared" si="13"/>
        <v>59.107562335119667</v>
      </c>
      <c r="R94" s="68">
        <f t="shared" si="14"/>
        <v>59.107562335119667</v>
      </c>
      <c r="S94" s="7">
        <v>27.5</v>
      </c>
      <c r="T94" s="46">
        <f t="shared" si="15"/>
        <v>62.220195546606078</v>
      </c>
      <c r="U94" s="42">
        <f t="shared" si="16"/>
        <v>62.220195546606078</v>
      </c>
      <c r="V94" s="7">
        <v>27.5</v>
      </c>
    </row>
    <row r="95" spans="2:22" ht="14.4">
      <c r="B95" s="109" t="s">
        <v>18</v>
      </c>
      <c r="C95" s="15"/>
      <c r="D95" s="108" t="str">
        <f t="shared" si="22"/>
        <v>Sig. low</v>
      </c>
      <c r="E95" s="41" t="s">
        <v>72</v>
      </c>
      <c r="F95" t="s">
        <v>92</v>
      </c>
      <c r="G95" s="8" t="str">
        <f t="shared" si="19"/>
        <v>2014_Cardiff and Vale</v>
      </c>
      <c r="H95" s="11" t="str">
        <f>FIXED(VLOOKUP(G95,'All data'!$A$4:$J$304,4,FALSE),0)</f>
        <v>5,871</v>
      </c>
      <c r="I95" s="11" t="str">
        <f>FIXED(VLOOKUP(G95,'All data'!$A$4:$J$304,5,FALSE),0)</f>
        <v>104,961</v>
      </c>
      <c r="J95" s="11">
        <f>VLOOKUP(G95,'All data'!$A$4:$J$304,6,FALSE)</f>
        <v>55.935061594306461</v>
      </c>
      <c r="K95" s="11">
        <f>VLOOKUP(G95,'All data'!$A$4:$J$304,7,FALSE)</f>
        <v>54.513394460845404</v>
      </c>
      <c r="L95" s="11">
        <f>VLOOKUP(G95,'All data'!$A$4:$J$304,8,FALSE)</f>
        <v>57.384678055998307</v>
      </c>
      <c r="M95" s="11">
        <f>VLOOKUP(G95,'All data'!$A$4:$J$304,9,FALSE)</f>
        <v>1.4216671334610567</v>
      </c>
      <c r="N95" s="11">
        <f>VLOOKUP(G95,'All data'!$A$4:$J$304,10,FALSE)</f>
        <v>1.4496164616918463</v>
      </c>
      <c r="O95" s="102" t="str">
        <f>IF($J$98=0,"-",IF($J$98&lt;K95,"Sig. high",IF($J$98&gt;L95,"Sig. low","Comparable")))</f>
        <v>Sig. low</v>
      </c>
      <c r="P95" s="39" t="str">
        <f t="shared" si="21"/>
        <v>Sig. low</v>
      </c>
      <c r="Q95" s="69">
        <f t="shared" si="13"/>
        <v>59.107562335119667</v>
      </c>
      <c r="R95" s="68">
        <f t="shared" si="14"/>
        <v>59.107562335119667</v>
      </c>
      <c r="S95" s="7">
        <v>28.5</v>
      </c>
      <c r="T95" s="46">
        <f t="shared" si="15"/>
        <v>62.220195546606078</v>
      </c>
      <c r="U95" s="42">
        <f t="shared" si="16"/>
        <v>62.220195546606078</v>
      </c>
      <c r="V95" s="7">
        <v>28.5</v>
      </c>
    </row>
    <row r="96" spans="2:22" ht="14.4">
      <c r="B96" s="109" t="s">
        <v>20</v>
      </c>
      <c r="C96" s="15"/>
      <c r="D96" s="108" t="str">
        <f t="shared" si="22"/>
        <v>No sig. difference</v>
      </c>
      <c r="E96" s="41" t="s">
        <v>20</v>
      </c>
      <c r="F96" t="s">
        <v>88</v>
      </c>
      <c r="G96" s="8" t="str">
        <f t="shared" si="19"/>
        <v>2014_Cwm Taf</v>
      </c>
      <c r="H96" s="11" t="str">
        <f>FIXED(VLOOKUP(G96,'All data'!$A$4:$J$304,4,FALSE),0)</f>
        <v>3,465</v>
      </c>
      <c r="I96" s="11" t="str">
        <f>FIXED(VLOOKUP(G96,'All data'!$A$4:$J$304,5,FALSE),0)</f>
        <v>56,943</v>
      </c>
      <c r="J96" s="11">
        <f>VLOOKUP(G96,'All data'!$A$4:$J$304,6,FALSE)</f>
        <v>60.850324008218742</v>
      </c>
      <c r="K96" s="11">
        <f>VLOOKUP(G96,'All data'!$A$4:$J$304,7,FALSE)</f>
        <v>58.841059810729156</v>
      </c>
      <c r="L96" s="11">
        <f>VLOOKUP(G96,'All data'!$A$4:$J$304,8,FALSE)</f>
        <v>62.911173954156865</v>
      </c>
      <c r="M96" s="11">
        <f>VLOOKUP(G96,'All data'!$A$4:$J$304,9,FALSE)</f>
        <v>2.0092641974895855</v>
      </c>
      <c r="N96" s="11">
        <f>VLOOKUP(G96,'All data'!$A$4:$J$304,10,FALSE)</f>
        <v>2.0608499459381235</v>
      </c>
      <c r="O96" s="102" t="str">
        <f t="shared" si="20"/>
        <v>Comparable</v>
      </c>
      <c r="P96" s="39" t="str">
        <f t="shared" si="21"/>
        <v>Sig. high</v>
      </c>
      <c r="Q96" s="69">
        <f t="shared" si="13"/>
        <v>59.107562335119667</v>
      </c>
      <c r="R96" s="68">
        <f t="shared" si="14"/>
        <v>59.107562335119667</v>
      </c>
      <c r="S96" s="7">
        <v>29.5</v>
      </c>
      <c r="T96" s="46">
        <f t="shared" si="15"/>
        <v>62.220195546606078</v>
      </c>
      <c r="U96" s="42">
        <f t="shared" si="16"/>
        <v>62.220195546606078</v>
      </c>
      <c r="V96" s="7">
        <v>29.5</v>
      </c>
    </row>
    <row r="97" spans="2:22" ht="14.4">
      <c r="B97" s="109" t="s">
        <v>23</v>
      </c>
      <c r="C97" s="15"/>
      <c r="D97" s="108" t="str">
        <f t="shared" si="22"/>
        <v>Sig. high</v>
      </c>
      <c r="E97" s="41" t="s">
        <v>23</v>
      </c>
      <c r="F97" t="s">
        <v>89</v>
      </c>
      <c r="G97" s="8" t="str">
        <f t="shared" si="19"/>
        <v>2014_Aneurin Bevan</v>
      </c>
      <c r="H97" s="11" t="str">
        <f>FIXED(VLOOKUP(G97,'All data'!$A$4:$J$304,4,FALSE),0)</f>
        <v>6,562</v>
      </c>
      <c r="I97" s="11" t="str">
        <f>FIXED(VLOOKUP(G97,'All data'!$A$4:$J$304,5,FALSE),0)</f>
        <v>107,041</v>
      </c>
      <c r="J97" s="11">
        <f>VLOOKUP(G97,'All data'!$A$4:$J$304,6,FALSE)</f>
        <v>61.303612634411117</v>
      </c>
      <c r="K97" s="11">
        <f>VLOOKUP(G97,'All data'!$A$4:$J$304,7,FALSE)</f>
        <v>59.829301872138174</v>
      </c>
      <c r="L97" s="11">
        <f>VLOOKUP(G97,'All data'!$A$4:$J$304,8,FALSE)</f>
        <v>62.805323153624343</v>
      </c>
      <c r="M97" s="11">
        <f>VLOOKUP(G97,'All data'!$A$4:$J$304,9,FALSE)</f>
        <v>1.4743107622729426</v>
      </c>
      <c r="N97" s="11">
        <f>VLOOKUP(G97,'All data'!$A$4:$J$304,10,FALSE)</f>
        <v>1.5017105192132263</v>
      </c>
      <c r="O97" s="102" t="str">
        <f>IF($J$98=0,"-",IF($J$98&lt;K97,"Sig. high",IF($J$98&gt;L97,"Sig. low","Comparable")))</f>
        <v>Sig. high</v>
      </c>
      <c r="P97" s="39" t="str">
        <f t="shared" si="21"/>
        <v>Sig. high</v>
      </c>
      <c r="Q97" s="69">
        <f t="shared" si="13"/>
        <v>59.107562335119667</v>
      </c>
      <c r="R97" s="68">
        <f t="shared" si="14"/>
        <v>59.107562335119667</v>
      </c>
      <c r="S97" s="7">
        <v>30.5</v>
      </c>
      <c r="T97" s="46">
        <f t="shared" si="15"/>
        <v>62.220195546606078</v>
      </c>
      <c r="U97" s="42">
        <f t="shared" si="16"/>
        <v>62.220195546606078</v>
      </c>
      <c r="V97" s="7">
        <v>30.5</v>
      </c>
    </row>
    <row r="98" spans="2:22">
      <c r="B98" s="108"/>
      <c r="C98" s="15"/>
      <c r="D98" s="15"/>
      <c r="E98" s="41" t="s">
        <v>2</v>
      </c>
      <c r="F98" s="6" t="s">
        <v>2</v>
      </c>
      <c r="G98" s="8" t="str">
        <f t="shared" si="19"/>
        <v>2014_Wales</v>
      </c>
      <c r="H98" s="11" t="str">
        <f>FIXED(VLOOKUP(G98,'All data'!$A$4:$J$304,4,FALSE),0)</f>
        <v>33,541</v>
      </c>
      <c r="I98" s="11" t="str">
        <f>FIXED(VLOOKUP(G98,'All data'!$A$4:$J$304,5,FALSE),0)</f>
        <v>567,457</v>
      </c>
      <c r="J98" s="11">
        <f>VLOOKUP(G98,'All data'!$A$4:$J$304,6,FALSE)</f>
        <v>59.107562335119667</v>
      </c>
      <c r="K98" s="11">
        <f>VLOOKUP(G98,'All data'!$A$4:$J$304,7,FALSE)</f>
        <v>58.476681119572518</v>
      </c>
      <c r="L98" s="11">
        <f>VLOOKUP(G98,'All data'!$A$4:$J$304,8,FALSE)</f>
        <v>59.743600154600806</v>
      </c>
      <c r="M98" s="11">
        <f>VLOOKUP(G98,'All data'!$A$4:$J$304,9,FALSE)</f>
        <v>0.6308812155471486</v>
      </c>
      <c r="N98" s="11">
        <f>VLOOKUP(G98,'All data'!$A$4:$J$304,10,FALSE)</f>
        <v>0.63603781948113891</v>
      </c>
      <c r="O98" s="102" t="str">
        <f t="shared" si="20"/>
        <v>Comparable</v>
      </c>
      <c r="P98" s="50" t="s">
        <v>77</v>
      </c>
      <c r="Q98" s="69">
        <f t="shared" si="13"/>
        <v>59.107562335119667</v>
      </c>
      <c r="R98" s="68">
        <f t="shared" si="14"/>
        <v>59.107562335119667</v>
      </c>
      <c r="S98" s="7">
        <v>31</v>
      </c>
      <c r="T98" s="46">
        <f t="shared" si="15"/>
        <v>62.220195546606078</v>
      </c>
      <c r="U98" s="42">
        <f t="shared" si="16"/>
        <v>62.220195546606078</v>
      </c>
      <c r="V98" s="7">
        <v>31</v>
      </c>
    </row>
    <row r="99" spans="2:22">
      <c r="B99" s="108"/>
      <c r="C99" s="15"/>
      <c r="D99" s="15"/>
      <c r="E99" s="32"/>
      <c r="F99" s="32" t="s">
        <v>83</v>
      </c>
      <c r="G99" s="34" t="str">
        <f t="shared" si="19"/>
        <v>2014_England</v>
      </c>
      <c r="H99" s="33" t="str">
        <f>FIXED(VLOOKUP(G99,'All data'!$A$4:$J$304,4,FALSE),0)</f>
        <v>661,496</v>
      </c>
      <c r="I99" s="33" t="str">
        <f>FIXED(VLOOKUP(G99,'All data'!$A$4:$J$304,5,FALSE),0)</f>
        <v>10,631,532</v>
      </c>
      <c r="J99" s="33">
        <f>VLOOKUP(G99,'All data'!$A$4:$J$304,6,FALSE)</f>
        <v>62.220195546606078</v>
      </c>
      <c r="K99" s="33">
        <f>VLOOKUP(G99,'All data'!$A$4:$J$304,7,FALSE)</f>
        <v>62.070343697824626</v>
      </c>
      <c r="L99" s="33">
        <f>VLOOKUP(G99,'All data'!$A$4:$J$304,8,FALSE)</f>
        <v>62.37032223864918</v>
      </c>
      <c r="M99" s="33">
        <f>VLOOKUP(G99,'All data'!$A$4:$J$304,9,FALSE)</f>
        <v>0.14985184878145219</v>
      </c>
      <c r="N99" s="33">
        <f>VLOOKUP(G99,'All data'!$A$4:$J$304,10,FALSE)</f>
        <v>0.15012669204310214</v>
      </c>
      <c r="O99" s="110" t="str">
        <f t="shared" si="20"/>
        <v>Sig. high</v>
      </c>
      <c r="P99" s="67" t="str">
        <f>IF(J99="-","-",IF($J$98=0,"-",IF($J$98&lt;L99,"Sig. high",IF($J$98&gt;M99,"Sig. low","No sig. difference"))))</f>
        <v>Sig. high</v>
      </c>
      <c r="Q99" s="32"/>
      <c r="R99" s="48"/>
      <c r="S99" s="43"/>
      <c r="T99" s="32"/>
      <c r="U99" s="48"/>
      <c r="V99" s="43"/>
    </row>
    <row r="100" spans="2:22">
      <c r="B100" s="108"/>
      <c r="C100" s="15"/>
      <c r="D100" s="15"/>
    </row>
  </sheetData>
  <mergeCells count="3">
    <mergeCell ref="Q64:S64"/>
    <mergeCell ref="T64:V64"/>
    <mergeCell ref="F2:I3"/>
  </mergeCell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XFD13927"/>
  <sheetViews>
    <sheetView zoomScale="85" zoomScaleNormal="85" workbookViewId="0">
      <pane ySplit="3" topLeftCell="A271" activePane="bottomLeft" state="frozen"/>
      <selection pane="bottomLeft" activeCell="H304" sqref="H304"/>
    </sheetView>
  </sheetViews>
  <sheetFormatPr defaultRowHeight="14.4"/>
  <cols>
    <col min="1" max="1" width="28.109375" customWidth="1"/>
    <col min="2" max="2" width="14.33203125" customWidth="1"/>
    <col min="3" max="3" width="11.6640625" customWidth="1"/>
    <col min="4" max="4" width="24.109375" bestFit="1" customWidth="1"/>
    <col min="5" max="5" width="15.33203125" customWidth="1"/>
    <col min="6" max="7" width="14.33203125" customWidth="1"/>
    <col min="12" max="18" width="9.109375" style="74"/>
  </cols>
  <sheetData>
    <row r="1" spans="1:18">
      <c r="A1" s="2" t="s">
        <v>108</v>
      </c>
      <c r="B1" s="2"/>
    </row>
    <row r="2" spans="1:18">
      <c r="A2">
        <v>1</v>
      </c>
      <c r="B2">
        <v>2</v>
      </c>
      <c r="C2">
        <v>3</v>
      </c>
      <c r="D2">
        <v>4</v>
      </c>
      <c r="E2">
        <v>5</v>
      </c>
      <c r="F2">
        <v>6</v>
      </c>
      <c r="G2">
        <v>7</v>
      </c>
      <c r="H2">
        <v>8</v>
      </c>
      <c r="I2">
        <v>9</v>
      </c>
      <c r="J2">
        <v>10</v>
      </c>
      <c r="K2" s="30"/>
    </row>
    <row r="3" spans="1:18">
      <c r="A3" t="s">
        <v>69</v>
      </c>
      <c r="B3" t="s">
        <v>31</v>
      </c>
      <c r="C3" t="s">
        <v>93</v>
      </c>
      <c r="D3" t="s">
        <v>94</v>
      </c>
      <c r="E3" t="s">
        <v>95</v>
      </c>
      <c r="F3" t="s">
        <v>96</v>
      </c>
      <c r="G3" t="s">
        <v>70</v>
      </c>
      <c r="H3" t="s">
        <v>71</v>
      </c>
      <c r="I3" t="s">
        <v>74</v>
      </c>
      <c r="J3" t="s">
        <v>73</v>
      </c>
      <c r="L3"/>
      <c r="M3"/>
      <c r="N3"/>
      <c r="O3"/>
      <c r="P3"/>
      <c r="Q3"/>
      <c r="R3"/>
    </row>
    <row r="4" spans="1:18">
      <c r="A4" t="s">
        <v>167</v>
      </c>
      <c r="B4" t="s">
        <v>2</v>
      </c>
      <c r="C4">
        <v>2005</v>
      </c>
      <c r="D4">
        <v>32590</v>
      </c>
      <c r="E4">
        <v>581392</v>
      </c>
      <c r="F4">
        <v>56.05512287750777</v>
      </c>
      <c r="G4">
        <v>55.448178625904326</v>
      </c>
      <c r="H4">
        <v>56.667100271137656</v>
      </c>
      <c r="I4">
        <v>0.60694425160344423</v>
      </c>
      <c r="J4">
        <v>0.61197739362988557</v>
      </c>
      <c r="N4" s="75"/>
      <c r="O4" s="75"/>
      <c r="P4" s="75"/>
      <c r="Q4" s="75"/>
      <c r="R4" s="75"/>
    </row>
    <row r="5" spans="1:18">
      <c r="A5" t="s">
        <v>168</v>
      </c>
      <c r="B5" t="s">
        <v>86</v>
      </c>
      <c r="C5">
        <v>2005</v>
      </c>
      <c r="D5">
        <v>7202</v>
      </c>
      <c r="E5">
        <v>124839</v>
      </c>
      <c r="F5">
        <v>57.690305112985527</v>
      </c>
      <c r="G5">
        <v>56.36560520227868</v>
      </c>
      <c r="H5">
        <v>59.038494056816511</v>
      </c>
      <c r="I5">
        <v>1.3246999107068476</v>
      </c>
      <c r="J5">
        <v>1.3481889438309835</v>
      </c>
      <c r="N5" s="75"/>
      <c r="O5" s="75"/>
      <c r="P5" s="75"/>
      <c r="Q5" s="75"/>
      <c r="R5" s="75"/>
    </row>
    <row r="6" spans="1:18">
      <c r="A6" t="s">
        <v>169</v>
      </c>
      <c r="B6" t="s">
        <v>78</v>
      </c>
      <c r="C6">
        <v>2005</v>
      </c>
      <c r="D6">
        <v>1247</v>
      </c>
      <c r="E6">
        <v>21506</v>
      </c>
      <c r="F6">
        <v>57.983818469264392</v>
      </c>
      <c r="G6">
        <v>54.810152569264517</v>
      </c>
      <c r="H6">
        <v>61.294587798382324</v>
      </c>
      <c r="I6">
        <v>3.1736658999998753</v>
      </c>
      <c r="J6">
        <v>3.3107693291179316</v>
      </c>
      <c r="N6" s="75"/>
      <c r="O6" s="75"/>
      <c r="P6" s="75"/>
      <c r="Q6" s="75"/>
      <c r="R6" s="75"/>
    </row>
    <row r="7" spans="1:18">
      <c r="A7" t="s">
        <v>170</v>
      </c>
      <c r="B7" t="s">
        <v>87</v>
      </c>
      <c r="C7">
        <v>2005</v>
      </c>
      <c r="D7">
        <v>3546</v>
      </c>
      <c r="E7">
        <v>67020</v>
      </c>
      <c r="F7">
        <v>52.909579230080574</v>
      </c>
      <c r="G7">
        <v>51.182419166536533</v>
      </c>
      <c r="H7">
        <v>54.680565853887387</v>
      </c>
      <c r="I7">
        <v>1.7271600635440407</v>
      </c>
      <c r="J7">
        <v>1.770986623806813</v>
      </c>
      <c r="N7" s="75"/>
      <c r="O7" s="75"/>
      <c r="P7" s="75"/>
      <c r="Q7" s="75"/>
      <c r="R7" s="75"/>
    </row>
    <row r="8" spans="1:18">
      <c r="A8" t="s">
        <v>171</v>
      </c>
      <c r="B8" t="s">
        <v>97</v>
      </c>
      <c r="C8">
        <v>2005</v>
      </c>
      <c r="D8">
        <v>5455</v>
      </c>
      <c r="E8">
        <v>98471</v>
      </c>
      <c r="F8">
        <v>55.397020442566848</v>
      </c>
      <c r="G8">
        <v>53.936679583338204</v>
      </c>
      <c r="H8">
        <v>56.887157567719797</v>
      </c>
      <c r="I8">
        <v>1.4603408592286442</v>
      </c>
      <c r="J8">
        <v>1.4901371251529483</v>
      </c>
      <c r="N8" s="75"/>
      <c r="O8" s="75"/>
      <c r="P8" s="75"/>
      <c r="Q8" s="75"/>
      <c r="R8" s="75"/>
    </row>
    <row r="9" spans="1:18">
      <c r="A9" t="s">
        <v>172</v>
      </c>
      <c r="B9" t="s">
        <v>92</v>
      </c>
      <c r="C9">
        <v>2005</v>
      </c>
      <c r="D9">
        <v>5232</v>
      </c>
      <c r="E9">
        <v>100685</v>
      </c>
      <c r="F9">
        <v>51.964046282961711</v>
      </c>
      <c r="G9">
        <v>50.565511963559644</v>
      </c>
      <c r="H9">
        <v>53.391724445872079</v>
      </c>
      <c r="I9">
        <v>1.3985343194020672</v>
      </c>
      <c r="J9">
        <v>1.4276781629103681</v>
      </c>
      <c r="N9" s="75"/>
      <c r="O9" s="75"/>
      <c r="P9" s="75"/>
      <c r="Q9" s="75"/>
      <c r="R9" s="75"/>
    </row>
    <row r="10" spans="1:18">
      <c r="A10" t="s">
        <v>173</v>
      </c>
      <c r="B10" t="s">
        <v>88</v>
      </c>
      <c r="C10">
        <v>2005</v>
      </c>
      <c r="D10">
        <v>3505</v>
      </c>
      <c r="E10">
        <v>59045</v>
      </c>
      <c r="F10">
        <v>59.361503937674655</v>
      </c>
      <c r="G10">
        <v>57.412523341410342</v>
      </c>
      <c r="H10">
        <v>61.360232218304773</v>
      </c>
      <c r="I10">
        <v>1.9489805962643132</v>
      </c>
      <c r="J10">
        <v>1.9987282806301181</v>
      </c>
      <c r="N10" s="75"/>
      <c r="O10" s="75"/>
      <c r="P10" s="75"/>
      <c r="Q10" s="75"/>
      <c r="R10" s="75"/>
    </row>
    <row r="11" spans="1:18">
      <c r="A11" t="s">
        <v>174</v>
      </c>
      <c r="B11" t="s">
        <v>89</v>
      </c>
      <c r="C11">
        <v>2005</v>
      </c>
      <c r="D11">
        <v>6403</v>
      </c>
      <c r="E11">
        <v>109826</v>
      </c>
      <c r="F11">
        <v>58.301312985996027</v>
      </c>
      <c r="G11">
        <v>56.882010218942973</v>
      </c>
      <c r="H11">
        <v>59.747322058038542</v>
      </c>
      <c r="I11">
        <v>1.419302767053054</v>
      </c>
      <c r="J11">
        <v>1.4460090720425143</v>
      </c>
      <c r="N11" s="75"/>
      <c r="O11" s="75"/>
      <c r="P11" s="75"/>
      <c r="Q11" s="75"/>
      <c r="R11" s="75"/>
    </row>
    <row r="12" spans="1:18">
      <c r="A12" t="s">
        <v>175</v>
      </c>
      <c r="B12" t="s">
        <v>98</v>
      </c>
      <c r="C12">
        <v>2005</v>
      </c>
      <c r="D12">
        <v>685</v>
      </c>
      <c r="E12">
        <v>11959</v>
      </c>
      <c r="F12">
        <v>57.279036708754916</v>
      </c>
      <c r="G12">
        <v>53.069846213985656</v>
      </c>
      <c r="H12">
        <v>61.735591550007399</v>
      </c>
      <c r="I12">
        <v>4.2091904947692598</v>
      </c>
      <c r="J12">
        <v>4.4565548412524834</v>
      </c>
      <c r="N12" s="75"/>
      <c r="O12" s="75"/>
      <c r="P12" s="75"/>
      <c r="Q12" s="75"/>
      <c r="R12" s="75"/>
    </row>
    <row r="13" spans="1:18">
      <c r="A13" t="s">
        <v>176</v>
      </c>
      <c r="B13" t="s">
        <v>48</v>
      </c>
      <c r="C13">
        <v>2005</v>
      </c>
      <c r="D13">
        <v>734</v>
      </c>
      <c r="E13">
        <v>13681</v>
      </c>
      <c r="F13">
        <v>53.651048899934217</v>
      </c>
      <c r="G13">
        <v>49.839867600186771</v>
      </c>
      <c r="H13">
        <v>57.678366457858758</v>
      </c>
      <c r="I13">
        <v>3.8111812997474459</v>
      </c>
      <c r="J13">
        <v>4.0273175579245404</v>
      </c>
      <c r="N13" s="75"/>
      <c r="O13" s="75"/>
      <c r="P13" s="75"/>
      <c r="Q13" s="75"/>
      <c r="R13" s="75"/>
    </row>
    <row r="14" spans="1:18">
      <c r="A14" t="s">
        <v>177</v>
      </c>
      <c r="B14" t="s">
        <v>43</v>
      </c>
      <c r="C14">
        <v>2005</v>
      </c>
      <c r="D14">
        <v>1522</v>
      </c>
      <c r="E14">
        <v>26172</v>
      </c>
      <c r="F14">
        <v>58.153752101482496</v>
      </c>
      <c r="G14">
        <v>55.268809258892176</v>
      </c>
      <c r="H14">
        <v>61.151254772285803</v>
      </c>
      <c r="I14">
        <v>2.8849428425903199</v>
      </c>
      <c r="J14">
        <v>2.997502670803307</v>
      </c>
      <c r="N14" s="75"/>
      <c r="O14" s="75"/>
      <c r="P14" s="75"/>
      <c r="Q14" s="75"/>
      <c r="R14" s="75"/>
    </row>
    <row r="15" spans="1:18">
      <c r="A15" t="s">
        <v>178</v>
      </c>
      <c r="B15" t="s">
        <v>47</v>
      </c>
      <c r="C15">
        <v>2005</v>
      </c>
      <c r="D15">
        <v>2055</v>
      </c>
      <c r="E15">
        <v>34815</v>
      </c>
      <c r="F15">
        <v>59.02628177509694</v>
      </c>
      <c r="G15">
        <v>56.501779941402205</v>
      </c>
      <c r="H15">
        <v>61.635299352067669</v>
      </c>
      <c r="I15">
        <v>2.5245018336947354</v>
      </c>
      <c r="J15">
        <v>2.6090175769707287</v>
      </c>
      <c r="N15" s="75"/>
      <c r="O15" s="75"/>
      <c r="P15" s="75"/>
      <c r="Q15" s="75"/>
      <c r="R15" s="75"/>
    </row>
    <row r="16" spans="1:18">
      <c r="A16" t="s">
        <v>179</v>
      </c>
      <c r="B16" t="s">
        <v>44</v>
      </c>
      <c r="C16">
        <v>2005</v>
      </c>
      <c r="D16">
        <v>3954</v>
      </c>
      <c r="E16">
        <v>77183</v>
      </c>
      <c r="F16">
        <v>51.228897555161112</v>
      </c>
      <c r="G16">
        <v>49.644532529306495</v>
      </c>
      <c r="H16">
        <v>52.851307021479812</v>
      </c>
      <c r="I16">
        <v>1.5843650258546162</v>
      </c>
      <c r="J16">
        <v>1.6224094663187003</v>
      </c>
      <c r="N16" s="75"/>
      <c r="O16" s="75"/>
      <c r="P16" s="75"/>
      <c r="Q16" s="75"/>
      <c r="R16" s="75"/>
    </row>
    <row r="17" spans="1:18">
      <c r="A17" t="s">
        <v>180</v>
      </c>
      <c r="B17" t="s">
        <v>40</v>
      </c>
      <c r="C17">
        <v>2005</v>
      </c>
      <c r="D17">
        <v>1745</v>
      </c>
      <c r="E17">
        <v>32143</v>
      </c>
      <c r="F17">
        <v>54.288647606010642</v>
      </c>
      <c r="G17">
        <v>51.771301172545023</v>
      </c>
      <c r="H17">
        <v>56.897592728427412</v>
      </c>
      <c r="I17">
        <v>2.5173464334656188</v>
      </c>
      <c r="J17">
        <v>2.6089451224167703</v>
      </c>
      <c r="N17" s="75"/>
      <c r="O17" s="75"/>
      <c r="P17" s="75"/>
      <c r="Q17" s="75"/>
      <c r="R17" s="75"/>
    </row>
    <row r="18" spans="1:18">
      <c r="A18" t="s">
        <v>181</v>
      </c>
      <c r="B18" t="s">
        <v>38</v>
      </c>
      <c r="C18">
        <v>2005</v>
      </c>
      <c r="D18">
        <v>600</v>
      </c>
      <c r="E18">
        <v>14653</v>
      </c>
      <c r="F18">
        <v>40.947246297686476</v>
      </c>
      <c r="G18">
        <v>37.736327103081258</v>
      </c>
      <c r="H18">
        <v>44.360225935627831</v>
      </c>
      <c r="I18">
        <v>3.2109191946052178</v>
      </c>
      <c r="J18">
        <v>3.4129796379413548</v>
      </c>
      <c r="N18" s="75"/>
      <c r="O18" s="75"/>
      <c r="P18" s="75"/>
      <c r="Q18" s="75"/>
      <c r="R18" s="75"/>
    </row>
    <row r="19" spans="1:18">
      <c r="A19" t="s">
        <v>182</v>
      </c>
      <c r="B19" t="s">
        <v>34</v>
      </c>
      <c r="C19">
        <v>2005</v>
      </c>
      <c r="D19">
        <v>1044</v>
      </c>
      <c r="E19">
        <v>18793</v>
      </c>
      <c r="F19">
        <v>55.552599372106641</v>
      </c>
      <c r="G19">
        <v>52.233856322465712</v>
      </c>
      <c r="H19">
        <v>59.028375518063037</v>
      </c>
      <c r="I19">
        <v>3.3187430496409291</v>
      </c>
      <c r="J19">
        <v>3.4757761459563952</v>
      </c>
      <c r="N19" s="75"/>
      <c r="O19" s="75"/>
      <c r="P19" s="75"/>
      <c r="Q19" s="75"/>
      <c r="R19" s="75"/>
    </row>
    <row r="20" spans="1:18">
      <c r="A20" t="s">
        <v>183</v>
      </c>
      <c r="B20" t="s">
        <v>35</v>
      </c>
      <c r="C20">
        <v>2005</v>
      </c>
      <c r="D20">
        <v>984</v>
      </c>
      <c r="E20">
        <v>16756</v>
      </c>
      <c r="F20">
        <v>58.725232752446885</v>
      </c>
      <c r="G20">
        <v>55.113249129021028</v>
      </c>
      <c r="H20">
        <v>62.513394063009251</v>
      </c>
      <c r="I20">
        <v>3.6119836234258571</v>
      </c>
      <c r="J20">
        <v>3.7881613105623657</v>
      </c>
      <c r="N20" s="75"/>
      <c r="O20" s="75"/>
      <c r="P20" s="75"/>
      <c r="Q20" s="75"/>
      <c r="R20" s="75"/>
    </row>
    <row r="21" spans="1:18">
      <c r="A21" t="s">
        <v>184</v>
      </c>
      <c r="B21" t="s">
        <v>36</v>
      </c>
      <c r="C21">
        <v>2005</v>
      </c>
      <c r="D21">
        <v>1644</v>
      </c>
      <c r="E21">
        <v>29368</v>
      </c>
      <c r="F21">
        <v>55.979297194225012</v>
      </c>
      <c r="G21">
        <v>53.305969458722572</v>
      </c>
      <c r="H21">
        <v>58.752902995758603</v>
      </c>
      <c r="I21">
        <v>2.6733277355024399</v>
      </c>
      <c r="J21">
        <v>2.7736058015335914</v>
      </c>
      <c r="N21" s="75"/>
      <c r="O21" s="75"/>
      <c r="P21" s="75"/>
      <c r="Q21" s="75"/>
      <c r="R21" s="75"/>
    </row>
    <row r="22" spans="1:18">
      <c r="A22" t="s">
        <v>185</v>
      </c>
      <c r="B22" t="s">
        <v>33</v>
      </c>
      <c r="C22">
        <v>2005</v>
      </c>
      <c r="D22">
        <v>1263</v>
      </c>
      <c r="E22">
        <v>22481</v>
      </c>
      <c r="F22">
        <v>56.180774876562431</v>
      </c>
      <c r="G22">
        <v>53.125062313769234</v>
      </c>
      <c r="H22">
        <v>59.3676368592035</v>
      </c>
      <c r="I22">
        <v>3.0557125627931967</v>
      </c>
      <c r="J22">
        <v>3.1868619826410693</v>
      </c>
      <c r="N22" s="75"/>
      <c r="O22" s="75"/>
      <c r="P22" s="75"/>
      <c r="Q22" s="75"/>
      <c r="R22" s="75"/>
    </row>
    <row r="23" spans="1:18">
      <c r="A23" t="s">
        <v>186</v>
      </c>
      <c r="B23" t="s">
        <v>46</v>
      </c>
      <c r="C23">
        <v>2005</v>
      </c>
      <c r="D23">
        <v>643</v>
      </c>
      <c r="E23">
        <v>11325</v>
      </c>
      <c r="F23">
        <v>56.777041942604853</v>
      </c>
      <c r="G23">
        <v>52.473272269688714</v>
      </c>
      <c r="H23">
        <v>61.34213015086641</v>
      </c>
      <c r="I23">
        <v>4.3037696729161397</v>
      </c>
      <c r="J23">
        <v>4.5650882082615567</v>
      </c>
      <c r="N23" s="75"/>
      <c r="O23" s="75"/>
      <c r="P23" s="75"/>
      <c r="Q23" s="75"/>
      <c r="R23" s="75"/>
    </row>
    <row r="24" spans="1:18">
      <c r="A24" t="s">
        <v>187</v>
      </c>
      <c r="B24" t="s">
        <v>50</v>
      </c>
      <c r="C24">
        <v>2005</v>
      </c>
      <c r="D24">
        <v>819</v>
      </c>
      <c r="E24">
        <v>15482</v>
      </c>
      <c r="F24">
        <v>52.900142100503814</v>
      </c>
      <c r="G24">
        <v>49.339153530337406</v>
      </c>
      <c r="H24">
        <v>56.65199964914374</v>
      </c>
      <c r="I24">
        <v>3.5609885701664084</v>
      </c>
      <c r="J24">
        <v>3.7518575486399257</v>
      </c>
      <c r="N24" s="75"/>
      <c r="O24" s="75"/>
      <c r="P24" s="75"/>
      <c r="Q24" s="75"/>
      <c r="R24" s="75"/>
    </row>
    <row r="25" spans="1:18">
      <c r="A25" t="s">
        <v>188</v>
      </c>
      <c r="B25" t="s">
        <v>42</v>
      </c>
      <c r="C25">
        <v>2005</v>
      </c>
      <c r="D25">
        <v>1484</v>
      </c>
      <c r="E25">
        <v>26289</v>
      </c>
      <c r="F25">
        <v>56.449465555935937</v>
      </c>
      <c r="G25">
        <v>53.613901924215767</v>
      </c>
      <c r="H25">
        <v>59.397100215396193</v>
      </c>
      <c r="I25">
        <v>2.83556363172017</v>
      </c>
      <c r="J25">
        <v>2.947634659460256</v>
      </c>
      <c r="N25" s="75"/>
      <c r="O25" s="75"/>
      <c r="P25" s="75"/>
      <c r="Q25" s="75"/>
      <c r="R25" s="75"/>
    </row>
    <row r="26" spans="1:18">
      <c r="A26" t="s">
        <v>189</v>
      </c>
      <c r="B26" t="s">
        <v>51</v>
      </c>
      <c r="C26">
        <v>2005</v>
      </c>
      <c r="D26">
        <v>1699</v>
      </c>
      <c r="E26">
        <v>28236</v>
      </c>
      <c r="F26">
        <v>60.171412381357136</v>
      </c>
      <c r="G26">
        <v>57.344216664029702</v>
      </c>
      <c r="H26">
        <v>63.102892416139184</v>
      </c>
      <c r="I26">
        <v>2.8271957173274345</v>
      </c>
      <c r="J26">
        <v>2.931480034782048</v>
      </c>
      <c r="N26" s="75"/>
      <c r="O26" s="75"/>
      <c r="P26" s="75"/>
      <c r="Q26" s="75"/>
      <c r="R26" s="75"/>
    </row>
    <row r="27" spans="1:18">
      <c r="A27" t="s">
        <v>190</v>
      </c>
      <c r="B27" t="s">
        <v>39</v>
      </c>
      <c r="C27">
        <v>2005</v>
      </c>
      <c r="D27">
        <v>1201</v>
      </c>
      <c r="E27">
        <v>20224</v>
      </c>
      <c r="F27">
        <v>59.384889240506325</v>
      </c>
      <c r="G27">
        <v>56.073760090557727</v>
      </c>
      <c r="H27">
        <v>62.841838826521446</v>
      </c>
      <c r="I27">
        <v>3.3111291499485986</v>
      </c>
      <c r="J27">
        <v>3.4569495860151207</v>
      </c>
      <c r="N27" s="75"/>
      <c r="O27" s="75"/>
      <c r="P27" s="75"/>
      <c r="Q27" s="75"/>
      <c r="R27" s="75"/>
    </row>
    <row r="28" spans="1:18">
      <c r="A28" t="s">
        <v>169</v>
      </c>
      <c r="B28" t="s">
        <v>78</v>
      </c>
      <c r="C28">
        <v>2005</v>
      </c>
      <c r="D28">
        <v>1247</v>
      </c>
      <c r="E28">
        <v>21506</v>
      </c>
      <c r="F28">
        <v>57.983818469264392</v>
      </c>
      <c r="G28">
        <v>54.810152569264517</v>
      </c>
      <c r="H28">
        <v>61.294587798382324</v>
      </c>
      <c r="I28">
        <v>3.1736658999998753</v>
      </c>
      <c r="J28">
        <v>3.3107693291179316</v>
      </c>
      <c r="N28" s="75"/>
      <c r="O28" s="75"/>
      <c r="P28" s="75"/>
      <c r="Q28" s="75"/>
      <c r="R28" s="75"/>
    </row>
    <row r="29" spans="1:18">
      <c r="A29" t="s">
        <v>191</v>
      </c>
      <c r="B29" t="s">
        <v>99</v>
      </c>
      <c r="C29">
        <v>2005</v>
      </c>
      <c r="D29">
        <v>2862</v>
      </c>
      <c r="E29">
        <v>47720</v>
      </c>
      <c r="F29">
        <v>59.97485331098072</v>
      </c>
      <c r="G29">
        <v>57.797673502499023</v>
      </c>
      <c r="H29">
        <v>62.213624002889901</v>
      </c>
      <c r="I29">
        <v>2.1771798084816965</v>
      </c>
      <c r="J29">
        <v>2.2387706919091812</v>
      </c>
      <c r="N29" s="75"/>
      <c r="O29" s="75"/>
      <c r="P29" s="75"/>
      <c r="Q29" s="75"/>
      <c r="R29" s="75"/>
    </row>
    <row r="30" spans="1:18">
      <c r="A30" t="s">
        <v>192</v>
      </c>
      <c r="B30" t="s">
        <v>41</v>
      </c>
      <c r="C30">
        <v>2005</v>
      </c>
      <c r="D30">
        <v>2449</v>
      </c>
      <c r="E30">
        <v>46010</v>
      </c>
      <c r="F30">
        <v>53.22755922625516</v>
      </c>
      <c r="G30">
        <v>51.140298861808233</v>
      </c>
      <c r="H30">
        <v>55.378731805668203</v>
      </c>
      <c r="I30">
        <v>2.0872603644469265</v>
      </c>
      <c r="J30">
        <v>2.1511725794130427</v>
      </c>
      <c r="N30" s="75"/>
      <c r="O30" s="75"/>
      <c r="P30" s="75"/>
      <c r="Q30" s="75"/>
      <c r="R30" s="75"/>
    </row>
    <row r="31" spans="1:18">
      <c r="A31" t="s">
        <v>193</v>
      </c>
      <c r="B31" t="s">
        <v>49</v>
      </c>
      <c r="C31">
        <v>2005</v>
      </c>
      <c r="D31">
        <v>1096</v>
      </c>
      <c r="E31">
        <v>17612</v>
      </c>
      <c r="F31">
        <v>62.230297524415178</v>
      </c>
      <c r="G31">
        <v>58.600548160322077</v>
      </c>
      <c r="H31">
        <v>66.027568761854553</v>
      </c>
      <c r="I31">
        <v>3.6297493640931009</v>
      </c>
      <c r="J31">
        <v>3.7972712374393751</v>
      </c>
      <c r="N31" s="75"/>
      <c r="O31" s="75"/>
      <c r="P31" s="75"/>
      <c r="Q31" s="75"/>
      <c r="R31" s="75"/>
    </row>
    <row r="32" spans="1:18">
      <c r="A32" t="s">
        <v>194</v>
      </c>
      <c r="B32" t="s">
        <v>100</v>
      </c>
      <c r="C32">
        <v>2005</v>
      </c>
      <c r="D32">
        <v>1278</v>
      </c>
      <c r="E32">
        <v>23502</v>
      </c>
      <c r="F32">
        <v>54.378350778657136</v>
      </c>
      <c r="G32">
        <v>51.437839899057948</v>
      </c>
      <c r="H32">
        <v>57.444306637290886</v>
      </c>
      <c r="I32">
        <v>2.9405108795991879</v>
      </c>
      <c r="J32">
        <v>3.0659558586337496</v>
      </c>
      <c r="N32" s="75"/>
      <c r="O32" s="75"/>
      <c r="P32" s="75"/>
      <c r="Q32" s="75"/>
      <c r="R32" s="75"/>
    </row>
    <row r="33" spans="1:18">
      <c r="A33" t="s">
        <v>195</v>
      </c>
      <c r="B33" t="s">
        <v>37</v>
      </c>
      <c r="C33">
        <v>2005</v>
      </c>
      <c r="D33">
        <v>1582</v>
      </c>
      <c r="E33">
        <v>25482</v>
      </c>
      <c r="F33">
        <v>62.083039007927162</v>
      </c>
      <c r="G33">
        <v>59.061402061796684</v>
      </c>
      <c r="H33">
        <v>65.220264804771404</v>
      </c>
      <c r="I33">
        <v>3.021636946130478</v>
      </c>
      <c r="J33">
        <v>3.1372257968442412</v>
      </c>
      <c r="N33" s="75"/>
      <c r="O33" s="75"/>
      <c r="P33" s="75"/>
      <c r="Q33" s="75"/>
      <c r="R33" s="75"/>
    </row>
    <row r="34" spans="1:18">
      <c r="A34" t="s">
        <v>196</v>
      </c>
      <c r="B34" t="s">
        <v>2</v>
      </c>
      <c r="C34">
        <v>2006</v>
      </c>
      <c r="D34">
        <v>33623</v>
      </c>
      <c r="E34">
        <v>585071</v>
      </c>
      <c r="F34">
        <v>57.46823889750133</v>
      </c>
      <c r="G34">
        <v>56.855601321498376</v>
      </c>
      <c r="H34">
        <v>58.085877822861313</v>
      </c>
      <c r="I34">
        <v>0.61263757600295321</v>
      </c>
      <c r="J34">
        <v>0.61763892535998366</v>
      </c>
      <c r="N34" s="75"/>
      <c r="O34" s="75"/>
      <c r="P34" s="75"/>
      <c r="Q34" s="75"/>
      <c r="R34" s="75"/>
    </row>
    <row r="35" spans="1:18">
      <c r="A35" t="s">
        <v>197</v>
      </c>
      <c r="B35" t="s">
        <v>86</v>
      </c>
      <c r="C35">
        <v>2006</v>
      </c>
      <c r="D35">
        <v>7483</v>
      </c>
      <c r="E35">
        <v>125525</v>
      </c>
      <c r="F35">
        <v>59.613622784305917</v>
      </c>
      <c r="G35">
        <v>58.270558877539081</v>
      </c>
      <c r="H35">
        <v>60.980045611873621</v>
      </c>
      <c r="I35">
        <v>1.3430639067668366</v>
      </c>
      <c r="J35">
        <v>1.3664228275677033</v>
      </c>
      <c r="N35" s="75"/>
      <c r="O35" s="75"/>
      <c r="P35" s="75"/>
      <c r="Q35" s="75"/>
      <c r="R35" s="75"/>
    </row>
    <row r="36" spans="1:18">
      <c r="A36" t="s">
        <v>198</v>
      </c>
      <c r="B36" t="s">
        <v>78</v>
      </c>
      <c r="C36">
        <v>2006</v>
      </c>
      <c r="D36">
        <v>1222</v>
      </c>
      <c r="E36">
        <v>21535</v>
      </c>
      <c r="F36">
        <v>56.744833991177153</v>
      </c>
      <c r="G36">
        <v>53.607822219254331</v>
      </c>
      <c r="H36">
        <v>60.018777670033842</v>
      </c>
      <c r="I36">
        <v>3.1370117719228219</v>
      </c>
      <c r="J36">
        <v>3.2739436788566891</v>
      </c>
      <c r="N36" s="75"/>
      <c r="O36" s="75"/>
      <c r="P36" s="75"/>
      <c r="Q36" s="75"/>
      <c r="R36" s="75"/>
    </row>
    <row r="37" spans="1:18">
      <c r="A37" t="s">
        <v>199</v>
      </c>
      <c r="B37" t="s">
        <v>87</v>
      </c>
      <c r="C37">
        <v>2006</v>
      </c>
      <c r="D37">
        <v>3753</v>
      </c>
      <c r="E37">
        <v>67415</v>
      </c>
      <c r="F37">
        <v>55.670103092783506</v>
      </c>
      <c r="G37">
        <v>53.903247084518682</v>
      </c>
      <c r="H37">
        <v>57.480522045052233</v>
      </c>
      <c r="I37">
        <v>1.7668560082648241</v>
      </c>
      <c r="J37">
        <v>1.8104189522687264</v>
      </c>
      <c r="N37" s="75"/>
      <c r="O37" s="75"/>
      <c r="P37" s="75"/>
      <c r="Q37" s="75"/>
      <c r="R37" s="75"/>
    </row>
    <row r="38" spans="1:18">
      <c r="A38" t="s">
        <v>200</v>
      </c>
      <c r="B38" t="s">
        <v>97</v>
      </c>
      <c r="C38">
        <v>2006</v>
      </c>
      <c r="D38">
        <v>5581</v>
      </c>
      <c r="E38">
        <v>99208</v>
      </c>
      <c r="F38">
        <v>56.255543907749377</v>
      </c>
      <c r="G38">
        <v>54.789295843745862</v>
      </c>
      <c r="H38">
        <v>57.751365367911134</v>
      </c>
      <c r="I38">
        <v>1.4662480640035156</v>
      </c>
      <c r="J38">
        <v>1.495821460161757</v>
      </c>
      <c r="N38" s="75"/>
      <c r="O38" s="75"/>
      <c r="P38" s="75"/>
      <c r="Q38" s="75"/>
      <c r="R38" s="75"/>
    </row>
    <row r="39" spans="1:18">
      <c r="A39" t="s">
        <v>201</v>
      </c>
      <c r="B39" t="s">
        <v>92</v>
      </c>
      <c r="C39">
        <v>2006</v>
      </c>
      <c r="D39">
        <v>5578</v>
      </c>
      <c r="E39">
        <v>101531</v>
      </c>
      <c r="F39">
        <v>54.938885660537174</v>
      </c>
      <c r="G39">
        <v>53.506572589428565</v>
      </c>
      <c r="H39">
        <v>56.400095531763476</v>
      </c>
      <c r="I39">
        <v>1.4323130711086094</v>
      </c>
      <c r="J39">
        <v>1.461209871226302</v>
      </c>
      <c r="N39" s="75"/>
      <c r="O39" s="75"/>
      <c r="P39" s="75"/>
      <c r="Q39" s="75"/>
      <c r="R39" s="75"/>
    </row>
    <row r="40" spans="1:18">
      <c r="A40" t="s">
        <v>202</v>
      </c>
      <c r="B40" t="s">
        <v>88</v>
      </c>
      <c r="C40">
        <v>2006</v>
      </c>
      <c r="D40">
        <v>3468</v>
      </c>
      <c r="E40">
        <v>59313</v>
      </c>
      <c r="F40">
        <v>58.469475494411007</v>
      </c>
      <c r="G40">
        <v>56.539654615069388</v>
      </c>
      <c r="H40">
        <v>60.448820762554533</v>
      </c>
      <c r="I40">
        <v>1.9298208793416194</v>
      </c>
      <c r="J40">
        <v>1.9793452681435255</v>
      </c>
      <c r="N40" s="75"/>
      <c r="O40" s="75"/>
      <c r="P40" s="75"/>
      <c r="Q40" s="75"/>
      <c r="R40" s="75"/>
    </row>
    <row r="41" spans="1:18">
      <c r="A41" t="s">
        <v>203</v>
      </c>
      <c r="B41" t="s">
        <v>89</v>
      </c>
      <c r="C41">
        <v>2006</v>
      </c>
      <c r="D41">
        <v>6538</v>
      </c>
      <c r="E41">
        <v>110544</v>
      </c>
      <c r="F41">
        <v>59.143870314083081</v>
      </c>
      <c r="G41">
        <v>57.718907547293462</v>
      </c>
      <c r="H41">
        <v>60.595364774718007</v>
      </c>
      <c r="I41">
        <v>1.4249627667896192</v>
      </c>
      <c r="J41">
        <v>1.451494460634926</v>
      </c>
      <c r="N41" s="75"/>
      <c r="O41" s="75"/>
      <c r="P41" s="75"/>
      <c r="Q41" s="75"/>
      <c r="R41" s="75"/>
    </row>
    <row r="42" spans="1:18">
      <c r="A42" t="s">
        <v>204</v>
      </c>
      <c r="B42" t="s">
        <v>98</v>
      </c>
      <c r="C42">
        <v>2006</v>
      </c>
      <c r="D42">
        <v>697</v>
      </c>
      <c r="E42">
        <v>12067</v>
      </c>
      <c r="F42">
        <v>57.760835336040444</v>
      </c>
      <c r="G42">
        <v>53.552242908164345</v>
      </c>
      <c r="H42">
        <v>62.214551393834576</v>
      </c>
      <c r="I42">
        <v>4.2085924278760984</v>
      </c>
      <c r="J42">
        <v>4.4537160577941322</v>
      </c>
      <c r="N42" s="75"/>
      <c r="O42" s="75"/>
      <c r="P42" s="75"/>
      <c r="Q42" s="75"/>
      <c r="R42" s="75"/>
    </row>
    <row r="43" spans="1:18">
      <c r="A43" t="s">
        <v>205</v>
      </c>
      <c r="B43" t="s">
        <v>48</v>
      </c>
      <c r="C43">
        <v>2006</v>
      </c>
      <c r="D43">
        <v>770</v>
      </c>
      <c r="E43">
        <v>13786</v>
      </c>
      <c r="F43">
        <v>55.853764688814742</v>
      </c>
      <c r="G43">
        <v>51.978282841432936</v>
      </c>
      <c r="H43">
        <v>59.943674600138266</v>
      </c>
      <c r="I43">
        <v>3.8754818473818062</v>
      </c>
      <c r="J43">
        <v>4.0899099113235238</v>
      </c>
      <c r="N43" s="75"/>
      <c r="O43" s="75"/>
      <c r="P43" s="75"/>
      <c r="Q43" s="75"/>
      <c r="R43" s="75"/>
    </row>
    <row r="44" spans="1:18">
      <c r="A44" t="s">
        <v>206</v>
      </c>
      <c r="B44" t="s">
        <v>43</v>
      </c>
      <c r="C44">
        <v>2006</v>
      </c>
      <c r="D44">
        <v>1524</v>
      </c>
      <c r="E44">
        <v>26422</v>
      </c>
      <c r="F44">
        <v>57.679206721671335</v>
      </c>
      <c r="G44">
        <v>54.819659848607351</v>
      </c>
      <c r="H44">
        <v>60.650247779270487</v>
      </c>
      <c r="I44">
        <v>2.8595468730639837</v>
      </c>
      <c r="J44">
        <v>2.9710410575991517</v>
      </c>
      <c r="N44" s="75"/>
      <c r="O44" s="75"/>
      <c r="P44" s="75"/>
      <c r="Q44" s="75"/>
      <c r="R44" s="75"/>
    </row>
    <row r="45" spans="1:18">
      <c r="A45" t="s">
        <v>207</v>
      </c>
      <c r="B45" t="s">
        <v>47</v>
      </c>
      <c r="C45">
        <v>2006</v>
      </c>
      <c r="D45">
        <v>2169</v>
      </c>
      <c r="E45">
        <v>34944</v>
      </c>
      <c r="F45">
        <v>62.070741758241759</v>
      </c>
      <c r="G45">
        <v>59.485984798133913</v>
      </c>
      <c r="H45">
        <v>64.739685990127072</v>
      </c>
      <c r="I45">
        <v>2.5847569601078462</v>
      </c>
      <c r="J45">
        <v>2.6689442318853125</v>
      </c>
      <c r="N45" s="75"/>
      <c r="O45" s="75"/>
      <c r="P45" s="75"/>
      <c r="Q45" s="75"/>
      <c r="R45" s="75"/>
    </row>
    <row r="46" spans="1:18">
      <c r="A46" t="s">
        <v>208</v>
      </c>
      <c r="B46" t="s">
        <v>44</v>
      </c>
      <c r="C46">
        <v>2006</v>
      </c>
      <c r="D46">
        <v>4218</v>
      </c>
      <c r="E46">
        <v>77978</v>
      </c>
      <c r="F46">
        <v>54.092179845597478</v>
      </c>
      <c r="G46">
        <v>52.472055992869066</v>
      </c>
      <c r="H46">
        <v>55.749953914209023</v>
      </c>
      <c r="I46">
        <v>1.6201238527284119</v>
      </c>
      <c r="J46">
        <v>1.6577740686115447</v>
      </c>
      <c r="N46" s="75"/>
      <c r="O46" s="75"/>
      <c r="P46" s="75"/>
      <c r="Q46" s="75"/>
      <c r="R46" s="75"/>
    </row>
    <row r="47" spans="1:18">
      <c r="A47" t="s">
        <v>209</v>
      </c>
      <c r="B47" t="s">
        <v>40</v>
      </c>
      <c r="C47">
        <v>2006</v>
      </c>
      <c r="D47">
        <v>1886</v>
      </c>
      <c r="E47">
        <v>32445</v>
      </c>
      <c r="F47">
        <v>58.129141624287257</v>
      </c>
      <c r="G47">
        <v>55.535254154958089</v>
      </c>
      <c r="H47">
        <v>60.813747634013737</v>
      </c>
      <c r="I47">
        <v>2.593887469329168</v>
      </c>
      <c r="J47">
        <v>2.6846060097264797</v>
      </c>
      <c r="N47" s="75"/>
      <c r="O47" s="75"/>
      <c r="P47" s="75"/>
      <c r="Q47" s="75"/>
      <c r="R47" s="75"/>
    </row>
    <row r="48" spans="1:18">
      <c r="A48" t="s">
        <v>210</v>
      </c>
      <c r="B48" t="s">
        <v>38</v>
      </c>
      <c r="C48">
        <v>2006</v>
      </c>
      <c r="D48">
        <v>590</v>
      </c>
      <c r="E48">
        <v>14526</v>
      </c>
      <c r="F48">
        <v>40.616825003442102</v>
      </c>
      <c r="G48">
        <v>37.405491217000872</v>
      </c>
      <c r="H48">
        <v>44.032009050122646</v>
      </c>
      <c r="I48">
        <v>3.2113337864412301</v>
      </c>
      <c r="J48">
        <v>3.4151840466805439</v>
      </c>
      <c r="N48" s="75"/>
      <c r="O48" s="75"/>
      <c r="P48" s="75"/>
      <c r="Q48" s="75"/>
      <c r="R48" s="75"/>
    </row>
    <row r="49" spans="1:18">
      <c r="A49" t="s">
        <v>211</v>
      </c>
      <c r="B49" t="s">
        <v>34</v>
      </c>
      <c r="C49">
        <v>2006</v>
      </c>
      <c r="D49">
        <v>1151</v>
      </c>
      <c r="E49">
        <v>18987</v>
      </c>
      <c r="F49">
        <v>60.620424500974352</v>
      </c>
      <c r="G49">
        <v>57.168835193634884</v>
      </c>
      <c r="H49">
        <v>64.227366407227578</v>
      </c>
      <c r="I49">
        <v>3.4515893073394679</v>
      </c>
      <c r="J49">
        <v>3.6069419062532262</v>
      </c>
      <c r="N49" s="75"/>
      <c r="O49" s="75"/>
      <c r="P49" s="75"/>
      <c r="Q49" s="75"/>
      <c r="R49" s="75"/>
    </row>
    <row r="50" spans="1:18">
      <c r="A50" t="s">
        <v>212</v>
      </c>
      <c r="B50" t="s">
        <v>35</v>
      </c>
      <c r="C50">
        <v>2006</v>
      </c>
      <c r="D50">
        <v>989</v>
      </c>
      <c r="E50">
        <v>16728</v>
      </c>
      <c r="F50">
        <v>59.122429459588709</v>
      </c>
      <c r="G50">
        <v>55.495073771007633</v>
      </c>
      <c r="H50">
        <v>62.926253005284856</v>
      </c>
      <c r="I50">
        <v>3.6273556885810763</v>
      </c>
      <c r="J50">
        <v>3.8038235456961473</v>
      </c>
      <c r="N50" s="75"/>
      <c r="O50" s="75"/>
      <c r="P50" s="75"/>
      <c r="Q50" s="75"/>
      <c r="R50" s="75"/>
    </row>
    <row r="51" spans="1:18">
      <c r="A51" t="s">
        <v>213</v>
      </c>
      <c r="B51" t="s">
        <v>36</v>
      </c>
      <c r="C51">
        <v>2006</v>
      </c>
      <c r="D51">
        <v>1720</v>
      </c>
      <c r="E51">
        <v>29353</v>
      </c>
      <c r="F51">
        <v>58.597076959765609</v>
      </c>
      <c r="G51">
        <v>55.860509995399291</v>
      </c>
      <c r="H51">
        <v>61.433954845152144</v>
      </c>
      <c r="I51">
        <v>2.7365669643663182</v>
      </c>
      <c r="J51">
        <v>2.8368778853865351</v>
      </c>
      <c r="N51" s="75"/>
      <c r="O51" s="75"/>
      <c r="P51" s="75"/>
      <c r="Q51" s="75"/>
      <c r="R51" s="75"/>
    </row>
    <row r="52" spans="1:18">
      <c r="A52" t="s">
        <v>214</v>
      </c>
      <c r="B52" t="s">
        <v>33</v>
      </c>
      <c r="C52">
        <v>2006</v>
      </c>
      <c r="D52">
        <v>1332</v>
      </c>
      <c r="E52">
        <v>22504</v>
      </c>
      <c r="F52">
        <v>59.189477426235335</v>
      </c>
      <c r="G52">
        <v>56.053462168667487</v>
      </c>
      <c r="H52">
        <v>62.456475922193043</v>
      </c>
      <c r="I52">
        <v>3.1360152575678484</v>
      </c>
      <c r="J52">
        <v>3.2669984959577079</v>
      </c>
      <c r="N52" s="75"/>
      <c r="O52" s="75"/>
      <c r="P52" s="75"/>
      <c r="Q52" s="75"/>
      <c r="R52" s="75"/>
    </row>
    <row r="53" spans="1:18">
      <c r="A53" t="s">
        <v>215</v>
      </c>
      <c r="B53" t="s">
        <v>46</v>
      </c>
      <c r="C53">
        <v>2006</v>
      </c>
      <c r="D53">
        <v>691</v>
      </c>
      <c r="E53">
        <v>11464</v>
      </c>
      <c r="F53">
        <v>60.275645498953246</v>
      </c>
      <c r="G53">
        <v>55.865153300930544</v>
      </c>
      <c r="H53">
        <v>64.944168705236081</v>
      </c>
      <c r="I53">
        <v>4.4104921980227019</v>
      </c>
      <c r="J53">
        <v>4.6685232062828348</v>
      </c>
      <c r="N53" s="75"/>
      <c r="O53" s="75"/>
      <c r="P53" s="75"/>
      <c r="Q53" s="75"/>
      <c r="R53" s="75"/>
    </row>
    <row r="54" spans="1:18">
      <c r="A54" t="s">
        <v>216</v>
      </c>
      <c r="B54" t="s">
        <v>50</v>
      </c>
      <c r="C54">
        <v>2006</v>
      </c>
      <c r="D54">
        <v>854</v>
      </c>
      <c r="E54">
        <v>15476</v>
      </c>
      <c r="F54">
        <v>55.182217627293873</v>
      </c>
      <c r="G54">
        <v>51.543213643763657</v>
      </c>
      <c r="H54">
        <v>59.012118812837727</v>
      </c>
      <c r="I54">
        <v>3.6390039835302161</v>
      </c>
      <c r="J54">
        <v>3.8299011855438536</v>
      </c>
      <c r="N54" s="75"/>
      <c r="O54" s="75"/>
      <c r="P54" s="75"/>
      <c r="Q54" s="75"/>
      <c r="R54" s="75"/>
    </row>
    <row r="55" spans="1:18">
      <c r="A55" t="s">
        <v>217</v>
      </c>
      <c r="B55" t="s">
        <v>42</v>
      </c>
      <c r="C55">
        <v>2006</v>
      </c>
      <c r="D55">
        <v>1515</v>
      </c>
      <c r="E55">
        <v>26312</v>
      </c>
      <c r="F55">
        <v>57.578291273943449</v>
      </c>
      <c r="G55">
        <v>54.715389108101554</v>
      </c>
      <c r="H55">
        <v>60.553156565407882</v>
      </c>
      <c r="I55">
        <v>2.8629021658418949</v>
      </c>
      <c r="J55">
        <v>2.9748652914644325</v>
      </c>
      <c r="N55" s="75"/>
      <c r="O55" s="75"/>
      <c r="P55" s="75"/>
      <c r="Q55" s="75"/>
      <c r="R55" s="75"/>
    </row>
    <row r="56" spans="1:18">
      <c r="A56" t="s">
        <v>218</v>
      </c>
      <c r="B56" t="s">
        <v>51</v>
      </c>
      <c r="C56">
        <v>2006</v>
      </c>
      <c r="D56">
        <v>1678</v>
      </c>
      <c r="E56">
        <v>28764</v>
      </c>
      <c r="F56">
        <v>58.336809901265468</v>
      </c>
      <c r="G56">
        <v>55.578922936267737</v>
      </c>
      <c r="H56">
        <v>61.197072065578759</v>
      </c>
      <c r="I56">
        <v>2.7578869649977307</v>
      </c>
      <c r="J56">
        <v>2.8602621643132906</v>
      </c>
      <c r="N56" s="75"/>
      <c r="O56" s="75"/>
      <c r="P56" s="75"/>
      <c r="Q56" s="75"/>
      <c r="R56" s="75"/>
    </row>
    <row r="57" spans="1:18">
      <c r="A57" t="s">
        <v>219</v>
      </c>
      <c r="B57" t="s">
        <v>39</v>
      </c>
      <c r="C57">
        <v>2006</v>
      </c>
      <c r="D57">
        <v>1277</v>
      </c>
      <c r="E57">
        <v>20444</v>
      </c>
      <c r="F57">
        <v>62.463314419878692</v>
      </c>
      <c r="G57">
        <v>59.084305024945905</v>
      </c>
      <c r="H57">
        <v>65.986533295457846</v>
      </c>
      <c r="I57">
        <v>3.3790093949327868</v>
      </c>
      <c r="J57">
        <v>3.523218875579154</v>
      </c>
      <c r="N57" s="75"/>
      <c r="O57" s="75"/>
      <c r="P57" s="75"/>
      <c r="Q57" s="75"/>
      <c r="R57" s="75"/>
    </row>
    <row r="58" spans="1:18">
      <c r="A58" t="s">
        <v>198</v>
      </c>
      <c r="B58" t="s">
        <v>78</v>
      </c>
      <c r="C58">
        <v>2006</v>
      </c>
      <c r="D58">
        <v>1222</v>
      </c>
      <c r="E58">
        <v>21535</v>
      </c>
      <c r="F58">
        <v>56.744833991177153</v>
      </c>
      <c r="G58">
        <v>53.607822219254331</v>
      </c>
      <c r="H58">
        <v>60.018777670033842</v>
      </c>
      <c r="I58">
        <v>3.1370117719228219</v>
      </c>
      <c r="J58">
        <v>3.2739436788566891</v>
      </c>
      <c r="N58" s="75"/>
      <c r="O58" s="75"/>
      <c r="P58" s="75"/>
      <c r="Q58" s="75"/>
      <c r="R58" s="75"/>
    </row>
    <row r="59" spans="1:18">
      <c r="A59" t="s">
        <v>220</v>
      </c>
      <c r="B59" t="s">
        <v>99</v>
      </c>
      <c r="C59">
        <v>2006</v>
      </c>
      <c r="D59">
        <v>2777</v>
      </c>
      <c r="E59">
        <v>47849</v>
      </c>
      <c r="F59">
        <v>58.036740579740432</v>
      </c>
      <c r="G59">
        <v>55.898217160863517</v>
      </c>
      <c r="H59">
        <v>60.236694647585914</v>
      </c>
      <c r="I59">
        <v>2.1385234188769147</v>
      </c>
      <c r="J59">
        <v>2.1999540678454821</v>
      </c>
      <c r="N59" s="75"/>
      <c r="O59" s="75"/>
      <c r="P59" s="75"/>
      <c r="Q59" s="75"/>
      <c r="R59" s="75"/>
    </row>
    <row r="60" spans="1:18">
      <c r="A60" t="s">
        <v>221</v>
      </c>
      <c r="B60" t="s">
        <v>41</v>
      </c>
      <c r="C60">
        <v>2006</v>
      </c>
      <c r="D60">
        <v>2542</v>
      </c>
      <c r="E60">
        <v>46474</v>
      </c>
      <c r="F60">
        <v>54.697250075310926</v>
      </c>
      <c r="G60">
        <v>52.591570097235198</v>
      </c>
      <c r="H60">
        <v>56.866196298913017</v>
      </c>
      <c r="I60">
        <v>2.1056799780757274</v>
      </c>
      <c r="J60">
        <v>2.1689462236020915</v>
      </c>
      <c r="N60" s="75"/>
      <c r="O60" s="75"/>
      <c r="P60" s="75"/>
      <c r="Q60" s="75"/>
      <c r="R60" s="75"/>
    </row>
    <row r="61" spans="1:18">
      <c r="A61" t="s">
        <v>222</v>
      </c>
      <c r="B61" t="s">
        <v>49</v>
      </c>
      <c r="C61">
        <v>2006</v>
      </c>
      <c r="D61">
        <v>1067</v>
      </c>
      <c r="E61">
        <v>17574</v>
      </c>
      <c r="F61">
        <v>60.71469215887106</v>
      </c>
      <c r="G61">
        <v>57.126269873303777</v>
      </c>
      <c r="H61">
        <v>64.471021269056735</v>
      </c>
      <c r="I61">
        <v>3.5884222855672832</v>
      </c>
      <c r="J61">
        <v>3.7563291101856748</v>
      </c>
      <c r="N61" s="75"/>
      <c r="O61" s="75"/>
      <c r="P61" s="75"/>
      <c r="Q61" s="75"/>
      <c r="R61" s="75"/>
    </row>
    <row r="62" spans="1:18">
      <c r="A62" t="s">
        <v>223</v>
      </c>
      <c r="B62" t="s">
        <v>100</v>
      </c>
      <c r="C62">
        <v>2006</v>
      </c>
      <c r="D62">
        <v>1360</v>
      </c>
      <c r="E62">
        <v>23553</v>
      </c>
      <c r="F62">
        <v>57.742113531184991</v>
      </c>
      <c r="G62">
        <v>54.714013987807242</v>
      </c>
      <c r="H62">
        <v>60.895350810645375</v>
      </c>
      <c r="I62">
        <v>3.0280995433777491</v>
      </c>
      <c r="J62">
        <v>3.1532372794603845</v>
      </c>
      <c r="N62" s="75"/>
      <c r="O62" s="75"/>
      <c r="P62" s="75"/>
      <c r="Q62" s="75"/>
      <c r="R62" s="75"/>
    </row>
    <row r="63" spans="1:18">
      <c r="A63" t="s">
        <v>224</v>
      </c>
      <c r="B63" t="s">
        <v>37</v>
      </c>
      <c r="C63">
        <v>2006</v>
      </c>
      <c r="D63">
        <v>1594</v>
      </c>
      <c r="E63">
        <v>25886</v>
      </c>
      <c r="F63">
        <v>61.577686780499107</v>
      </c>
      <c r="G63">
        <v>58.591807852565331</v>
      </c>
      <c r="H63">
        <v>64.677346988605649</v>
      </c>
      <c r="I63">
        <v>2.9858789279337756</v>
      </c>
      <c r="J63">
        <v>3.0996602081065419</v>
      </c>
      <c r="N63" s="75"/>
      <c r="O63" s="75"/>
      <c r="P63" s="75"/>
      <c r="Q63" s="75"/>
      <c r="R63" s="75"/>
    </row>
    <row r="64" spans="1:18">
      <c r="A64" t="s">
        <v>225</v>
      </c>
      <c r="B64" t="s">
        <v>2</v>
      </c>
      <c r="C64">
        <v>2007</v>
      </c>
      <c r="D64">
        <v>34392</v>
      </c>
      <c r="E64">
        <v>587469</v>
      </c>
      <c r="F64">
        <v>58.542663527777634</v>
      </c>
      <c r="G64">
        <v>57.925570247760369</v>
      </c>
      <c r="H64">
        <v>59.164737639774081</v>
      </c>
      <c r="I64">
        <v>0.61709328001726504</v>
      </c>
      <c r="J64">
        <v>0.62207411199644724</v>
      </c>
      <c r="N64" s="75"/>
      <c r="O64" s="75"/>
      <c r="P64" s="75"/>
      <c r="Q64" s="75"/>
      <c r="R64" s="75"/>
    </row>
    <row r="65" spans="1:18">
      <c r="A65" t="s">
        <v>226</v>
      </c>
      <c r="B65" t="s">
        <v>86</v>
      </c>
      <c r="C65">
        <v>2007</v>
      </c>
      <c r="D65">
        <v>7528</v>
      </c>
      <c r="E65">
        <v>125831</v>
      </c>
      <c r="F65">
        <v>59.826274924303227</v>
      </c>
      <c r="G65">
        <v>58.482431723552118</v>
      </c>
      <c r="H65">
        <v>61.193419971386675</v>
      </c>
      <c r="I65">
        <v>1.3438432007511096</v>
      </c>
      <c r="J65">
        <v>1.3671450470834472</v>
      </c>
      <c r="N65" s="75"/>
      <c r="O65" s="75"/>
      <c r="P65" s="75"/>
      <c r="Q65" s="75"/>
      <c r="R65" s="75"/>
    </row>
    <row r="66" spans="1:18">
      <c r="A66" t="s">
        <v>227</v>
      </c>
      <c r="B66" t="s">
        <v>78</v>
      </c>
      <c r="C66">
        <v>2007</v>
      </c>
      <c r="D66">
        <v>1299</v>
      </c>
      <c r="E66">
        <v>21563</v>
      </c>
      <c r="F66">
        <v>60.24208134304132</v>
      </c>
      <c r="G66">
        <v>57.010563490215411</v>
      </c>
      <c r="H66">
        <v>63.610314195570837</v>
      </c>
      <c r="I66">
        <v>3.2315178528259096</v>
      </c>
      <c r="J66">
        <v>3.3682328525295162</v>
      </c>
      <c r="N66" s="75"/>
      <c r="O66" s="75"/>
      <c r="P66" s="75"/>
      <c r="Q66" s="75"/>
      <c r="R66" s="75"/>
    </row>
    <row r="67" spans="1:18">
      <c r="A67" t="s">
        <v>228</v>
      </c>
      <c r="B67" t="s">
        <v>87</v>
      </c>
      <c r="C67">
        <v>2007</v>
      </c>
      <c r="D67">
        <v>3871</v>
      </c>
      <c r="E67">
        <v>67731</v>
      </c>
      <c r="F67">
        <v>57.152559389349044</v>
      </c>
      <c r="G67">
        <v>55.366292725553002</v>
      </c>
      <c r="H67">
        <v>58.982182126634115</v>
      </c>
      <c r="I67">
        <v>1.7862666637960416</v>
      </c>
      <c r="J67">
        <v>1.8296227372850709</v>
      </c>
      <c r="N67" s="75"/>
      <c r="O67" s="75"/>
      <c r="P67" s="75"/>
      <c r="Q67" s="75"/>
      <c r="R67" s="75"/>
    </row>
    <row r="68" spans="1:18">
      <c r="A68" t="s">
        <v>229</v>
      </c>
      <c r="B68" t="s">
        <v>97</v>
      </c>
      <c r="C68">
        <v>2007</v>
      </c>
      <c r="D68">
        <v>5726</v>
      </c>
      <c r="E68">
        <v>99670</v>
      </c>
      <c r="F68">
        <v>57.449583625965687</v>
      </c>
      <c r="G68">
        <v>55.971170243873203</v>
      </c>
      <c r="H68">
        <v>58.957431645844281</v>
      </c>
      <c r="I68">
        <v>1.4784133820924836</v>
      </c>
      <c r="J68">
        <v>1.507848019878594</v>
      </c>
      <c r="N68" s="75"/>
      <c r="O68" s="75"/>
      <c r="P68" s="75"/>
      <c r="Q68" s="75"/>
      <c r="R68" s="75"/>
    </row>
    <row r="69" spans="1:18">
      <c r="A69" t="s">
        <v>230</v>
      </c>
      <c r="B69" t="s">
        <v>92</v>
      </c>
      <c r="C69">
        <v>2007</v>
      </c>
      <c r="D69">
        <v>5860</v>
      </c>
      <c r="E69">
        <v>102611</v>
      </c>
      <c r="F69">
        <v>57.108886961436887</v>
      </c>
      <c r="G69">
        <v>55.656032509198852</v>
      </c>
      <c r="H69">
        <v>58.590330955122916</v>
      </c>
      <c r="I69">
        <v>1.4528544522380358</v>
      </c>
      <c r="J69">
        <v>1.4814439936860282</v>
      </c>
      <c r="N69" s="75"/>
      <c r="O69" s="75"/>
      <c r="P69" s="75"/>
      <c r="Q69" s="75"/>
      <c r="R69" s="75"/>
    </row>
    <row r="70" spans="1:18">
      <c r="A70" t="s">
        <v>231</v>
      </c>
      <c r="B70" t="s">
        <v>88</v>
      </c>
      <c r="C70">
        <v>2007</v>
      </c>
      <c r="D70">
        <v>3597</v>
      </c>
      <c r="E70">
        <v>59192</v>
      </c>
      <c r="F70">
        <v>60.768347073928915</v>
      </c>
      <c r="G70">
        <v>58.798645259707214</v>
      </c>
      <c r="H70">
        <v>62.787669428217256</v>
      </c>
      <c r="I70">
        <v>1.9697018142217004</v>
      </c>
      <c r="J70">
        <v>2.0193223542883416</v>
      </c>
      <c r="N70" s="75"/>
      <c r="O70" s="75"/>
      <c r="P70" s="75"/>
      <c r="Q70" s="75"/>
      <c r="R70" s="75"/>
    </row>
    <row r="71" spans="1:18">
      <c r="A71" t="s">
        <v>232</v>
      </c>
      <c r="B71" t="s">
        <v>89</v>
      </c>
      <c r="C71">
        <v>2007</v>
      </c>
      <c r="D71">
        <v>6511</v>
      </c>
      <c r="E71">
        <v>110871</v>
      </c>
      <c r="F71">
        <v>58.725906684344864</v>
      </c>
      <c r="G71">
        <v>57.308101263730144</v>
      </c>
      <c r="H71">
        <v>60.170165773325436</v>
      </c>
      <c r="I71">
        <v>1.4178054206147195</v>
      </c>
      <c r="J71">
        <v>1.4442590889805729</v>
      </c>
      <c r="N71" s="75"/>
      <c r="O71" s="75"/>
      <c r="P71" s="75"/>
      <c r="Q71" s="75"/>
      <c r="R71" s="75"/>
    </row>
    <row r="72" spans="1:18">
      <c r="A72" t="s">
        <v>233</v>
      </c>
      <c r="B72" t="s">
        <v>98</v>
      </c>
      <c r="C72">
        <v>2007</v>
      </c>
      <c r="D72">
        <v>779</v>
      </c>
      <c r="E72">
        <v>12084</v>
      </c>
      <c r="F72">
        <v>64.465408805031444</v>
      </c>
      <c r="G72">
        <v>60.017848387218208</v>
      </c>
      <c r="H72">
        <v>69.157582006916101</v>
      </c>
      <c r="I72">
        <v>4.4475604178132357</v>
      </c>
      <c r="J72">
        <v>4.6921732018846569</v>
      </c>
      <c r="N72" s="75"/>
      <c r="O72" s="75"/>
      <c r="P72" s="75"/>
      <c r="Q72" s="75"/>
      <c r="R72" s="75"/>
    </row>
    <row r="73" spans="1:18">
      <c r="A73" t="s">
        <v>234</v>
      </c>
      <c r="B73" t="s">
        <v>48</v>
      </c>
      <c r="C73">
        <v>2007</v>
      </c>
      <c r="D73">
        <v>767</v>
      </c>
      <c r="E73">
        <v>13837</v>
      </c>
      <c r="F73">
        <v>55.431090554310906</v>
      </c>
      <c r="G73">
        <v>51.577557338832491</v>
      </c>
      <c r="H73">
        <v>59.498266483006425</v>
      </c>
      <c r="I73">
        <v>3.8535332154784143</v>
      </c>
      <c r="J73">
        <v>4.0671759286955194</v>
      </c>
      <c r="N73" s="75"/>
      <c r="O73" s="75"/>
      <c r="P73" s="75"/>
      <c r="Q73" s="75"/>
      <c r="R73" s="75"/>
    </row>
    <row r="74" spans="1:18">
      <c r="A74" t="s">
        <v>235</v>
      </c>
      <c r="B74" t="s">
        <v>43</v>
      </c>
      <c r="C74">
        <v>2007</v>
      </c>
      <c r="D74">
        <v>1611</v>
      </c>
      <c r="E74">
        <v>26611</v>
      </c>
      <c r="F74">
        <v>60.538874901356579</v>
      </c>
      <c r="G74">
        <v>57.618705107574804</v>
      </c>
      <c r="H74">
        <v>63.569721198284469</v>
      </c>
      <c r="I74">
        <v>2.9201697937817741</v>
      </c>
      <c r="J74">
        <v>3.0308462969278906</v>
      </c>
      <c r="N74" s="75"/>
      <c r="O74" s="75"/>
      <c r="P74" s="75"/>
      <c r="Q74" s="75"/>
      <c r="R74" s="75"/>
    </row>
    <row r="75" spans="1:18">
      <c r="A75" t="s">
        <v>236</v>
      </c>
      <c r="B75" t="s">
        <v>47</v>
      </c>
      <c r="C75">
        <v>2007</v>
      </c>
      <c r="D75">
        <v>2068</v>
      </c>
      <c r="E75">
        <v>35109</v>
      </c>
      <c r="F75">
        <v>58.902275769745643</v>
      </c>
      <c r="G75">
        <v>56.390921835225384</v>
      </c>
      <c r="H75">
        <v>61.497435781647617</v>
      </c>
      <c r="I75">
        <v>2.5113539345202582</v>
      </c>
      <c r="J75">
        <v>2.5951600119019744</v>
      </c>
      <c r="N75" s="75"/>
      <c r="O75" s="75"/>
      <c r="P75" s="75"/>
      <c r="Q75" s="75"/>
      <c r="R75" s="75"/>
    </row>
    <row r="76" spans="1:18">
      <c r="A76" t="s">
        <v>237</v>
      </c>
      <c r="B76" t="s">
        <v>44</v>
      </c>
      <c r="C76">
        <v>2007</v>
      </c>
      <c r="D76">
        <v>4414</v>
      </c>
      <c r="E76">
        <v>79032</v>
      </c>
      <c r="F76">
        <v>55.850794614839558</v>
      </c>
      <c r="G76">
        <v>54.215280338390976</v>
      </c>
      <c r="H76">
        <v>57.523452703570463</v>
      </c>
      <c r="I76">
        <v>1.6355142764485819</v>
      </c>
      <c r="J76">
        <v>1.6726580887309055</v>
      </c>
      <c r="N76" s="75"/>
      <c r="O76" s="75"/>
      <c r="P76" s="75"/>
      <c r="Q76" s="75"/>
      <c r="R76" s="75"/>
    </row>
    <row r="77" spans="1:18">
      <c r="A77" t="s">
        <v>238</v>
      </c>
      <c r="B77" t="s">
        <v>40</v>
      </c>
      <c r="C77">
        <v>2007</v>
      </c>
      <c r="D77">
        <v>1947</v>
      </c>
      <c r="E77">
        <v>32655</v>
      </c>
      <c r="F77">
        <v>59.623334864492421</v>
      </c>
      <c r="G77">
        <v>57.004310121763666</v>
      </c>
      <c r="H77">
        <v>62.332483841482109</v>
      </c>
      <c r="I77">
        <v>2.6190247427287545</v>
      </c>
      <c r="J77">
        <v>2.7091489769896882</v>
      </c>
      <c r="N77" s="75"/>
      <c r="O77" s="75"/>
      <c r="P77" s="75"/>
      <c r="Q77" s="75"/>
      <c r="R77" s="75"/>
    </row>
    <row r="78" spans="1:18">
      <c r="A78" t="s">
        <v>239</v>
      </c>
      <c r="B78" t="s">
        <v>38</v>
      </c>
      <c r="C78">
        <v>2007</v>
      </c>
      <c r="D78">
        <v>673</v>
      </c>
      <c r="E78">
        <v>14472</v>
      </c>
      <c r="F78">
        <v>46.503593145384194</v>
      </c>
      <c r="G78">
        <v>43.056495484894583</v>
      </c>
      <c r="H78">
        <v>50.155124346609242</v>
      </c>
      <c r="I78">
        <v>3.4470976604896109</v>
      </c>
      <c r="J78">
        <v>3.6515312012250476</v>
      </c>
      <c r="N78" s="75"/>
      <c r="O78" s="75"/>
      <c r="P78" s="75"/>
      <c r="Q78" s="75"/>
      <c r="R78" s="75"/>
    </row>
    <row r="79" spans="1:18">
      <c r="A79" t="s">
        <v>240</v>
      </c>
      <c r="B79" t="s">
        <v>34</v>
      </c>
      <c r="C79">
        <v>2007</v>
      </c>
      <c r="D79">
        <v>1102</v>
      </c>
      <c r="E79">
        <v>19026</v>
      </c>
      <c r="F79">
        <v>57.920740039945336</v>
      </c>
      <c r="G79">
        <v>54.551428819669113</v>
      </c>
      <c r="H79">
        <v>61.445118777947485</v>
      </c>
      <c r="I79">
        <v>3.3693112202762237</v>
      </c>
      <c r="J79">
        <v>3.5243787380021487</v>
      </c>
      <c r="N79" s="75"/>
      <c r="O79" s="75"/>
      <c r="P79" s="75"/>
      <c r="Q79" s="75"/>
      <c r="R79" s="75"/>
    </row>
    <row r="80" spans="1:18">
      <c r="A80" t="s">
        <v>241</v>
      </c>
      <c r="B80" t="s">
        <v>35</v>
      </c>
      <c r="C80">
        <v>2007</v>
      </c>
      <c r="D80">
        <v>1050</v>
      </c>
      <c r="E80">
        <v>16807</v>
      </c>
      <c r="F80">
        <v>62.473969179508536</v>
      </c>
      <c r="G80">
        <v>58.752254486559337</v>
      </c>
      <c r="H80">
        <v>66.371267632747845</v>
      </c>
      <c r="I80">
        <v>3.7217146929491989</v>
      </c>
      <c r="J80">
        <v>3.8972984532393085</v>
      </c>
      <c r="N80" s="75"/>
      <c r="O80" s="75"/>
      <c r="P80" s="75"/>
      <c r="Q80" s="75"/>
      <c r="R80" s="75"/>
    </row>
    <row r="81" spans="1:18">
      <c r="A81" t="s">
        <v>242</v>
      </c>
      <c r="B81" t="s">
        <v>36</v>
      </c>
      <c r="C81">
        <v>2007</v>
      </c>
      <c r="D81">
        <v>1739</v>
      </c>
      <c r="E81">
        <v>29360</v>
      </c>
      <c r="F81">
        <v>59.230245231607633</v>
      </c>
      <c r="G81">
        <v>56.479080889270691</v>
      </c>
      <c r="H81">
        <v>62.081692171978453</v>
      </c>
      <c r="I81">
        <v>2.7511643423369421</v>
      </c>
      <c r="J81">
        <v>2.8514469403708205</v>
      </c>
      <c r="N81" s="75"/>
      <c r="O81" s="75"/>
      <c r="P81" s="75"/>
      <c r="Q81" s="75"/>
      <c r="R81" s="75"/>
    </row>
    <row r="82" spans="1:18">
      <c r="A82" t="s">
        <v>243</v>
      </c>
      <c r="B82" t="s">
        <v>33</v>
      </c>
      <c r="C82">
        <v>2007</v>
      </c>
      <c r="D82">
        <v>1254</v>
      </c>
      <c r="E82">
        <v>22479</v>
      </c>
      <c r="F82">
        <v>55.785399706392631</v>
      </c>
      <c r="G82">
        <v>52.740475539760098</v>
      </c>
      <c r="H82">
        <v>58.961489353127789</v>
      </c>
      <c r="I82">
        <v>3.0449241666325335</v>
      </c>
      <c r="J82">
        <v>3.1760896467351571</v>
      </c>
      <c r="N82" s="75"/>
      <c r="O82" s="75"/>
      <c r="P82" s="75"/>
      <c r="Q82" s="75"/>
      <c r="R82" s="75"/>
    </row>
    <row r="83" spans="1:18">
      <c r="A83" t="s">
        <v>244</v>
      </c>
      <c r="B83" t="s">
        <v>46</v>
      </c>
      <c r="C83">
        <v>2007</v>
      </c>
      <c r="D83">
        <v>721</v>
      </c>
      <c r="E83">
        <v>11545</v>
      </c>
      <c r="F83">
        <v>62.451277609354698</v>
      </c>
      <c r="G83">
        <v>57.975883187369206</v>
      </c>
      <c r="H83">
        <v>67.182824864683766</v>
      </c>
      <c r="I83">
        <v>4.4753944219854915</v>
      </c>
      <c r="J83">
        <v>4.7315472553290689</v>
      </c>
      <c r="N83" s="75"/>
      <c r="O83" s="75"/>
      <c r="P83" s="75"/>
      <c r="Q83" s="75"/>
      <c r="R83" s="75"/>
    </row>
    <row r="84" spans="1:18">
      <c r="A84" t="s">
        <v>245</v>
      </c>
      <c r="B84" t="s">
        <v>50</v>
      </c>
      <c r="C84">
        <v>2007</v>
      </c>
      <c r="D84">
        <v>822</v>
      </c>
      <c r="E84">
        <v>15507</v>
      </c>
      <c r="F84">
        <v>53.008318823757016</v>
      </c>
      <c r="G84">
        <v>49.446452372968373</v>
      </c>
      <c r="H84">
        <v>56.760742509066979</v>
      </c>
      <c r="I84">
        <v>3.5618664507886422</v>
      </c>
      <c r="J84">
        <v>3.7524236853099637</v>
      </c>
      <c r="N84" s="75"/>
      <c r="O84" s="75"/>
      <c r="P84" s="75"/>
      <c r="Q84" s="75"/>
      <c r="R84" s="75"/>
    </row>
    <row r="85" spans="1:18">
      <c r="A85" t="s">
        <v>246</v>
      </c>
      <c r="B85" t="s">
        <v>42</v>
      </c>
      <c r="C85">
        <v>2007</v>
      </c>
      <c r="D85">
        <v>1529</v>
      </c>
      <c r="E85">
        <v>26265</v>
      </c>
      <c r="F85">
        <v>58.214353702646108</v>
      </c>
      <c r="G85">
        <v>55.332938815899986</v>
      </c>
      <c r="H85">
        <v>61.207927671242437</v>
      </c>
      <c r="I85">
        <v>2.8814148867461213</v>
      </c>
      <c r="J85">
        <v>2.9935739685963298</v>
      </c>
      <c r="N85" s="75"/>
      <c r="O85" s="75"/>
      <c r="P85" s="75"/>
      <c r="Q85" s="75"/>
      <c r="R85" s="75"/>
    </row>
    <row r="86" spans="1:18">
      <c r="A86" t="s">
        <v>247</v>
      </c>
      <c r="B86" t="s">
        <v>51</v>
      </c>
      <c r="C86">
        <v>2007</v>
      </c>
      <c r="D86">
        <v>1813</v>
      </c>
      <c r="E86">
        <v>28936</v>
      </c>
      <c r="F86">
        <v>62.655515620680127</v>
      </c>
      <c r="G86">
        <v>59.804565181238196</v>
      </c>
      <c r="H86">
        <v>65.60820136166241</v>
      </c>
      <c r="I86">
        <v>2.8509504394419309</v>
      </c>
      <c r="J86">
        <v>2.9526857409822824</v>
      </c>
      <c r="N86" s="75"/>
      <c r="O86" s="75"/>
      <c r="P86" s="75"/>
      <c r="Q86" s="75"/>
      <c r="R86" s="75"/>
    </row>
    <row r="87" spans="1:18">
      <c r="A87" t="s">
        <v>248</v>
      </c>
      <c r="B87" t="s">
        <v>39</v>
      </c>
      <c r="C87">
        <v>2007</v>
      </c>
      <c r="D87">
        <v>1251</v>
      </c>
      <c r="E87">
        <v>20604</v>
      </c>
      <c r="F87">
        <v>60.716365754222487</v>
      </c>
      <c r="G87">
        <v>57.39838004268087</v>
      </c>
      <c r="H87">
        <v>64.177454842301486</v>
      </c>
      <c r="I87">
        <v>3.3179857115416169</v>
      </c>
      <c r="J87">
        <v>3.4610890880789995</v>
      </c>
      <c r="N87" s="75"/>
      <c r="O87" s="75"/>
      <c r="P87" s="75"/>
      <c r="Q87" s="75"/>
      <c r="R87" s="75"/>
    </row>
    <row r="88" spans="1:18">
      <c r="A88" t="s">
        <v>227</v>
      </c>
      <c r="B88" t="s">
        <v>78</v>
      </c>
      <c r="C88">
        <v>2007</v>
      </c>
      <c r="D88">
        <v>1299</v>
      </c>
      <c r="E88">
        <v>21563</v>
      </c>
      <c r="F88">
        <v>60.24208134304132</v>
      </c>
      <c r="G88">
        <v>57.010563490215411</v>
      </c>
      <c r="H88">
        <v>63.610314195570837</v>
      </c>
      <c r="I88">
        <v>3.2315178528259096</v>
      </c>
      <c r="J88">
        <v>3.3682328525295162</v>
      </c>
      <c r="N88" s="75"/>
      <c r="O88" s="75"/>
      <c r="P88" s="75"/>
      <c r="Q88" s="75"/>
      <c r="R88" s="75"/>
    </row>
    <row r="89" spans="1:18">
      <c r="A89" t="s">
        <v>249</v>
      </c>
      <c r="B89" t="s">
        <v>99</v>
      </c>
      <c r="C89">
        <v>2007</v>
      </c>
      <c r="D89">
        <v>2876</v>
      </c>
      <c r="E89">
        <v>47647</v>
      </c>
      <c r="F89">
        <v>60.360568346380674</v>
      </c>
      <c r="G89">
        <v>58.174676949359082</v>
      </c>
      <c r="H89">
        <v>62.60814405360518</v>
      </c>
      <c r="I89">
        <v>2.1858913970215923</v>
      </c>
      <c r="J89">
        <v>2.2475757072245059</v>
      </c>
      <c r="N89" s="75"/>
      <c r="O89" s="75"/>
      <c r="P89" s="75"/>
      <c r="Q89" s="75"/>
      <c r="R89" s="75"/>
    </row>
    <row r="90" spans="1:18">
      <c r="A90" t="s">
        <v>250</v>
      </c>
      <c r="B90" t="s">
        <v>41</v>
      </c>
      <c r="C90">
        <v>2007</v>
      </c>
      <c r="D90">
        <v>2586</v>
      </c>
      <c r="E90">
        <v>46794</v>
      </c>
      <c r="F90">
        <v>55.263495319912806</v>
      </c>
      <c r="G90">
        <v>53.154016584623797</v>
      </c>
      <c r="H90">
        <v>57.435804107622161</v>
      </c>
      <c r="I90">
        <v>2.1094787352890094</v>
      </c>
      <c r="J90">
        <v>2.1723087877093548</v>
      </c>
      <c r="N90" s="75"/>
      <c r="O90" s="75"/>
      <c r="P90" s="75"/>
      <c r="Q90" s="75"/>
      <c r="R90" s="75"/>
    </row>
    <row r="91" spans="1:18">
      <c r="A91" t="s">
        <v>251</v>
      </c>
      <c r="B91" t="s">
        <v>49</v>
      </c>
      <c r="C91">
        <v>2007</v>
      </c>
      <c r="D91">
        <v>1041</v>
      </c>
      <c r="E91">
        <v>17482</v>
      </c>
      <c r="F91">
        <v>59.546962590092662</v>
      </c>
      <c r="G91">
        <v>55.984550854867024</v>
      </c>
      <c r="H91">
        <v>63.278186052794311</v>
      </c>
      <c r="I91">
        <v>3.5624117352256377</v>
      </c>
      <c r="J91">
        <v>3.7312234627016494</v>
      </c>
      <c r="N91" s="75"/>
      <c r="O91" s="75"/>
      <c r="P91" s="75"/>
      <c r="Q91" s="75"/>
      <c r="R91" s="75"/>
    </row>
    <row r="92" spans="1:18">
      <c r="A92" t="s">
        <v>252</v>
      </c>
      <c r="B92" t="s">
        <v>100</v>
      </c>
      <c r="C92">
        <v>2007</v>
      </c>
      <c r="D92">
        <v>1446</v>
      </c>
      <c r="E92">
        <v>23579</v>
      </c>
      <c r="F92">
        <v>61.325755969294711</v>
      </c>
      <c r="G92">
        <v>58.205557440944084</v>
      </c>
      <c r="H92">
        <v>64.57092023742787</v>
      </c>
      <c r="I92">
        <v>3.1201985283506275</v>
      </c>
      <c r="J92">
        <v>3.2451642681331592</v>
      </c>
      <c r="N92" s="75"/>
      <c r="O92" s="75"/>
      <c r="P92" s="75"/>
      <c r="Q92" s="75"/>
      <c r="R92" s="75"/>
    </row>
    <row r="93" spans="1:18">
      <c r="A93" t="s">
        <v>253</v>
      </c>
      <c r="B93" t="s">
        <v>37</v>
      </c>
      <c r="C93">
        <v>2007</v>
      </c>
      <c r="D93">
        <v>1604</v>
      </c>
      <c r="E93">
        <v>26075</v>
      </c>
      <c r="F93">
        <v>61.514860977948224</v>
      </c>
      <c r="G93">
        <v>58.541225740117255</v>
      </c>
      <c r="H93">
        <v>64.601449834942258</v>
      </c>
      <c r="I93">
        <v>2.9736352378309689</v>
      </c>
      <c r="J93">
        <v>3.0865888569940338</v>
      </c>
      <c r="N93" s="75"/>
      <c r="O93" s="75"/>
      <c r="P93" s="75"/>
      <c r="Q93" s="75"/>
      <c r="R93" s="75"/>
    </row>
    <row r="94" spans="1:18">
      <c r="A94" t="s">
        <v>254</v>
      </c>
      <c r="B94" t="s">
        <v>2</v>
      </c>
      <c r="C94">
        <v>2008</v>
      </c>
      <c r="D94">
        <v>35644</v>
      </c>
      <c r="E94">
        <v>588690</v>
      </c>
      <c r="F94">
        <v>60.547996398783745</v>
      </c>
      <c r="G94">
        <v>59.921044819262718</v>
      </c>
      <c r="H94">
        <v>61.179918320499148</v>
      </c>
      <c r="I94">
        <v>0.62695157952102676</v>
      </c>
      <c r="J94">
        <v>0.63192192171540285</v>
      </c>
      <c r="N94" s="75"/>
      <c r="O94" s="75"/>
      <c r="P94" s="75"/>
      <c r="Q94" s="75"/>
      <c r="R94" s="75"/>
    </row>
    <row r="95" spans="1:18">
      <c r="A95" t="s">
        <v>255</v>
      </c>
      <c r="B95" t="s">
        <v>86</v>
      </c>
      <c r="C95">
        <v>2008</v>
      </c>
      <c r="D95">
        <v>7830</v>
      </c>
      <c r="E95">
        <v>125497</v>
      </c>
      <c r="F95">
        <v>62.391929687562254</v>
      </c>
      <c r="G95">
        <v>61.017596572379169</v>
      </c>
      <c r="H95">
        <v>63.789624912466202</v>
      </c>
      <c r="I95">
        <v>1.3743331151830844</v>
      </c>
      <c r="J95">
        <v>1.3976952249039485</v>
      </c>
      <c r="N95" s="75"/>
      <c r="O95" s="75"/>
      <c r="P95" s="75"/>
      <c r="Q95" s="75"/>
      <c r="R95" s="75"/>
    </row>
    <row r="96" spans="1:18">
      <c r="A96" t="s">
        <v>256</v>
      </c>
      <c r="B96" t="s">
        <v>78</v>
      </c>
      <c r="C96">
        <v>2008</v>
      </c>
      <c r="D96">
        <v>1278</v>
      </c>
      <c r="E96">
        <v>21509</v>
      </c>
      <c r="F96">
        <v>59.416988237481981</v>
      </c>
      <c r="G96">
        <v>56.204012892633777</v>
      </c>
      <c r="H96">
        <v>62.767032153499017</v>
      </c>
      <c r="I96">
        <v>3.2129753448482035</v>
      </c>
      <c r="J96">
        <v>3.3500439160170359</v>
      </c>
      <c r="N96" s="75"/>
      <c r="O96" s="75"/>
      <c r="P96" s="75"/>
      <c r="Q96" s="75"/>
      <c r="R96" s="75"/>
    </row>
    <row r="97" spans="1:18">
      <c r="A97" t="s">
        <v>257</v>
      </c>
      <c r="B97" t="s">
        <v>87</v>
      </c>
      <c r="C97">
        <v>2008</v>
      </c>
      <c r="D97">
        <v>3825</v>
      </c>
      <c r="E97">
        <v>67616</v>
      </c>
      <c r="F97">
        <v>56.569451017510644</v>
      </c>
      <c r="G97">
        <v>54.790894087299471</v>
      </c>
      <c r="H97">
        <v>58.391439156685777</v>
      </c>
      <c r="I97">
        <v>1.7785569302111739</v>
      </c>
      <c r="J97">
        <v>1.8219881391751329</v>
      </c>
      <c r="N97" s="75"/>
      <c r="O97" s="75"/>
      <c r="P97" s="75"/>
      <c r="Q97" s="75"/>
      <c r="R97" s="75"/>
    </row>
    <row r="98" spans="1:18">
      <c r="A98" t="s">
        <v>258</v>
      </c>
      <c r="B98" t="s">
        <v>97</v>
      </c>
      <c r="C98">
        <v>2008</v>
      </c>
      <c r="D98">
        <v>5911</v>
      </c>
      <c r="E98">
        <v>99845</v>
      </c>
      <c r="F98">
        <v>59.201762732234968</v>
      </c>
      <c r="G98">
        <v>57.702134959679917</v>
      </c>
      <c r="H98">
        <v>60.7307715063153</v>
      </c>
      <c r="I98">
        <v>1.4996277725550513</v>
      </c>
      <c r="J98">
        <v>1.5290087740803315</v>
      </c>
      <c r="N98" s="75"/>
      <c r="O98" s="75"/>
      <c r="P98" s="75"/>
      <c r="Q98" s="75"/>
      <c r="R98" s="75"/>
    </row>
    <row r="99" spans="1:18">
      <c r="A99" t="s">
        <v>259</v>
      </c>
      <c r="B99" t="s">
        <v>92</v>
      </c>
      <c r="C99">
        <v>2008</v>
      </c>
      <c r="D99">
        <v>6046</v>
      </c>
      <c r="E99">
        <v>103783</v>
      </c>
      <c r="F99">
        <v>58.256169122110556</v>
      </c>
      <c r="G99">
        <v>56.796956955742814</v>
      </c>
      <c r="H99">
        <v>59.743646062123574</v>
      </c>
      <c r="I99">
        <v>1.4592121663677418</v>
      </c>
      <c r="J99">
        <v>1.4874769400130177</v>
      </c>
      <c r="N99" s="75"/>
      <c r="O99" s="75"/>
      <c r="P99" s="75"/>
      <c r="Q99" s="75"/>
      <c r="R99" s="75"/>
    </row>
    <row r="100" spans="1:18">
      <c r="A100" t="s">
        <v>260</v>
      </c>
      <c r="B100" t="s">
        <v>88</v>
      </c>
      <c r="C100">
        <v>2008</v>
      </c>
      <c r="D100">
        <v>3690</v>
      </c>
      <c r="E100">
        <v>59063</v>
      </c>
      <c r="F100">
        <v>62.475661581700898</v>
      </c>
      <c r="G100">
        <v>60.476092890978435</v>
      </c>
      <c r="H100">
        <v>64.524955681289782</v>
      </c>
      <c r="I100">
        <v>1.9995686907224623</v>
      </c>
      <c r="J100">
        <v>2.0492940995888844</v>
      </c>
      <c r="N100" s="75"/>
      <c r="O100" s="75"/>
      <c r="P100" s="75"/>
      <c r="Q100" s="75"/>
      <c r="R100" s="75"/>
    </row>
    <row r="101" spans="1:18">
      <c r="A101" t="s">
        <v>261</v>
      </c>
      <c r="B101" t="s">
        <v>89</v>
      </c>
      <c r="C101">
        <v>2008</v>
      </c>
      <c r="D101">
        <v>7064</v>
      </c>
      <c r="E101">
        <v>111377</v>
      </c>
      <c r="F101">
        <v>63.424225827594562</v>
      </c>
      <c r="G101">
        <v>61.95378842226588</v>
      </c>
      <c r="H101">
        <v>64.920992364125397</v>
      </c>
      <c r="I101">
        <v>1.4704374053286813</v>
      </c>
      <c r="J101">
        <v>1.4967665365308349</v>
      </c>
      <c r="N101" s="75"/>
      <c r="O101" s="75"/>
      <c r="P101" s="75"/>
      <c r="Q101" s="75"/>
      <c r="R101" s="75"/>
    </row>
    <row r="102" spans="1:18">
      <c r="A102" t="s">
        <v>262</v>
      </c>
      <c r="B102" t="s">
        <v>98</v>
      </c>
      <c r="C102">
        <v>2008</v>
      </c>
      <c r="D102">
        <v>780</v>
      </c>
      <c r="E102">
        <v>12074</v>
      </c>
      <c r="F102">
        <v>64.601623322842471</v>
      </c>
      <c r="G102">
        <v>60.147472173962697</v>
      </c>
      <c r="H102">
        <v>69.300587987487987</v>
      </c>
      <c r="I102">
        <v>4.4541511488797738</v>
      </c>
      <c r="J102">
        <v>4.6989646646455157</v>
      </c>
      <c r="N102" s="75"/>
      <c r="O102" s="75"/>
      <c r="P102" s="75"/>
      <c r="Q102" s="75"/>
      <c r="R102" s="75"/>
    </row>
    <row r="103" spans="1:18">
      <c r="A103" t="s">
        <v>263</v>
      </c>
      <c r="B103" t="s">
        <v>48</v>
      </c>
      <c r="C103">
        <v>2008</v>
      </c>
      <c r="D103">
        <v>867</v>
      </c>
      <c r="E103">
        <v>13940</v>
      </c>
      <c r="F103">
        <v>62.195121951219512</v>
      </c>
      <c r="G103">
        <v>58.123993335136653</v>
      </c>
      <c r="H103">
        <v>66.478163978594864</v>
      </c>
      <c r="I103">
        <v>4.0711286160828593</v>
      </c>
      <c r="J103">
        <v>4.2830420273753518</v>
      </c>
      <c r="N103" s="75"/>
      <c r="O103" s="75"/>
      <c r="P103" s="75"/>
      <c r="Q103" s="75"/>
      <c r="R103" s="75"/>
    </row>
    <row r="104" spans="1:18">
      <c r="A104" t="s">
        <v>264</v>
      </c>
      <c r="B104" t="s">
        <v>43</v>
      </c>
      <c r="C104">
        <v>2008</v>
      </c>
      <c r="D104">
        <v>1630</v>
      </c>
      <c r="E104">
        <v>26551</v>
      </c>
      <c r="F104">
        <v>61.391284697374864</v>
      </c>
      <c r="G104">
        <v>58.447094775575664</v>
      </c>
      <c r="H104">
        <v>64.446395856454728</v>
      </c>
      <c r="I104">
        <v>2.9441899217992002</v>
      </c>
      <c r="J104">
        <v>3.0551111590798641</v>
      </c>
      <c r="N104" s="75"/>
      <c r="O104" s="75"/>
      <c r="P104" s="75"/>
      <c r="Q104" s="75"/>
      <c r="R104" s="75"/>
    </row>
    <row r="105" spans="1:18">
      <c r="A105" t="s">
        <v>265</v>
      </c>
      <c r="B105" t="s">
        <v>47</v>
      </c>
      <c r="C105">
        <v>2008</v>
      </c>
      <c r="D105">
        <v>2224</v>
      </c>
      <c r="E105">
        <v>35335</v>
      </c>
      <c r="F105">
        <v>62.940427338333087</v>
      </c>
      <c r="G105">
        <v>60.351723877152843</v>
      </c>
      <c r="H105">
        <v>65.612379088556793</v>
      </c>
      <c r="I105">
        <v>2.5887034611802449</v>
      </c>
      <c r="J105">
        <v>2.6719517502237053</v>
      </c>
      <c r="N105" s="75"/>
      <c r="O105" s="75"/>
      <c r="P105" s="75"/>
      <c r="Q105" s="75"/>
      <c r="R105" s="75"/>
    </row>
    <row r="106" spans="1:18">
      <c r="A106" t="s">
        <v>266</v>
      </c>
      <c r="B106" t="s">
        <v>44</v>
      </c>
      <c r="C106">
        <v>2008</v>
      </c>
      <c r="D106">
        <v>4564</v>
      </c>
      <c r="E106">
        <v>80124</v>
      </c>
      <c r="F106">
        <v>56.961709350506716</v>
      </c>
      <c r="G106">
        <v>55.321101408918814</v>
      </c>
      <c r="H106">
        <v>58.638951825967432</v>
      </c>
      <c r="I106">
        <v>1.640607941587902</v>
      </c>
      <c r="J106">
        <v>1.6772424754607158</v>
      </c>
      <c r="N106" s="75"/>
      <c r="O106" s="75"/>
      <c r="P106" s="75"/>
      <c r="Q106" s="75"/>
      <c r="R106" s="75"/>
    </row>
    <row r="107" spans="1:18">
      <c r="A107" t="s">
        <v>267</v>
      </c>
      <c r="B107" t="s">
        <v>40</v>
      </c>
      <c r="C107">
        <v>2008</v>
      </c>
      <c r="D107">
        <v>1971</v>
      </c>
      <c r="E107">
        <v>32632</v>
      </c>
      <c r="F107">
        <v>60.400833537631776</v>
      </c>
      <c r="G107">
        <v>57.763678178130107</v>
      </c>
      <c r="H107">
        <v>63.128172498768201</v>
      </c>
      <c r="I107">
        <v>2.6371553595016692</v>
      </c>
      <c r="J107">
        <v>2.7273389611364252</v>
      </c>
      <c r="N107" s="75"/>
      <c r="O107" s="75"/>
      <c r="P107" s="75"/>
      <c r="Q107" s="75"/>
      <c r="R107" s="75"/>
    </row>
    <row r="108" spans="1:18">
      <c r="A108" t="s">
        <v>268</v>
      </c>
      <c r="B108" t="s">
        <v>38</v>
      </c>
      <c r="C108">
        <v>2008</v>
      </c>
      <c r="D108">
        <v>603</v>
      </c>
      <c r="E108">
        <v>14264</v>
      </c>
      <c r="F108">
        <v>42.274256870443075</v>
      </c>
      <c r="G108">
        <v>38.967367197237095</v>
      </c>
      <c r="H108">
        <v>45.78871049155795</v>
      </c>
      <c r="I108">
        <v>3.3068896732059798</v>
      </c>
      <c r="J108">
        <v>3.5144536211148747</v>
      </c>
      <c r="N108" s="75"/>
      <c r="O108" s="75"/>
      <c r="P108" s="75"/>
      <c r="Q108" s="75"/>
      <c r="R108" s="75"/>
    </row>
    <row r="109" spans="1:18">
      <c r="A109" t="s">
        <v>269</v>
      </c>
      <c r="B109" t="s">
        <v>34</v>
      </c>
      <c r="C109">
        <v>2008</v>
      </c>
      <c r="D109">
        <v>1163</v>
      </c>
      <c r="E109">
        <v>18935</v>
      </c>
      <c r="F109">
        <v>61.42064959070504</v>
      </c>
      <c r="G109">
        <v>57.941322408897761</v>
      </c>
      <c r="H109">
        <v>65.055748120844413</v>
      </c>
      <c r="I109">
        <v>3.4793271818072782</v>
      </c>
      <c r="J109">
        <v>3.6350985301393735</v>
      </c>
      <c r="N109" s="75"/>
      <c r="O109" s="75"/>
      <c r="P109" s="75"/>
      <c r="Q109" s="75"/>
      <c r="R109" s="75"/>
    </row>
    <row r="110" spans="1:18">
      <c r="A110" t="s">
        <v>270</v>
      </c>
      <c r="B110" t="s">
        <v>35</v>
      </c>
      <c r="C110">
        <v>2008</v>
      </c>
      <c r="D110">
        <v>1075</v>
      </c>
      <c r="E110">
        <v>16776</v>
      </c>
      <c r="F110">
        <v>64.079637577491667</v>
      </c>
      <c r="G110">
        <v>60.306241205402969</v>
      </c>
      <c r="H110">
        <v>68.028921096213523</v>
      </c>
      <c r="I110">
        <v>3.7733963720886976</v>
      </c>
      <c r="J110">
        <v>3.949283518721856</v>
      </c>
      <c r="N110" s="75"/>
      <c r="O110" s="75"/>
      <c r="P110" s="75"/>
      <c r="Q110" s="75"/>
      <c r="R110" s="75"/>
    </row>
    <row r="111" spans="1:18">
      <c r="A111" t="s">
        <v>271</v>
      </c>
      <c r="B111" t="s">
        <v>36</v>
      </c>
      <c r="C111">
        <v>2008</v>
      </c>
      <c r="D111">
        <v>1743</v>
      </c>
      <c r="E111">
        <v>29168</v>
      </c>
      <c r="F111">
        <v>59.757268239166208</v>
      </c>
      <c r="G111">
        <v>56.984773281644934</v>
      </c>
      <c r="H111">
        <v>62.630704985938642</v>
      </c>
      <c r="I111">
        <v>2.7724949575212747</v>
      </c>
      <c r="J111">
        <v>2.873436746772434</v>
      </c>
      <c r="N111" s="75"/>
      <c r="O111" s="75"/>
      <c r="P111" s="75"/>
      <c r="Q111" s="75"/>
      <c r="R111" s="75"/>
    </row>
    <row r="112" spans="1:18">
      <c r="A112" t="s">
        <v>272</v>
      </c>
      <c r="B112" t="s">
        <v>33</v>
      </c>
      <c r="C112">
        <v>2008</v>
      </c>
      <c r="D112">
        <v>1276</v>
      </c>
      <c r="E112">
        <v>22365</v>
      </c>
      <c r="F112">
        <v>57.053431701319028</v>
      </c>
      <c r="G112">
        <v>53.965882463223437</v>
      </c>
      <c r="H112">
        <v>60.272804295551332</v>
      </c>
      <c r="I112">
        <v>3.0875492380955905</v>
      </c>
      <c r="J112">
        <v>3.2193725942323042</v>
      </c>
      <c r="N112" s="75"/>
      <c r="O112" s="75"/>
      <c r="P112" s="75"/>
      <c r="Q112" s="75"/>
      <c r="R112" s="75"/>
    </row>
    <row r="113" spans="1:18">
      <c r="A113" t="s">
        <v>273</v>
      </c>
      <c r="B113" t="s">
        <v>46</v>
      </c>
      <c r="C113">
        <v>2008</v>
      </c>
      <c r="D113">
        <v>783</v>
      </c>
      <c r="E113">
        <v>11663</v>
      </c>
      <c r="F113">
        <v>67.135385406842147</v>
      </c>
      <c r="G113">
        <v>62.515254322887571</v>
      </c>
      <c r="H113">
        <v>72.008951384720916</v>
      </c>
      <c r="I113">
        <v>4.6201310839545755</v>
      </c>
      <c r="J113">
        <v>4.8735659778787692</v>
      </c>
      <c r="N113" s="75"/>
      <c r="O113" s="75"/>
      <c r="P113" s="75"/>
      <c r="Q113" s="75"/>
      <c r="R113" s="75"/>
    </row>
    <row r="114" spans="1:18">
      <c r="A114" t="s">
        <v>274</v>
      </c>
      <c r="B114" t="s">
        <v>50</v>
      </c>
      <c r="C114">
        <v>2008</v>
      </c>
      <c r="D114">
        <v>918</v>
      </c>
      <c r="E114">
        <v>15354</v>
      </c>
      <c r="F114">
        <v>59.788980070339974</v>
      </c>
      <c r="G114">
        <v>55.98380298048918</v>
      </c>
      <c r="H114">
        <v>63.786493751048489</v>
      </c>
      <c r="I114">
        <v>3.8051770898507939</v>
      </c>
      <c r="J114">
        <v>3.997513680708515</v>
      </c>
      <c r="N114" s="75"/>
      <c r="O114" s="75"/>
      <c r="P114" s="75"/>
      <c r="Q114" s="75"/>
      <c r="R114" s="75"/>
    </row>
    <row r="115" spans="1:18">
      <c r="A115" t="s">
        <v>275</v>
      </c>
      <c r="B115" t="s">
        <v>42</v>
      </c>
      <c r="C115">
        <v>2008</v>
      </c>
      <c r="D115">
        <v>1549</v>
      </c>
      <c r="E115">
        <v>26234</v>
      </c>
      <c r="F115">
        <v>59.045513455820689</v>
      </c>
      <c r="G115">
        <v>56.14164896225185</v>
      </c>
      <c r="H115">
        <v>62.061663382073476</v>
      </c>
      <c r="I115">
        <v>2.9038644935688396</v>
      </c>
      <c r="J115">
        <v>3.0161499262527869</v>
      </c>
      <c r="N115" s="75"/>
      <c r="O115" s="75"/>
      <c r="P115" s="75"/>
      <c r="Q115" s="75"/>
      <c r="R115" s="75"/>
    </row>
    <row r="116" spans="1:18">
      <c r="A116" t="s">
        <v>276</v>
      </c>
      <c r="B116" t="s">
        <v>51</v>
      </c>
      <c r="C116">
        <v>2008</v>
      </c>
      <c r="D116">
        <v>1999</v>
      </c>
      <c r="E116">
        <v>29264</v>
      </c>
      <c r="F116">
        <v>68.309185347184254</v>
      </c>
      <c r="G116">
        <v>65.347473055223361</v>
      </c>
      <c r="H116">
        <v>71.371455191292767</v>
      </c>
      <c r="I116">
        <v>2.9617122919608931</v>
      </c>
      <c r="J116">
        <v>3.0622698441085134</v>
      </c>
      <c r="N116" s="75"/>
      <c r="O116" s="75"/>
      <c r="P116" s="75"/>
      <c r="Q116" s="75"/>
      <c r="R116" s="75"/>
    </row>
    <row r="117" spans="1:18">
      <c r="A117" t="s">
        <v>277</v>
      </c>
      <c r="B117" t="s">
        <v>39</v>
      </c>
      <c r="C117">
        <v>2008</v>
      </c>
      <c r="D117">
        <v>1251</v>
      </c>
      <c r="E117">
        <v>20720</v>
      </c>
      <c r="F117">
        <v>60.376447876447877</v>
      </c>
      <c r="G117">
        <v>57.077037760588645</v>
      </c>
      <c r="H117">
        <v>63.818160210944967</v>
      </c>
      <c r="I117">
        <v>3.2994101158592315</v>
      </c>
      <c r="J117">
        <v>3.4417123344970904</v>
      </c>
      <c r="N117" s="75"/>
      <c r="O117" s="75"/>
      <c r="P117" s="75"/>
      <c r="Q117" s="75"/>
      <c r="R117" s="75"/>
    </row>
    <row r="118" spans="1:18">
      <c r="A118" t="s">
        <v>256</v>
      </c>
      <c r="B118" t="s">
        <v>78</v>
      </c>
      <c r="C118">
        <v>2008</v>
      </c>
      <c r="D118">
        <v>1278</v>
      </c>
      <c r="E118">
        <v>21509</v>
      </c>
      <c r="F118">
        <v>59.416988237481981</v>
      </c>
      <c r="G118">
        <v>56.204012892633777</v>
      </c>
      <c r="H118">
        <v>62.767032153499017</v>
      </c>
      <c r="I118">
        <v>3.2129753448482035</v>
      </c>
      <c r="J118">
        <v>3.3500439160170359</v>
      </c>
      <c r="N118" s="75"/>
      <c r="O118" s="75"/>
      <c r="P118" s="75"/>
      <c r="Q118" s="75"/>
      <c r="R118" s="75"/>
    </row>
    <row r="119" spans="1:18">
      <c r="A119" t="s">
        <v>278</v>
      </c>
      <c r="B119" t="s">
        <v>99</v>
      </c>
      <c r="C119">
        <v>2008</v>
      </c>
      <c r="D119">
        <v>2907</v>
      </c>
      <c r="E119">
        <v>47400</v>
      </c>
      <c r="F119">
        <v>61.329113924050631</v>
      </c>
      <c r="G119">
        <v>59.119912648881957</v>
      </c>
      <c r="H119">
        <v>63.60031888395924</v>
      </c>
      <c r="I119">
        <v>2.2092012751686738</v>
      </c>
      <c r="J119">
        <v>2.2712049599086086</v>
      </c>
      <c r="N119" s="75"/>
      <c r="O119" s="75"/>
      <c r="P119" s="75"/>
      <c r="Q119" s="75"/>
      <c r="R119" s="75"/>
    </row>
    <row r="120" spans="1:18">
      <c r="A120" t="s">
        <v>279</v>
      </c>
      <c r="B120" t="s">
        <v>41</v>
      </c>
      <c r="C120">
        <v>2008</v>
      </c>
      <c r="D120">
        <v>2732</v>
      </c>
      <c r="E120">
        <v>47060</v>
      </c>
      <c r="F120">
        <v>58.053548661283472</v>
      </c>
      <c r="G120">
        <v>55.897026492398723</v>
      </c>
      <c r="H120">
        <v>60.272534655360062</v>
      </c>
      <c r="I120">
        <v>2.1565221688847487</v>
      </c>
      <c r="J120">
        <v>2.2189859940765899</v>
      </c>
      <c r="N120" s="75"/>
      <c r="O120" s="75"/>
      <c r="P120" s="75"/>
      <c r="Q120" s="75"/>
      <c r="R120" s="75"/>
    </row>
    <row r="121" spans="1:18">
      <c r="A121" t="s">
        <v>280</v>
      </c>
      <c r="B121" t="s">
        <v>49</v>
      </c>
      <c r="C121">
        <v>2008</v>
      </c>
      <c r="D121">
        <v>1056</v>
      </c>
      <c r="E121">
        <v>17484</v>
      </c>
      <c r="F121">
        <v>60.398078242964999</v>
      </c>
      <c r="G121">
        <v>56.810108608307836</v>
      </c>
      <c r="H121">
        <v>64.154827921040649</v>
      </c>
      <c r="I121">
        <v>3.5879696346571635</v>
      </c>
      <c r="J121">
        <v>3.75674967807565</v>
      </c>
      <c r="N121" s="75"/>
      <c r="O121" s="75"/>
      <c r="P121" s="75"/>
      <c r="Q121" s="75"/>
      <c r="R121" s="75"/>
    </row>
    <row r="122" spans="1:18">
      <c r="A122" t="s">
        <v>281</v>
      </c>
      <c r="B122" t="s">
        <v>100</v>
      </c>
      <c r="C122">
        <v>2008</v>
      </c>
      <c r="D122">
        <v>1482</v>
      </c>
      <c r="E122">
        <v>23659</v>
      </c>
      <c r="F122">
        <v>62.640010144131203</v>
      </c>
      <c r="G122">
        <v>59.491388642998992</v>
      </c>
      <c r="H122">
        <v>65.913161523934264</v>
      </c>
      <c r="I122">
        <v>3.1486215011322116</v>
      </c>
      <c r="J122">
        <v>3.2731513798030605</v>
      </c>
      <c r="N122" s="75"/>
      <c r="O122" s="75"/>
      <c r="P122" s="75"/>
      <c r="Q122" s="75"/>
      <c r="R122" s="75"/>
    </row>
    <row r="123" spans="1:18">
      <c r="A123" t="s">
        <v>282</v>
      </c>
      <c r="B123" t="s">
        <v>37</v>
      </c>
      <c r="C123">
        <v>2008</v>
      </c>
      <c r="D123">
        <v>1793</v>
      </c>
      <c r="E123">
        <v>26179</v>
      </c>
      <c r="F123">
        <v>68.490011077581258</v>
      </c>
      <c r="G123">
        <v>65.356449512579502</v>
      </c>
      <c r="H123">
        <v>71.736026924306714</v>
      </c>
      <c r="I123">
        <v>3.1335615650017559</v>
      </c>
      <c r="J123">
        <v>3.2460158467254558</v>
      </c>
      <c r="N123" s="75"/>
      <c r="O123" s="75"/>
      <c r="P123" s="75"/>
      <c r="Q123" s="75"/>
      <c r="R123" s="75"/>
    </row>
    <row r="124" spans="1:18">
      <c r="A124" t="s">
        <v>283</v>
      </c>
      <c r="B124" t="s">
        <v>2</v>
      </c>
      <c r="C124">
        <v>2009</v>
      </c>
      <c r="D124">
        <v>34938</v>
      </c>
      <c r="E124">
        <v>586762</v>
      </c>
      <c r="F124">
        <v>59.543733234258525</v>
      </c>
      <c r="G124">
        <v>58.920998455786453</v>
      </c>
      <c r="H124">
        <v>60.171454775555475</v>
      </c>
      <c r="I124">
        <v>0.62273477847207204</v>
      </c>
      <c r="J124">
        <v>0.62772154129694968</v>
      </c>
      <c r="N124" s="75"/>
      <c r="O124" s="75"/>
      <c r="P124" s="75"/>
      <c r="Q124" s="75"/>
      <c r="R124" s="75"/>
    </row>
    <row r="125" spans="1:18">
      <c r="A125" t="s">
        <v>284</v>
      </c>
      <c r="B125" t="s">
        <v>86</v>
      </c>
      <c r="C125">
        <v>2009</v>
      </c>
      <c r="D125">
        <v>7728</v>
      </c>
      <c r="E125">
        <v>124538</v>
      </c>
      <c r="F125">
        <v>62.05334917856397</v>
      </c>
      <c r="G125">
        <v>60.677533555617124</v>
      </c>
      <c r="H125">
        <v>63.452707395140003</v>
      </c>
      <c r="I125">
        <v>1.3758156229468455</v>
      </c>
      <c r="J125">
        <v>1.399358216576033</v>
      </c>
      <c r="N125" s="75"/>
      <c r="O125" s="75"/>
      <c r="P125" s="75"/>
      <c r="Q125" s="75"/>
      <c r="R125" s="75"/>
    </row>
    <row r="126" spans="1:18">
      <c r="A126" t="s">
        <v>285</v>
      </c>
      <c r="B126" t="s">
        <v>78</v>
      </c>
      <c r="C126">
        <v>2009</v>
      </c>
      <c r="D126">
        <v>1255</v>
      </c>
      <c r="E126">
        <v>21392</v>
      </c>
      <c r="F126">
        <v>58.666791323859385</v>
      </c>
      <c r="G126">
        <v>55.465850824188486</v>
      </c>
      <c r="H126">
        <v>62.005561750885533</v>
      </c>
      <c r="I126">
        <v>3.2009404996708994</v>
      </c>
      <c r="J126">
        <v>3.338770427026148</v>
      </c>
      <c r="N126" s="75"/>
      <c r="O126" s="75"/>
      <c r="P126" s="75"/>
      <c r="Q126" s="75"/>
      <c r="R126" s="75"/>
    </row>
    <row r="127" spans="1:18">
      <c r="A127" t="s">
        <v>286</v>
      </c>
      <c r="B127" t="s">
        <v>87</v>
      </c>
      <c r="C127">
        <v>2009</v>
      </c>
      <c r="D127">
        <v>3805</v>
      </c>
      <c r="E127">
        <v>67126</v>
      </c>
      <c r="F127">
        <v>56.684444179602544</v>
      </c>
      <c r="G127">
        <v>54.897631665461937</v>
      </c>
      <c r="H127">
        <v>58.515005557177055</v>
      </c>
      <c r="I127">
        <v>1.7868125141406068</v>
      </c>
      <c r="J127">
        <v>1.8305613775745115</v>
      </c>
      <c r="N127" s="75"/>
      <c r="O127" s="75"/>
      <c r="P127" s="75"/>
      <c r="Q127" s="75"/>
      <c r="R127" s="75"/>
    </row>
    <row r="128" spans="1:18">
      <c r="A128" t="s">
        <v>287</v>
      </c>
      <c r="B128" t="s">
        <v>97</v>
      </c>
      <c r="C128">
        <v>2009</v>
      </c>
      <c r="D128">
        <v>5692</v>
      </c>
      <c r="E128">
        <v>99405</v>
      </c>
      <c r="F128">
        <v>57.260701171973238</v>
      </c>
      <c r="G128">
        <v>55.782782806371287</v>
      </c>
      <c r="H128">
        <v>58.768133032523117</v>
      </c>
      <c r="I128">
        <v>1.4779183656019512</v>
      </c>
      <c r="J128">
        <v>1.5074318605498789</v>
      </c>
      <c r="N128" s="75"/>
      <c r="O128" s="75"/>
      <c r="P128" s="75"/>
      <c r="Q128" s="75"/>
      <c r="R128" s="75"/>
    </row>
    <row r="129" spans="1:18">
      <c r="A129" t="s">
        <v>288</v>
      </c>
      <c r="B129" t="s">
        <v>92</v>
      </c>
      <c r="C129">
        <v>2009</v>
      </c>
      <c r="D129">
        <v>6089</v>
      </c>
      <c r="E129">
        <v>104351</v>
      </c>
      <c r="F129">
        <v>58.351141819436329</v>
      </c>
      <c r="G129">
        <v>56.894688046964468</v>
      </c>
      <c r="H129">
        <v>59.835706088476336</v>
      </c>
      <c r="I129">
        <v>1.4564537724718605</v>
      </c>
      <c r="J129">
        <v>1.4845642690400069</v>
      </c>
      <c r="N129" s="75"/>
      <c r="O129" s="75"/>
      <c r="P129" s="75"/>
      <c r="Q129" s="75"/>
      <c r="R129" s="75"/>
    </row>
    <row r="130" spans="1:18">
      <c r="A130" t="s">
        <v>289</v>
      </c>
      <c r="B130" t="s">
        <v>88</v>
      </c>
      <c r="C130">
        <v>2009</v>
      </c>
      <c r="D130">
        <v>3600</v>
      </c>
      <c r="E130">
        <v>58638</v>
      </c>
      <c r="F130">
        <v>61.393635526450424</v>
      </c>
      <c r="G130">
        <v>59.404488556908497</v>
      </c>
      <c r="H130">
        <v>63.432871724806965</v>
      </c>
      <c r="I130">
        <v>1.9891469695419275</v>
      </c>
      <c r="J130">
        <v>2.0392361983565408</v>
      </c>
      <c r="N130" s="75"/>
      <c r="O130" s="75"/>
      <c r="P130" s="75"/>
      <c r="Q130" s="75"/>
      <c r="R130" s="75"/>
    </row>
    <row r="131" spans="1:18">
      <c r="A131" t="s">
        <v>290</v>
      </c>
      <c r="B131" t="s">
        <v>89</v>
      </c>
      <c r="C131">
        <v>2009</v>
      </c>
      <c r="D131">
        <v>6769</v>
      </c>
      <c r="E131">
        <v>111312</v>
      </c>
      <c r="F131">
        <v>60.811053615063962</v>
      </c>
      <c r="G131">
        <v>59.370988679845112</v>
      </c>
      <c r="H131">
        <v>62.27746531422379</v>
      </c>
      <c r="I131">
        <v>1.4400649352188495</v>
      </c>
      <c r="J131">
        <v>1.4664116991598277</v>
      </c>
      <c r="N131" s="75"/>
      <c r="O131" s="75"/>
      <c r="P131" s="75"/>
      <c r="Q131" s="75"/>
      <c r="R131" s="75"/>
    </row>
    <row r="132" spans="1:18">
      <c r="A132" t="s">
        <v>291</v>
      </c>
      <c r="B132" t="s">
        <v>98</v>
      </c>
      <c r="C132">
        <v>2009</v>
      </c>
      <c r="D132">
        <v>775</v>
      </c>
      <c r="E132">
        <v>11842</v>
      </c>
      <c r="F132">
        <v>65.445026178010465</v>
      </c>
      <c r="G132">
        <v>60.918452055756262</v>
      </c>
      <c r="H132">
        <v>70.221219561439085</v>
      </c>
      <c r="I132">
        <v>4.5265741222542033</v>
      </c>
      <c r="J132">
        <v>4.7761933834286197</v>
      </c>
      <c r="N132" s="75"/>
      <c r="O132" s="75"/>
      <c r="P132" s="75"/>
      <c r="Q132" s="75"/>
      <c r="R132" s="75"/>
    </row>
    <row r="133" spans="1:18">
      <c r="A133" t="s">
        <v>292</v>
      </c>
      <c r="B133" t="s">
        <v>48</v>
      </c>
      <c r="C133">
        <v>2009</v>
      </c>
      <c r="D133">
        <v>790</v>
      </c>
      <c r="E133">
        <v>13853</v>
      </c>
      <c r="F133">
        <v>57.027358694867537</v>
      </c>
      <c r="G133">
        <v>53.119959593992895</v>
      </c>
      <c r="H133">
        <v>61.148116332409359</v>
      </c>
      <c r="I133">
        <v>3.9073991008746418</v>
      </c>
      <c r="J133">
        <v>4.1207576375418213</v>
      </c>
      <c r="N133" s="75"/>
      <c r="O133" s="75"/>
      <c r="P133" s="75"/>
      <c r="Q133" s="75"/>
      <c r="R133" s="75"/>
    </row>
    <row r="134" spans="1:18">
      <c r="A134" t="s">
        <v>293</v>
      </c>
      <c r="B134" t="s">
        <v>43</v>
      </c>
      <c r="C134">
        <v>2009</v>
      </c>
      <c r="D134">
        <v>1537</v>
      </c>
      <c r="E134">
        <v>26377</v>
      </c>
      <c r="F134">
        <v>58.270462903286955</v>
      </c>
      <c r="G134">
        <v>55.393691493614234</v>
      </c>
      <c r="H134">
        <v>61.258914678713275</v>
      </c>
      <c r="I134">
        <v>2.8767714096727204</v>
      </c>
      <c r="J134">
        <v>2.98845177542632</v>
      </c>
      <c r="N134" s="75"/>
      <c r="O134" s="75"/>
      <c r="P134" s="75"/>
      <c r="Q134" s="75"/>
      <c r="R134" s="75"/>
    </row>
    <row r="135" spans="1:18">
      <c r="A135" t="s">
        <v>294</v>
      </c>
      <c r="B135" t="s">
        <v>47</v>
      </c>
      <c r="C135">
        <v>2009</v>
      </c>
      <c r="D135">
        <v>2139</v>
      </c>
      <c r="E135">
        <v>35248</v>
      </c>
      <c r="F135">
        <v>60.684294144348613</v>
      </c>
      <c r="G135">
        <v>58.139801530129326</v>
      </c>
      <c r="H135">
        <v>63.312252118950504</v>
      </c>
      <c r="I135">
        <v>2.544492614219287</v>
      </c>
      <c r="J135">
        <v>2.6279579746018911</v>
      </c>
      <c r="N135" s="75"/>
      <c r="O135" s="75"/>
      <c r="P135" s="75"/>
      <c r="Q135" s="75"/>
      <c r="R135" s="75"/>
    </row>
    <row r="136" spans="1:18">
      <c r="A136" t="s">
        <v>295</v>
      </c>
      <c r="B136" t="s">
        <v>44</v>
      </c>
      <c r="C136">
        <v>2009</v>
      </c>
      <c r="D136">
        <v>4624</v>
      </c>
      <c r="E136">
        <v>80833</v>
      </c>
      <c r="F136">
        <v>57.204359605606626</v>
      </c>
      <c r="G136">
        <v>55.567409350141645</v>
      </c>
      <c r="H136">
        <v>58.877621899293707</v>
      </c>
      <c r="I136">
        <v>1.6369502554649813</v>
      </c>
      <c r="J136">
        <v>1.6732622936870811</v>
      </c>
      <c r="N136" s="75"/>
      <c r="O136" s="75"/>
      <c r="P136" s="75"/>
      <c r="Q136" s="75"/>
      <c r="R136" s="75"/>
    </row>
    <row r="137" spans="1:18">
      <c r="A137" t="s">
        <v>296</v>
      </c>
      <c r="B137" t="s">
        <v>40</v>
      </c>
      <c r="C137">
        <v>2009</v>
      </c>
      <c r="D137">
        <v>1877</v>
      </c>
      <c r="E137">
        <v>32431</v>
      </c>
      <c r="F137">
        <v>57.876722888594244</v>
      </c>
      <c r="G137">
        <v>55.287985514848664</v>
      </c>
      <c r="H137">
        <v>60.5562196301588</v>
      </c>
      <c r="I137">
        <v>2.5887373737455803</v>
      </c>
      <c r="J137">
        <v>2.6794967415645559</v>
      </c>
      <c r="N137" s="75"/>
      <c r="O137" s="75"/>
      <c r="P137" s="75"/>
      <c r="Q137" s="75"/>
      <c r="R137" s="75"/>
    </row>
    <row r="138" spans="1:18">
      <c r="A138" t="s">
        <v>297</v>
      </c>
      <c r="B138" t="s">
        <v>38</v>
      </c>
      <c r="C138">
        <v>2009</v>
      </c>
      <c r="D138">
        <v>651</v>
      </c>
      <c r="E138">
        <v>14045</v>
      </c>
      <c r="F138">
        <v>46.351014595941621</v>
      </c>
      <c r="G138">
        <v>42.858781401002595</v>
      </c>
      <c r="H138">
        <v>50.053941595758673</v>
      </c>
      <c r="I138">
        <v>3.4922331949390255</v>
      </c>
      <c r="J138">
        <v>3.702926999817052</v>
      </c>
      <c r="N138" s="75"/>
      <c r="O138" s="75"/>
      <c r="P138" s="75"/>
      <c r="Q138" s="75"/>
      <c r="R138" s="75"/>
    </row>
    <row r="139" spans="1:18">
      <c r="A139" t="s">
        <v>298</v>
      </c>
      <c r="B139" t="s">
        <v>34</v>
      </c>
      <c r="C139">
        <v>2009</v>
      </c>
      <c r="D139">
        <v>1134</v>
      </c>
      <c r="E139">
        <v>18726</v>
      </c>
      <c r="F139">
        <v>60.55751361743031</v>
      </c>
      <c r="G139">
        <v>57.084137760189456</v>
      </c>
      <c r="H139">
        <v>64.188418865185199</v>
      </c>
      <c r="I139">
        <v>3.4733758572408533</v>
      </c>
      <c r="J139">
        <v>3.6309052477548889</v>
      </c>
      <c r="N139" s="75"/>
      <c r="O139" s="75"/>
      <c r="P139" s="75"/>
      <c r="Q139" s="75"/>
      <c r="R139" s="75"/>
    </row>
    <row r="140" spans="1:18">
      <c r="A140" t="s">
        <v>299</v>
      </c>
      <c r="B140" t="s">
        <v>35</v>
      </c>
      <c r="C140">
        <v>2009</v>
      </c>
      <c r="D140">
        <v>1039</v>
      </c>
      <c r="E140">
        <v>16587</v>
      </c>
      <c r="F140">
        <v>62.639416410441903</v>
      </c>
      <c r="G140">
        <v>58.888448488078517</v>
      </c>
      <c r="H140">
        <v>66.568306550109142</v>
      </c>
      <c r="I140">
        <v>3.7509679223633867</v>
      </c>
      <c r="J140">
        <v>3.9288901396672387</v>
      </c>
      <c r="N140" s="75"/>
      <c r="O140" s="75"/>
      <c r="P140" s="75"/>
      <c r="Q140" s="75"/>
      <c r="R140" s="75"/>
    </row>
    <row r="141" spans="1:18">
      <c r="A141" t="s">
        <v>300</v>
      </c>
      <c r="B141" t="s">
        <v>36</v>
      </c>
      <c r="C141">
        <v>2009</v>
      </c>
      <c r="D141">
        <v>1753</v>
      </c>
      <c r="E141">
        <v>28879</v>
      </c>
      <c r="F141">
        <v>60.701547837528999</v>
      </c>
      <c r="G141">
        <v>57.893191178759764</v>
      </c>
      <c r="H141">
        <v>63.611854116769187</v>
      </c>
      <c r="I141">
        <v>2.8083566587692346</v>
      </c>
      <c r="J141">
        <v>2.9103062792401886</v>
      </c>
      <c r="N141" s="75"/>
      <c r="O141" s="75"/>
      <c r="P141" s="75"/>
      <c r="Q141" s="75"/>
      <c r="R141" s="75"/>
    </row>
    <row r="142" spans="1:18">
      <c r="A142" t="s">
        <v>301</v>
      </c>
      <c r="B142" t="s">
        <v>33</v>
      </c>
      <c r="C142">
        <v>2009</v>
      </c>
      <c r="D142">
        <v>1338</v>
      </c>
      <c r="E142">
        <v>22437</v>
      </c>
      <c r="F142">
        <v>59.63364086107768</v>
      </c>
      <c r="G142">
        <v>56.481088499352254</v>
      </c>
      <c r="H142">
        <v>62.917564910506982</v>
      </c>
      <c r="I142">
        <v>3.1525523617254265</v>
      </c>
      <c r="J142">
        <v>3.2839240494293023</v>
      </c>
      <c r="N142" s="75"/>
      <c r="O142" s="75"/>
      <c r="P142" s="75"/>
      <c r="Q142" s="75"/>
      <c r="R142" s="75"/>
    </row>
    <row r="143" spans="1:18">
      <c r="A143" t="s">
        <v>302</v>
      </c>
      <c r="B143" t="s">
        <v>46</v>
      </c>
      <c r="C143">
        <v>2009</v>
      </c>
      <c r="D143">
        <v>696</v>
      </c>
      <c r="E143">
        <v>11713</v>
      </c>
      <c r="F143">
        <v>59.421155980534451</v>
      </c>
      <c r="G143">
        <v>55.088538260357744</v>
      </c>
      <c r="H143">
        <v>64.006307933678897</v>
      </c>
      <c r="I143">
        <v>4.3326177201767067</v>
      </c>
      <c r="J143">
        <v>4.5851519531444467</v>
      </c>
      <c r="N143" s="75"/>
      <c r="O143" s="75"/>
      <c r="P143" s="75"/>
      <c r="Q143" s="75"/>
      <c r="R143" s="75"/>
    </row>
    <row r="144" spans="1:18">
      <c r="A144" t="s">
        <v>303</v>
      </c>
      <c r="B144" t="s">
        <v>50</v>
      </c>
      <c r="C144">
        <v>2009</v>
      </c>
      <c r="D144">
        <v>803</v>
      </c>
      <c r="E144">
        <v>15299</v>
      </c>
      <c r="F144">
        <v>52.487090659520227</v>
      </c>
      <c r="G144">
        <v>48.919496759527114</v>
      </c>
      <c r="H144">
        <v>56.247858798923509</v>
      </c>
      <c r="I144">
        <v>3.5675938999931134</v>
      </c>
      <c r="J144">
        <v>3.7607681394032824</v>
      </c>
      <c r="N144" s="75"/>
      <c r="O144" s="75"/>
      <c r="P144" s="75"/>
      <c r="Q144" s="75"/>
      <c r="R144" s="75"/>
    </row>
    <row r="145" spans="1:18">
      <c r="A145" t="s">
        <v>304</v>
      </c>
      <c r="B145" t="s">
        <v>42</v>
      </c>
      <c r="C145">
        <v>2009</v>
      </c>
      <c r="D145">
        <v>1573</v>
      </c>
      <c r="E145">
        <v>25944</v>
      </c>
      <c r="F145">
        <v>60.630588960838729</v>
      </c>
      <c r="G145">
        <v>57.671319553692427</v>
      </c>
      <c r="H145">
        <v>63.703391572059786</v>
      </c>
      <c r="I145">
        <v>2.9592694071463015</v>
      </c>
      <c r="J145">
        <v>3.0728026112210571</v>
      </c>
      <c r="N145" s="75"/>
      <c r="O145" s="75"/>
      <c r="P145" s="75"/>
      <c r="Q145" s="75"/>
      <c r="R145" s="75"/>
    </row>
    <row r="146" spans="1:18">
      <c r="A146" t="s">
        <v>305</v>
      </c>
      <c r="B146" t="s">
        <v>51</v>
      </c>
      <c r="C146">
        <v>2009</v>
      </c>
      <c r="D146">
        <v>1947</v>
      </c>
      <c r="E146">
        <v>29355</v>
      </c>
      <c r="F146">
        <v>66.326009197751674</v>
      </c>
      <c r="G146">
        <v>63.41256164286127</v>
      </c>
      <c r="H146">
        <v>69.339712479768295</v>
      </c>
      <c r="I146">
        <v>2.9134475548904035</v>
      </c>
      <c r="J146">
        <v>3.0137032820166212</v>
      </c>
      <c r="N146" s="75"/>
      <c r="O146" s="75"/>
      <c r="P146" s="75"/>
      <c r="Q146" s="75"/>
      <c r="R146" s="75"/>
    </row>
    <row r="147" spans="1:18">
      <c r="A147" t="s">
        <v>306</v>
      </c>
      <c r="B147" t="s">
        <v>39</v>
      </c>
      <c r="C147">
        <v>2009</v>
      </c>
      <c r="D147">
        <v>1277</v>
      </c>
      <c r="E147">
        <v>20650</v>
      </c>
      <c r="F147">
        <v>61.84019370460048</v>
      </c>
      <c r="G147">
        <v>58.494892587408913</v>
      </c>
      <c r="H147">
        <v>65.328265699386932</v>
      </c>
      <c r="I147">
        <v>3.3453011171915676</v>
      </c>
      <c r="J147">
        <v>3.488071994786452</v>
      </c>
      <c r="N147" s="75"/>
      <c r="O147" s="75"/>
      <c r="P147" s="75"/>
      <c r="Q147" s="75"/>
      <c r="R147" s="75"/>
    </row>
    <row r="148" spans="1:18">
      <c r="A148" t="s">
        <v>285</v>
      </c>
      <c r="B148" t="s">
        <v>78</v>
      </c>
      <c r="C148">
        <v>2009</v>
      </c>
      <c r="D148">
        <v>1255</v>
      </c>
      <c r="E148">
        <v>21392</v>
      </c>
      <c r="F148">
        <v>58.666791323859385</v>
      </c>
      <c r="G148">
        <v>55.465850824188486</v>
      </c>
      <c r="H148">
        <v>62.005561750885533</v>
      </c>
      <c r="I148">
        <v>3.2009404996708994</v>
      </c>
      <c r="J148">
        <v>3.338770427026148</v>
      </c>
      <c r="N148" s="75"/>
      <c r="O148" s="75"/>
      <c r="P148" s="75"/>
      <c r="Q148" s="75"/>
      <c r="R148" s="75"/>
    </row>
    <row r="149" spans="1:18">
      <c r="A149" t="s">
        <v>307</v>
      </c>
      <c r="B149" t="s">
        <v>99</v>
      </c>
      <c r="C149">
        <v>2009</v>
      </c>
      <c r="D149">
        <v>2904</v>
      </c>
      <c r="E149">
        <v>46925</v>
      </c>
      <c r="F149">
        <v>61.885988279168885</v>
      </c>
      <c r="G149">
        <v>59.655586623147357</v>
      </c>
      <c r="H149">
        <v>64.179021454431137</v>
      </c>
      <c r="I149">
        <v>2.2304016560215274</v>
      </c>
      <c r="J149">
        <v>2.2930331752622521</v>
      </c>
      <c r="N149" s="75"/>
      <c r="O149" s="75"/>
      <c r="P149" s="75"/>
      <c r="Q149" s="75"/>
      <c r="R149" s="75"/>
    </row>
    <row r="150" spans="1:18">
      <c r="A150" t="s">
        <v>308</v>
      </c>
      <c r="B150" t="s">
        <v>41</v>
      </c>
      <c r="C150">
        <v>2009</v>
      </c>
      <c r="D150">
        <v>2582</v>
      </c>
      <c r="E150">
        <v>47084</v>
      </c>
      <c r="F150">
        <v>54.838161583552797</v>
      </c>
      <c r="G150">
        <v>52.743313381090111</v>
      </c>
      <c r="H150">
        <v>56.99545317209779</v>
      </c>
      <c r="I150">
        <v>2.0948482024626855</v>
      </c>
      <c r="J150">
        <v>2.157291588544993</v>
      </c>
      <c r="N150" s="75"/>
      <c r="O150" s="75"/>
      <c r="P150" s="75"/>
      <c r="Q150" s="75"/>
      <c r="R150" s="75"/>
    </row>
    <row r="151" spans="1:18">
      <c r="A151" t="s">
        <v>309</v>
      </c>
      <c r="B151" t="s">
        <v>49</v>
      </c>
      <c r="C151">
        <v>2009</v>
      </c>
      <c r="D151">
        <v>1090</v>
      </c>
      <c r="E151">
        <v>17557</v>
      </c>
      <c r="F151">
        <v>62.08349945890528</v>
      </c>
      <c r="G151">
        <v>58.452509531506578</v>
      </c>
      <c r="H151">
        <v>65.88254067861601</v>
      </c>
      <c r="I151">
        <v>3.6309899273987014</v>
      </c>
      <c r="J151">
        <v>3.7990412197107304</v>
      </c>
      <c r="N151" s="75"/>
      <c r="O151" s="75"/>
      <c r="P151" s="75"/>
      <c r="Q151" s="75"/>
      <c r="R151" s="75"/>
    </row>
    <row r="152" spans="1:18">
      <c r="A152" t="s">
        <v>310</v>
      </c>
      <c r="B152" t="s">
        <v>100</v>
      </c>
      <c r="C152">
        <v>2009</v>
      </c>
      <c r="D152">
        <v>1465</v>
      </c>
      <c r="E152">
        <v>23518</v>
      </c>
      <c r="F152">
        <v>62.29271196530317</v>
      </c>
      <c r="G152">
        <v>59.143667654592321</v>
      </c>
      <c r="H152">
        <v>65.567039021123406</v>
      </c>
      <c r="I152">
        <v>3.149044310710849</v>
      </c>
      <c r="J152">
        <v>3.2743270558202369</v>
      </c>
      <c r="N152" s="75"/>
      <c r="O152" s="75"/>
      <c r="P152" s="75"/>
      <c r="Q152" s="75"/>
      <c r="R152" s="75"/>
    </row>
    <row r="153" spans="1:18">
      <c r="A153" t="s">
        <v>311</v>
      </c>
      <c r="B153" t="s">
        <v>37</v>
      </c>
      <c r="C153">
        <v>2009</v>
      </c>
      <c r="D153">
        <v>1689</v>
      </c>
      <c r="E153">
        <v>26067</v>
      </c>
      <c r="F153">
        <v>64.794567844400959</v>
      </c>
      <c r="G153">
        <v>61.741259349173475</v>
      </c>
      <c r="H153">
        <v>67.960840709751409</v>
      </c>
      <c r="I153">
        <v>3.0533084952274834</v>
      </c>
      <c r="J153">
        <v>3.1662728653504502</v>
      </c>
      <c r="N153" s="75"/>
      <c r="O153" s="75"/>
      <c r="P153" s="75"/>
      <c r="Q153" s="75"/>
      <c r="R153" s="75"/>
    </row>
    <row r="154" spans="1:18">
      <c r="A154" t="s">
        <v>312</v>
      </c>
      <c r="B154" t="s">
        <v>2</v>
      </c>
      <c r="C154">
        <v>2010</v>
      </c>
      <c r="D154">
        <v>35945</v>
      </c>
      <c r="E154">
        <v>582609</v>
      </c>
      <c r="F154">
        <v>61.69660956147262</v>
      </c>
      <c r="G154">
        <v>61.060438018795274</v>
      </c>
      <c r="H154">
        <v>62.337803287067857</v>
      </c>
      <c r="I154">
        <v>0.63617154267734577</v>
      </c>
      <c r="J154">
        <v>0.64119372559523669</v>
      </c>
      <c r="N154" s="75"/>
      <c r="O154" s="75"/>
      <c r="P154" s="75"/>
      <c r="Q154" s="75"/>
      <c r="R154" s="75"/>
    </row>
    <row r="155" spans="1:18">
      <c r="A155" t="s">
        <v>313</v>
      </c>
      <c r="B155" t="s">
        <v>86</v>
      </c>
      <c r="C155">
        <v>2010</v>
      </c>
      <c r="D155">
        <v>7804</v>
      </c>
      <c r="E155">
        <v>123066</v>
      </c>
      <c r="F155">
        <v>63.413127915102464</v>
      </c>
      <c r="G155">
        <v>62.013988489503163</v>
      </c>
      <c r="H155">
        <v>64.836091086622389</v>
      </c>
      <c r="I155">
        <v>1.3991394255993015</v>
      </c>
      <c r="J155">
        <v>1.4229631715199247</v>
      </c>
      <c r="N155" s="75"/>
      <c r="O155" s="75"/>
      <c r="P155" s="75"/>
      <c r="Q155" s="75"/>
      <c r="R155" s="75"/>
    </row>
    <row r="156" spans="1:18">
      <c r="A156" t="s">
        <v>314</v>
      </c>
      <c r="B156" t="s">
        <v>78</v>
      </c>
      <c r="C156">
        <v>2010</v>
      </c>
      <c r="D156">
        <v>1205</v>
      </c>
      <c r="E156">
        <v>20969</v>
      </c>
      <c r="F156">
        <v>57.465782822261431</v>
      </c>
      <c r="G156">
        <v>54.266903741989509</v>
      </c>
      <c r="H156">
        <v>60.80529929841223</v>
      </c>
      <c r="I156">
        <v>3.1988790802719222</v>
      </c>
      <c r="J156">
        <v>3.3395164761507985</v>
      </c>
      <c r="N156" s="75"/>
      <c r="O156" s="75"/>
      <c r="P156" s="75"/>
      <c r="Q156" s="75"/>
      <c r="R156" s="75"/>
    </row>
    <row r="157" spans="1:18">
      <c r="A157" t="s">
        <v>315</v>
      </c>
      <c r="B157" t="s">
        <v>87</v>
      </c>
      <c r="C157">
        <v>2010</v>
      </c>
      <c r="D157">
        <v>3977</v>
      </c>
      <c r="E157">
        <v>66502</v>
      </c>
      <c r="F157">
        <v>59.802712700369916</v>
      </c>
      <c r="G157">
        <v>57.958497762483063</v>
      </c>
      <c r="H157">
        <v>61.691081782875351</v>
      </c>
      <c r="I157">
        <v>1.8442149378868535</v>
      </c>
      <c r="J157">
        <v>1.8883690825054344</v>
      </c>
      <c r="N157" s="75"/>
      <c r="O157" s="75"/>
      <c r="P157" s="75"/>
      <c r="Q157" s="75"/>
      <c r="R157" s="75"/>
    </row>
    <row r="158" spans="1:18">
      <c r="A158" t="s">
        <v>316</v>
      </c>
      <c r="B158" t="s">
        <v>97</v>
      </c>
      <c r="C158">
        <v>2010</v>
      </c>
      <c r="D158">
        <v>6075</v>
      </c>
      <c r="E158">
        <v>98848</v>
      </c>
      <c r="F158">
        <v>61.457996115247653</v>
      </c>
      <c r="G158">
        <v>59.92223938544457</v>
      </c>
      <c r="H158">
        <v>63.023428436751949</v>
      </c>
      <c r="I158">
        <v>1.535756729803083</v>
      </c>
      <c r="J158">
        <v>1.5654323215042965</v>
      </c>
      <c r="N158" s="75"/>
      <c r="O158" s="75"/>
      <c r="P158" s="75"/>
      <c r="Q158" s="75"/>
      <c r="R158" s="75"/>
    </row>
    <row r="159" spans="1:18">
      <c r="A159" t="s">
        <v>317</v>
      </c>
      <c r="B159" t="s">
        <v>92</v>
      </c>
      <c r="C159">
        <v>2010</v>
      </c>
      <c r="D159">
        <v>6185</v>
      </c>
      <c r="E159">
        <v>104358</v>
      </c>
      <c r="F159">
        <v>59.267138120699897</v>
      </c>
      <c r="G159">
        <v>57.799274122830177</v>
      </c>
      <c r="H159">
        <v>60.763109792076591</v>
      </c>
      <c r="I159">
        <v>1.4678639978697205</v>
      </c>
      <c r="J159">
        <v>1.4959716713766937</v>
      </c>
      <c r="N159" s="75"/>
      <c r="O159" s="75"/>
      <c r="P159" s="75"/>
      <c r="Q159" s="75"/>
      <c r="R159" s="75"/>
    </row>
    <row r="160" spans="1:18">
      <c r="A160" t="s">
        <v>318</v>
      </c>
      <c r="B160" t="s">
        <v>88</v>
      </c>
      <c r="C160">
        <v>2010</v>
      </c>
      <c r="D160">
        <v>3694</v>
      </c>
      <c r="E160">
        <v>58122</v>
      </c>
      <c r="F160">
        <v>63.555968480093597</v>
      </c>
      <c r="G160">
        <v>61.522916627639482</v>
      </c>
      <c r="H160">
        <v>65.6395506496157</v>
      </c>
      <c r="I160">
        <v>2.0330518524541148</v>
      </c>
      <c r="J160">
        <v>2.0835821695221028</v>
      </c>
      <c r="N160" s="75"/>
      <c r="O160" s="75"/>
      <c r="P160" s="75"/>
      <c r="Q160" s="75"/>
      <c r="R160" s="75"/>
    </row>
    <row r="161" spans="1:18">
      <c r="A161" t="s">
        <v>319</v>
      </c>
      <c r="B161" t="s">
        <v>89</v>
      </c>
      <c r="C161">
        <v>2010</v>
      </c>
      <c r="D161">
        <v>7005</v>
      </c>
      <c r="E161">
        <v>110744</v>
      </c>
      <c r="F161">
        <v>63.25399118688145</v>
      </c>
      <c r="G161">
        <v>61.78137397106822</v>
      </c>
      <c r="H161">
        <v>64.753088470612198</v>
      </c>
      <c r="I161">
        <v>1.47261721581323</v>
      </c>
      <c r="J161">
        <v>1.4990972837307481</v>
      </c>
      <c r="N161" s="75"/>
      <c r="O161" s="75"/>
      <c r="P161" s="75"/>
      <c r="Q161" s="75"/>
      <c r="R161" s="75"/>
    </row>
    <row r="162" spans="1:18">
      <c r="A162" t="s">
        <v>320</v>
      </c>
      <c r="B162" t="s">
        <v>98</v>
      </c>
      <c r="C162">
        <v>2010</v>
      </c>
      <c r="D162">
        <v>828</v>
      </c>
      <c r="E162">
        <v>11623</v>
      </c>
      <c r="F162">
        <v>71.23806246235911</v>
      </c>
      <c r="G162">
        <v>66.46833186663018</v>
      </c>
      <c r="H162">
        <v>76.262017189335026</v>
      </c>
      <c r="I162">
        <v>4.7697305957289302</v>
      </c>
      <c r="J162">
        <v>5.0239547269759157</v>
      </c>
      <c r="N162" s="75"/>
      <c r="O162" s="75"/>
      <c r="P162" s="75"/>
      <c r="Q162" s="75"/>
      <c r="R162" s="75"/>
    </row>
    <row r="163" spans="1:18">
      <c r="A163" t="s">
        <v>321</v>
      </c>
      <c r="B163" t="s">
        <v>48</v>
      </c>
      <c r="C163">
        <v>2010</v>
      </c>
      <c r="D163">
        <v>803</v>
      </c>
      <c r="E163">
        <v>13810</v>
      </c>
      <c r="F163">
        <v>58.14627081824765</v>
      </c>
      <c r="G163">
        <v>54.194017445619494</v>
      </c>
      <c r="H163">
        <v>62.312526557909536</v>
      </c>
      <c r="I163">
        <v>3.9522533726281566</v>
      </c>
      <c r="J163">
        <v>4.1662557396618851</v>
      </c>
      <c r="N163" s="75"/>
      <c r="O163" s="75"/>
      <c r="P163" s="75"/>
      <c r="Q163" s="75"/>
      <c r="R163" s="75"/>
    </row>
    <row r="164" spans="1:18">
      <c r="A164" t="s">
        <v>322</v>
      </c>
      <c r="B164" t="s">
        <v>43</v>
      </c>
      <c r="C164">
        <v>2010</v>
      </c>
      <c r="D164">
        <v>1666</v>
      </c>
      <c r="E164">
        <v>26093</v>
      </c>
      <c r="F164">
        <v>63.848541754493546</v>
      </c>
      <c r="G164">
        <v>60.819366880110465</v>
      </c>
      <c r="H164">
        <v>66.990574721088691</v>
      </c>
      <c r="I164">
        <v>3.0291748743830809</v>
      </c>
      <c r="J164">
        <v>3.1420329665951456</v>
      </c>
      <c r="N164" s="75"/>
      <c r="O164" s="75"/>
      <c r="P164" s="75"/>
      <c r="Q164" s="75"/>
      <c r="R164" s="75"/>
    </row>
    <row r="165" spans="1:18">
      <c r="A165" t="s">
        <v>323</v>
      </c>
      <c r="B165" t="s">
        <v>47</v>
      </c>
      <c r="C165">
        <v>2010</v>
      </c>
      <c r="D165">
        <v>2280</v>
      </c>
      <c r="E165">
        <v>35087</v>
      </c>
      <c r="F165">
        <v>64.981332117308398</v>
      </c>
      <c r="G165">
        <v>62.341370955946765</v>
      </c>
      <c r="H165">
        <v>67.705122662532403</v>
      </c>
      <c r="I165">
        <v>2.6399611613616329</v>
      </c>
      <c r="J165">
        <v>2.7237905452240057</v>
      </c>
      <c r="N165" s="75"/>
      <c r="O165" s="75"/>
      <c r="P165" s="75"/>
      <c r="Q165" s="75"/>
      <c r="R165" s="75"/>
    </row>
    <row r="166" spans="1:18">
      <c r="A166" t="s">
        <v>324</v>
      </c>
      <c r="B166" t="s">
        <v>44</v>
      </c>
      <c r="C166">
        <v>2010</v>
      </c>
      <c r="D166">
        <v>4753</v>
      </c>
      <c r="E166">
        <v>81221</v>
      </c>
      <c r="F166">
        <v>58.519348444367836</v>
      </c>
      <c r="G166">
        <v>56.867485883692105</v>
      </c>
      <c r="H166">
        <v>60.207347153314487</v>
      </c>
      <c r="I166">
        <v>1.6518625606757311</v>
      </c>
      <c r="J166">
        <v>1.687998708946651</v>
      </c>
      <c r="N166" s="75"/>
      <c r="O166" s="75"/>
      <c r="P166" s="75"/>
      <c r="Q166" s="75"/>
      <c r="R166" s="75"/>
    </row>
    <row r="167" spans="1:18">
      <c r="A167" t="s">
        <v>325</v>
      </c>
      <c r="B167" t="s">
        <v>40</v>
      </c>
      <c r="C167">
        <v>2010</v>
      </c>
      <c r="D167">
        <v>1963</v>
      </c>
      <c r="E167">
        <v>32058</v>
      </c>
      <c r="F167">
        <v>61.232765612327654</v>
      </c>
      <c r="G167">
        <v>58.553906000556722</v>
      </c>
      <c r="H167">
        <v>64.003424968499232</v>
      </c>
      <c r="I167">
        <v>2.6788596117709318</v>
      </c>
      <c r="J167">
        <v>2.7706593561715778</v>
      </c>
      <c r="N167" s="75"/>
      <c r="O167" s="75"/>
      <c r="P167" s="75"/>
      <c r="Q167" s="75"/>
      <c r="R167" s="75"/>
    </row>
    <row r="168" spans="1:18">
      <c r="A168" t="s">
        <v>326</v>
      </c>
      <c r="B168" t="s">
        <v>38</v>
      </c>
      <c r="C168">
        <v>2010</v>
      </c>
      <c r="D168">
        <v>720</v>
      </c>
      <c r="E168">
        <v>14034</v>
      </c>
      <c r="F168">
        <v>51.303976058144507</v>
      </c>
      <c r="G168">
        <v>47.624916714351215</v>
      </c>
      <c r="H168">
        <v>55.193760054284049</v>
      </c>
      <c r="I168">
        <v>3.6790593437932912</v>
      </c>
      <c r="J168">
        <v>3.889783996139542</v>
      </c>
      <c r="N168" s="75"/>
      <c r="O168" s="75"/>
      <c r="P168" s="75"/>
      <c r="Q168" s="75"/>
      <c r="R168" s="75"/>
    </row>
    <row r="169" spans="1:18">
      <c r="A169" t="s">
        <v>327</v>
      </c>
      <c r="B169" t="s">
        <v>34</v>
      </c>
      <c r="C169">
        <v>2010</v>
      </c>
      <c r="D169">
        <v>1168</v>
      </c>
      <c r="E169">
        <v>18405</v>
      </c>
      <c r="F169">
        <v>63.461016028253184</v>
      </c>
      <c r="G169">
        <v>59.873697942771564</v>
      </c>
      <c r="H169">
        <v>67.208587791868112</v>
      </c>
      <c r="I169">
        <v>3.5873180854816198</v>
      </c>
      <c r="J169">
        <v>3.7475717636149284</v>
      </c>
      <c r="N169" s="75"/>
      <c r="O169" s="75"/>
      <c r="P169" s="75"/>
      <c r="Q169" s="75"/>
      <c r="R169" s="75"/>
    </row>
    <row r="170" spans="1:18">
      <c r="A170" t="s">
        <v>328</v>
      </c>
      <c r="B170" t="s">
        <v>35</v>
      </c>
      <c r="C170">
        <v>2010</v>
      </c>
      <c r="D170">
        <v>1047</v>
      </c>
      <c r="E170">
        <v>16365</v>
      </c>
      <c r="F170">
        <v>63.978001833180571</v>
      </c>
      <c r="G170">
        <v>60.161316005226738</v>
      </c>
      <c r="H170">
        <v>67.975016382551516</v>
      </c>
      <c r="I170">
        <v>3.8166858279538332</v>
      </c>
      <c r="J170">
        <v>3.9970145493709452</v>
      </c>
      <c r="N170" s="75"/>
      <c r="O170" s="75"/>
      <c r="P170" s="75"/>
      <c r="Q170" s="75"/>
      <c r="R170" s="75"/>
    </row>
    <row r="171" spans="1:18">
      <c r="A171" t="s">
        <v>329</v>
      </c>
      <c r="B171" t="s">
        <v>36</v>
      </c>
      <c r="C171">
        <v>2010</v>
      </c>
      <c r="D171">
        <v>1808</v>
      </c>
      <c r="E171">
        <v>28335</v>
      </c>
      <c r="F171">
        <v>63.808011293453326</v>
      </c>
      <c r="G171">
        <v>60.900654908352244</v>
      </c>
      <c r="H171">
        <v>66.819261960370412</v>
      </c>
      <c r="I171">
        <v>2.9073563851010817</v>
      </c>
      <c r="J171">
        <v>3.0112506669170855</v>
      </c>
      <c r="N171" s="75"/>
      <c r="O171" s="75"/>
      <c r="P171" s="75"/>
      <c r="Q171" s="75"/>
      <c r="R171" s="75"/>
    </row>
    <row r="172" spans="1:18">
      <c r="A172" t="s">
        <v>330</v>
      </c>
      <c r="B172" t="s">
        <v>33</v>
      </c>
      <c r="C172">
        <v>2010</v>
      </c>
      <c r="D172">
        <v>1272</v>
      </c>
      <c r="E172">
        <v>22446</v>
      </c>
      <c r="F172">
        <v>56.669339748730287</v>
      </c>
      <c r="G172">
        <v>53.597825285552091</v>
      </c>
      <c r="H172">
        <v>59.872203781415472</v>
      </c>
      <c r="I172">
        <v>3.0715144631781968</v>
      </c>
      <c r="J172">
        <v>3.2028640326851843</v>
      </c>
      <c r="N172" s="75"/>
      <c r="O172" s="75"/>
      <c r="P172" s="75"/>
      <c r="Q172" s="75"/>
      <c r="R172" s="75"/>
    </row>
    <row r="173" spans="1:18">
      <c r="A173" t="s">
        <v>331</v>
      </c>
      <c r="B173" t="s">
        <v>46</v>
      </c>
      <c r="C173">
        <v>2010</v>
      </c>
      <c r="D173">
        <v>718</v>
      </c>
      <c r="E173">
        <v>11699</v>
      </c>
      <c r="F173">
        <v>61.372766903154115</v>
      </c>
      <c r="G173">
        <v>56.965653205629614</v>
      </c>
      <c r="H173">
        <v>66.032668065385451</v>
      </c>
      <c r="I173">
        <v>4.4071136975245011</v>
      </c>
      <c r="J173">
        <v>4.6599011622313355</v>
      </c>
      <c r="N173" s="75"/>
      <c r="O173" s="75"/>
      <c r="P173" s="75"/>
      <c r="Q173" s="75"/>
      <c r="R173" s="75"/>
    </row>
    <row r="174" spans="1:18">
      <c r="A174" t="s">
        <v>332</v>
      </c>
      <c r="B174" t="s">
        <v>50</v>
      </c>
      <c r="C174">
        <v>2010</v>
      </c>
      <c r="D174">
        <v>860</v>
      </c>
      <c r="E174">
        <v>15061</v>
      </c>
      <c r="F174">
        <v>57.101122103445988</v>
      </c>
      <c r="G174">
        <v>53.348510528479409</v>
      </c>
      <c r="H174">
        <v>61.04988320459433</v>
      </c>
      <c r="I174">
        <v>3.7526115749665792</v>
      </c>
      <c r="J174">
        <v>3.9487611011483423</v>
      </c>
      <c r="N174" s="75"/>
      <c r="O174" s="75"/>
      <c r="P174" s="75"/>
      <c r="Q174" s="75"/>
      <c r="R174" s="75"/>
    </row>
    <row r="175" spans="1:18">
      <c r="A175" t="s">
        <v>333</v>
      </c>
      <c r="B175" t="s">
        <v>42</v>
      </c>
      <c r="C175">
        <v>2010</v>
      </c>
      <c r="D175">
        <v>1618</v>
      </c>
      <c r="E175">
        <v>25737</v>
      </c>
      <c r="F175">
        <v>62.86668997940707</v>
      </c>
      <c r="G175">
        <v>59.840720883724387</v>
      </c>
      <c r="H175">
        <v>66.007091976214184</v>
      </c>
      <c r="I175">
        <v>3.025969095682683</v>
      </c>
      <c r="J175">
        <v>3.140401996807114</v>
      </c>
      <c r="N175" s="75"/>
      <c r="O175" s="75"/>
      <c r="P175" s="75"/>
      <c r="Q175" s="75"/>
      <c r="R175" s="75"/>
    </row>
    <row r="176" spans="1:18">
      <c r="A176" t="s">
        <v>334</v>
      </c>
      <c r="B176" t="s">
        <v>51</v>
      </c>
      <c r="C176">
        <v>2010</v>
      </c>
      <c r="D176">
        <v>1983</v>
      </c>
      <c r="E176">
        <v>29397</v>
      </c>
      <c r="F176">
        <v>67.455862843147273</v>
      </c>
      <c r="G176">
        <v>64.519504004266011</v>
      </c>
      <c r="H176">
        <v>70.492327285409203</v>
      </c>
      <c r="I176">
        <v>2.9363588388812616</v>
      </c>
      <c r="J176">
        <v>3.0364644422619307</v>
      </c>
      <c r="N176" s="75"/>
      <c r="O176" s="75"/>
      <c r="P176" s="75"/>
      <c r="Q176" s="75"/>
      <c r="R176" s="75"/>
    </row>
    <row r="177" spans="1:18">
      <c r="A177" t="s">
        <v>335</v>
      </c>
      <c r="B177" t="s">
        <v>39</v>
      </c>
      <c r="C177">
        <v>2010</v>
      </c>
      <c r="D177">
        <v>1294</v>
      </c>
      <c r="E177">
        <v>20410</v>
      </c>
      <c r="F177">
        <v>63.400293973542382</v>
      </c>
      <c r="G177">
        <v>59.992889047793675</v>
      </c>
      <c r="H177">
        <v>66.952139761124442</v>
      </c>
      <c r="I177">
        <v>3.4074049257487076</v>
      </c>
      <c r="J177">
        <v>3.5518457875820602</v>
      </c>
      <c r="N177" s="75"/>
      <c r="O177" s="75"/>
      <c r="P177" s="75"/>
      <c r="Q177" s="75"/>
      <c r="R177" s="75"/>
    </row>
    <row r="178" spans="1:18">
      <c r="A178" t="s">
        <v>314</v>
      </c>
      <c r="B178" t="s">
        <v>78</v>
      </c>
      <c r="C178">
        <v>2010</v>
      </c>
      <c r="D178">
        <v>1205</v>
      </c>
      <c r="E178">
        <v>20969</v>
      </c>
      <c r="F178">
        <v>57.465782822261431</v>
      </c>
      <c r="G178">
        <v>54.266903741989509</v>
      </c>
      <c r="H178">
        <v>60.80529929841223</v>
      </c>
      <c r="I178">
        <v>3.1988790802719222</v>
      </c>
      <c r="J178">
        <v>3.3395164761507985</v>
      </c>
      <c r="N178" s="75"/>
      <c r="O178" s="75"/>
      <c r="P178" s="75"/>
      <c r="Q178" s="75"/>
      <c r="R178" s="75"/>
    </row>
    <row r="179" spans="1:18">
      <c r="A179" t="s">
        <v>336</v>
      </c>
      <c r="B179" t="s">
        <v>99</v>
      </c>
      <c r="C179">
        <v>2010</v>
      </c>
      <c r="D179">
        <v>2976</v>
      </c>
      <c r="E179">
        <v>46423</v>
      </c>
      <c r="F179">
        <v>64.106154276974777</v>
      </c>
      <c r="G179">
        <v>61.82360156593996</v>
      </c>
      <c r="H179">
        <v>66.452011013228727</v>
      </c>
      <c r="I179">
        <v>2.2825527110348176</v>
      </c>
      <c r="J179">
        <v>2.3458567362539497</v>
      </c>
      <c r="N179" s="75"/>
      <c r="O179" s="75"/>
      <c r="P179" s="75"/>
      <c r="Q179" s="75"/>
      <c r="R179" s="75"/>
    </row>
    <row r="180" spans="1:18">
      <c r="A180" t="s">
        <v>337</v>
      </c>
      <c r="B180" t="s">
        <v>41</v>
      </c>
      <c r="C180">
        <v>2010</v>
      </c>
      <c r="D180">
        <v>2791</v>
      </c>
      <c r="E180">
        <v>47018</v>
      </c>
      <c r="F180">
        <v>59.360245012548383</v>
      </c>
      <c r="G180">
        <v>57.178394765743363</v>
      </c>
      <c r="H180">
        <v>61.604610645684694</v>
      </c>
      <c r="I180">
        <v>2.1818502468050198</v>
      </c>
      <c r="J180">
        <v>2.2443656331363115</v>
      </c>
      <c r="N180" s="75"/>
      <c r="O180" s="75"/>
      <c r="P180" s="75"/>
      <c r="Q180" s="75"/>
      <c r="R180" s="75"/>
    </row>
    <row r="181" spans="1:18">
      <c r="A181" t="s">
        <v>338</v>
      </c>
      <c r="B181" t="s">
        <v>49</v>
      </c>
      <c r="C181">
        <v>2010</v>
      </c>
      <c r="D181">
        <v>1079</v>
      </c>
      <c r="E181">
        <v>17389</v>
      </c>
      <c r="F181">
        <v>62.050721720627983</v>
      </c>
      <c r="G181">
        <v>58.403476599794416</v>
      </c>
      <c r="H181">
        <v>65.867650397527584</v>
      </c>
      <c r="I181">
        <v>3.647245120833567</v>
      </c>
      <c r="J181">
        <v>3.8169286768996002</v>
      </c>
      <c r="N181" s="75"/>
      <c r="O181" s="75"/>
      <c r="P181" s="75"/>
      <c r="Q181" s="75"/>
      <c r="R181" s="75"/>
    </row>
    <row r="182" spans="1:18">
      <c r="A182" t="s">
        <v>339</v>
      </c>
      <c r="B182" t="s">
        <v>100</v>
      </c>
      <c r="C182">
        <v>2010</v>
      </c>
      <c r="D182">
        <v>1432</v>
      </c>
      <c r="E182">
        <v>23137</v>
      </c>
      <c r="F182">
        <v>61.892207287029436</v>
      </c>
      <c r="G182">
        <v>58.728033855753829</v>
      </c>
      <c r="H182">
        <v>65.183739182458012</v>
      </c>
      <c r="I182">
        <v>3.1641734312756071</v>
      </c>
      <c r="J182">
        <v>3.2915318954285766</v>
      </c>
      <c r="N182" s="75"/>
      <c r="O182" s="75"/>
      <c r="P182" s="75"/>
      <c r="Q182" s="75"/>
      <c r="R182" s="75"/>
    </row>
    <row r="183" spans="1:18">
      <c r="A183" t="s">
        <v>340</v>
      </c>
      <c r="B183" t="s">
        <v>37</v>
      </c>
      <c r="C183">
        <v>2010</v>
      </c>
      <c r="D183">
        <v>1681</v>
      </c>
      <c r="E183">
        <v>25892</v>
      </c>
      <c r="F183">
        <v>64.92352850301252</v>
      </c>
      <c r="G183">
        <v>61.856959678665241</v>
      </c>
      <c r="H183">
        <v>68.10382739399374</v>
      </c>
      <c r="I183">
        <v>3.0665688243472786</v>
      </c>
      <c r="J183">
        <v>3.18029889098122</v>
      </c>
      <c r="N183" s="75"/>
      <c r="O183" s="75"/>
      <c r="P183" s="75"/>
      <c r="Q183" s="75"/>
      <c r="R183" s="75"/>
    </row>
    <row r="184" spans="1:18">
      <c r="A184" t="s">
        <v>341</v>
      </c>
      <c r="B184" t="s">
        <v>2</v>
      </c>
      <c r="C184">
        <v>2011</v>
      </c>
      <c r="D184">
        <v>35604</v>
      </c>
      <c r="E184">
        <v>579466</v>
      </c>
      <c r="F184">
        <v>61.442776625375778</v>
      </c>
      <c r="G184">
        <v>60.806203580966788</v>
      </c>
      <c r="H184">
        <v>62.084399135433088</v>
      </c>
      <c r="I184">
        <v>0.63657304440899054</v>
      </c>
      <c r="J184">
        <v>0.64162251005731008</v>
      </c>
      <c r="N184" s="75"/>
      <c r="O184" s="75"/>
      <c r="P184" s="75"/>
      <c r="Q184" s="75"/>
      <c r="R184" s="75"/>
    </row>
    <row r="185" spans="1:18">
      <c r="A185" t="s">
        <v>342</v>
      </c>
      <c r="B185" t="s">
        <v>86</v>
      </c>
      <c r="C185">
        <v>2011</v>
      </c>
      <c r="D185">
        <v>7808</v>
      </c>
      <c r="E185">
        <v>122027</v>
      </c>
      <c r="F185">
        <v>63.985839199521415</v>
      </c>
      <c r="G185">
        <v>62.574423195280588</v>
      </c>
      <c r="H185">
        <v>65.421281773896823</v>
      </c>
      <c r="I185">
        <v>1.4114160042408272</v>
      </c>
      <c r="J185">
        <v>1.4354425743754078</v>
      </c>
      <c r="N185" s="75"/>
      <c r="O185" s="75"/>
      <c r="P185" s="75"/>
      <c r="Q185" s="75"/>
      <c r="R185" s="75"/>
    </row>
    <row r="186" spans="1:18">
      <c r="A186" t="s">
        <v>343</v>
      </c>
      <c r="B186" t="s">
        <v>78</v>
      </c>
      <c r="C186">
        <v>2011</v>
      </c>
      <c r="D186">
        <v>1232</v>
      </c>
      <c r="E186">
        <v>20716</v>
      </c>
      <c r="F186">
        <v>59.470940335972195</v>
      </c>
      <c r="G186">
        <v>56.196402741979441</v>
      </c>
      <c r="H186">
        <v>62.887817893175864</v>
      </c>
      <c r="I186">
        <v>3.2745375939927541</v>
      </c>
      <c r="J186">
        <v>3.4168775572036694</v>
      </c>
      <c r="N186" s="75"/>
      <c r="O186" s="75"/>
      <c r="P186" s="75"/>
      <c r="Q186" s="75"/>
      <c r="R186" s="75"/>
    </row>
    <row r="187" spans="1:18">
      <c r="A187" t="s">
        <v>344</v>
      </c>
      <c r="B187" t="s">
        <v>87</v>
      </c>
      <c r="C187">
        <v>2011</v>
      </c>
      <c r="D187">
        <v>3846</v>
      </c>
      <c r="E187">
        <v>66171</v>
      </c>
      <c r="F187">
        <v>58.122138096749332</v>
      </c>
      <c r="G187">
        <v>56.299720288459966</v>
      </c>
      <c r="H187">
        <v>59.988934882448369</v>
      </c>
      <c r="I187">
        <v>1.8224178082893658</v>
      </c>
      <c r="J187">
        <v>1.8667967856990373</v>
      </c>
      <c r="N187" s="75"/>
      <c r="O187" s="75"/>
      <c r="P187" s="75"/>
      <c r="Q187" s="75"/>
      <c r="R187" s="75"/>
    </row>
    <row r="188" spans="1:18">
      <c r="A188" t="s">
        <v>345</v>
      </c>
      <c r="B188" t="s">
        <v>97</v>
      </c>
      <c r="C188">
        <v>2011</v>
      </c>
      <c r="D188">
        <v>6051</v>
      </c>
      <c r="E188">
        <v>98501</v>
      </c>
      <c r="F188">
        <v>61.430848417782563</v>
      </c>
      <c r="G188">
        <v>59.892748085192835</v>
      </c>
      <c r="H188">
        <v>62.998729136313422</v>
      </c>
      <c r="I188">
        <v>1.5381003325897282</v>
      </c>
      <c r="J188">
        <v>1.5678807185308585</v>
      </c>
      <c r="N188" s="75"/>
      <c r="O188" s="75"/>
      <c r="P188" s="75"/>
      <c r="Q188" s="75"/>
      <c r="R188" s="75"/>
    </row>
    <row r="189" spans="1:18">
      <c r="A189" t="s">
        <v>346</v>
      </c>
      <c r="B189" t="s">
        <v>92</v>
      </c>
      <c r="C189">
        <v>2011</v>
      </c>
      <c r="D189">
        <v>6230</v>
      </c>
      <c r="E189">
        <v>104562</v>
      </c>
      <c r="F189">
        <v>59.581874868499071</v>
      </c>
      <c r="G189">
        <v>58.111521545842074</v>
      </c>
      <c r="H189">
        <v>61.080280595583751</v>
      </c>
      <c r="I189">
        <v>1.4703533226569974</v>
      </c>
      <c r="J189">
        <v>1.4984057270846804</v>
      </c>
      <c r="N189" s="75"/>
      <c r="O189" s="75"/>
      <c r="P189" s="75"/>
      <c r="Q189" s="75"/>
      <c r="R189" s="75"/>
    </row>
    <row r="190" spans="1:18">
      <c r="A190" t="s">
        <v>347</v>
      </c>
      <c r="B190" t="s">
        <v>88</v>
      </c>
      <c r="C190">
        <v>2011</v>
      </c>
      <c r="D190">
        <v>3770</v>
      </c>
      <c r="E190">
        <v>57671</v>
      </c>
      <c r="F190">
        <v>65.370810285932265</v>
      </c>
      <c r="G190">
        <v>63.300718932656139</v>
      </c>
      <c r="H190">
        <v>67.491824282635932</v>
      </c>
      <c r="I190">
        <v>2.0700913532761263</v>
      </c>
      <c r="J190">
        <v>2.1210139967036667</v>
      </c>
      <c r="N190" s="75"/>
      <c r="O190" s="75"/>
      <c r="P190" s="75"/>
      <c r="Q190" s="75"/>
      <c r="R190" s="75"/>
    </row>
    <row r="191" spans="1:18">
      <c r="A191" t="s">
        <v>348</v>
      </c>
      <c r="B191" t="s">
        <v>89</v>
      </c>
      <c r="C191">
        <v>2011</v>
      </c>
      <c r="D191">
        <v>6667</v>
      </c>
      <c r="E191">
        <v>109818</v>
      </c>
      <c r="F191">
        <v>60.709537598572183</v>
      </c>
      <c r="G191">
        <v>59.260986990793192</v>
      </c>
      <c r="H191">
        <v>62.184794226763685</v>
      </c>
      <c r="I191">
        <v>1.4485506077789907</v>
      </c>
      <c r="J191">
        <v>1.4752566281915023</v>
      </c>
      <c r="N191" s="75"/>
      <c r="O191" s="75"/>
      <c r="P191" s="75"/>
      <c r="Q191" s="75"/>
      <c r="R191" s="75"/>
    </row>
    <row r="192" spans="1:18">
      <c r="A192" t="s">
        <v>349</v>
      </c>
      <c r="B192" t="s">
        <v>98</v>
      </c>
      <c r="C192">
        <v>2011</v>
      </c>
      <c r="D192">
        <v>771</v>
      </c>
      <c r="E192">
        <v>11501</v>
      </c>
      <c r="F192">
        <v>67.037648900095647</v>
      </c>
      <c r="G192">
        <v>62.38912285562072</v>
      </c>
      <c r="H192">
        <v>71.94320323786134</v>
      </c>
      <c r="I192">
        <v>4.6485260444749272</v>
      </c>
      <c r="J192">
        <v>4.9055543377656932</v>
      </c>
      <c r="N192" s="75"/>
      <c r="O192" s="75"/>
      <c r="P192" s="75"/>
      <c r="Q192" s="75"/>
      <c r="R192" s="75"/>
    </row>
    <row r="193" spans="1:18">
      <c r="A193" t="s">
        <v>350</v>
      </c>
      <c r="B193" t="s">
        <v>48</v>
      </c>
      <c r="C193">
        <v>2011</v>
      </c>
      <c r="D193">
        <v>789</v>
      </c>
      <c r="E193">
        <v>13678</v>
      </c>
      <c r="F193">
        <v>57.683871911098109</v>
      </c>
      <c r="G193">
        <v>53.729030423429037</v>
      </c>
      <c r="H193">
        <v>61.854803315134994</v>
      </c>
      <c r="I193">
        <v>3.9548414876690714</v>
      </c>
      <c r="J193">
        <v>4.1709314040368852</v>
      </c>
      <c r="N193" s="75"/>
      <c r="O193" s="75"/>
      <c r="P193" s="75"/>
      <c r="Q193" s="75"/>
      <c r="R193" s="75"/>
    </row>
    <row r="194" spans="1:18">
      <c r="A194" t="s">
        <v>351</v>
      </c>
      <c r="B194" t="s">
        <v>43</v>
      </c>
      <c r="C194">
        <v>2011</v>
      </c>
      <c r="D194">
        <v>1727</v>
      </c>
      <c r="E194">
        <v>25938</v>
      </c>
      <c r="F194">
        <v>66.581849024597119</v>
      </c>
      <c r="G194">
        <v>63.478614718162312</v>
      </c>
      <c r="H194">
        <v>69.798599351840537</v>
      </c>
      <c r="I194">
        <v>3.1032343064348069</v>
      </c>
      <c r="J194">
        <v>3.2167503272434175</v>
      </c>
      <c r="N194" s="75"/>
      <c r="O194" s="75"/>
      <c r="P194" s="75"/>
      <c r="Q194" s="75"/>
      <c r="R194" s="75"/>
    </row>
    <row r="195" spans="1:18">
      <c r="A195" t="s">
        <v>352</v>
      </c>
      <c r="B195" t="s">
        <v>47</v>
      </c>
      <c r="C195">
        <v>2011</v>
      </c>
      <c r="D195">
        <v>2092</v>
      </c>
      <c r="E195">
        <v>34889</v>
      </c>
      <c r="F195">
        <v>59.961592479004842</v>
      </c>
      <c r="G195">
        <v>57.419621154287341</v>
      </c>
      <c r="H195">
        <v>62.587894786098509</v>
      </c>
      <c r="I195">
        <v>2.5419713247175011</v>
      </c>
      <c r="J195">
        <v>2.6263023070936669</v>
      </c>
      <c r="N195" s="75"/>
      <c r="O195" s="75"/>
      <c r="P195" s="75"/>
      <c r="Q195" s="75"/>
      <c r="R195" s="75"/>
    </row>
    <row r="196" spans="1:18">
      <c r="A196" t="s">
        <v>353</v>
      </c>
      <c r="B196" t="s">
        <v>44</v>
      </c>
      <c r="C196">
        <v>2011</v>
      </c>
      <c r="D196">
        <v>4773</v>
      </c>
      <c r="E196">
        <v>81643</v>
      </c>
      <c r="F196">
        <v>58.46183996178484</v>
      </c>
      <c r="G196">
        <v>56.815037081887958</v>
      </c>
      <c r="H196">
        <v>60.144591842702724</v>
      </c>
      <c r="I196">
        <v>1.6468028798968817</v>
      </c>
      <c r="J196">
        <v>1.6827518809178841</v>
      </c>
      <c r="N196" s="75"/>
      <c r="O196" s="75"/>
      <c r="P196" s="75"/>
      <c r="Q196" s="75"/>
      <c r="R196" s="75"/>
    </row>
    <row r="197" spans="1:18">
      <c r="A197" t="s">
        <v>354</v>
      </c>
      <c r="B197" t="s">
        <v>40</v>
      </c>
      <c r="C197">
        <v>2011</v>
      </c>
      <c r="D197">
        <v>1932</v>
      </c>
      <c r="E197">
        <v>31882</v>
      </c>
      <c r="F197">
        <v>60.598456809484972</v>
      </c>
      <c r="G197">
        <v>57.926401636494688</v>
      </c>
      <c r="H197">
        <v>63.362824035912539</v>
      </c>
      <c r="I197">
        <v>2.6720551729902837</v>
      </c>
      <c r="J197">
        <v>2.7643672264275665</v>
      </c>
      <c r="N197" s="75"/>
      <c r="O197" s="75"/>
      <c r="P197" s="75"/>
      <c r="Q197" s="75"/>
      <c r="R197" s="75"/>
    </row>
    <row r="198" spans="1:18">
      <c r="A198" t="s">
        <v>355</v>
      </c>
      <c r="B198" t="s">
        <v>38</v>
      </c>
      <c r="C198">
        <v>2011</v>
      </c>
      <c r="D198">
        <v>613</v>
      </c>
      <c r="E198">
        <v>14053</v>
      </c>
      <c r="F198">
        <v>43.62057923575037</v>
      </c>
      <c r="G198">
        <v>40.235756056336115</v>
      </c>
      <c r="H198">
        <v>47.216059619866662</v>
      </c>
      <c r="I198">
        <v>3.3848231794142549</v>
      </c>
      <c r="J198">
        <v>3.5954803841162928</v>
      </c>
      <c r="N198" s="75"/>
      <c r="O198" s="75"/>
      <c r="P198" s="75"/>
      <c r="Q198" s="75"/>
      <c r="R198" s="75"/>
    </row>
    <row r="199" spans="1:18">
      <c r="A199" t="s">
        <v>356</v>
      </c>
      <c r="B199" t="s">
        <v>34</v>
      </c>
      <c r="C199">
        <v>2011</v>
      </c>
      <c r="D199">
        <v>1187</v>
      </c>
      <c r="E199">
        <v>18295</v>
      </c>
      <c r="F199">
        <v>64.881115058759221</v>
      </c>
      <c r="G199">
        <v>61.242568021117663</v>
      </c>
      <c r="H199">
        <v>68.68086672442125</v>
      </c>
      <c r="I199">
        <v>3.6385470376415583</v>
      </c>
      <c r="J199">
        <v>3.7997516656620292</v>
      </c>
      <c r="N199" s="75"/>
      <c r="O199" s="75"/>
      <c r="P199" s="75"/>
      <c r="Q199" s="75"/>
      <c r="R199" s="75"/>
    </row>
    <row r="200" spans="1:18">
      <c r="A200" t="s">
        <v>357</v>
      </c>
      <c r="B200" t="s">
        <v>35</v>
      </c>
      <c r="C200">
        <v>2011</v>
      </c>
      <c r="D200">
        <v>1100</v>
      </c>
      <c r="E200">
        <v>16158</v>
      </c>
      <c r="F200">
        <v>68.077732392622849</v>
      </c>
      <c r="G200">
        <v>64.114033550503436</v>
      </c>
      <c r="H200">
        <v>72.224024464061458</v>
      </c>
      <c r="I200">
        <v>3.9636988421194133</v>
      </c>
      <c r="J200">
        <v>4.1462920714386087</v>
      </c>
      <c r="N200" s="75"/>
      <c r="O200" s="75"/>
      <c r="P200" s="75"/>
      <c r="Q200" s="75"/>
      <c r="R200" s="75"/>
    </row>
    <row r="201" spans="1:18">
      <c r="A201" t="s">
        <v>358</v>
      </c>
      <c r="B201" t="s">
        <v>36</v>
      </c>
      <c r="C201">
        <v>2011</v>
      </c>
      <c r="D201">
        <v>1701</v>
      </c>
      <c r="E201">
        <v>28114</v>
      </c>
      <c r="F201">
        <v>60.503663655118444</v>
      </c>
      <c r="G201">
        <v>57.662508527458897</v>
      </c>
      <c r="H201">
        <v>63.449555142326446</v>
      </c>
      <c r="I201">
        <v>2.8411551276595475</v>
      </c>
      <c r="J201">
        <v>2.9458914872080015</v>
      </c>
      <c r="N201" s="75"/>
      <c r="O201" s="75"/>
      <c r="P201" s="75"/>
      <c r="Q201" s="75"/>
      <c r="R201" s="75"/>
    </row>
    <row r="202" spans="1:18">
      <c r="A202" t="s">
        <v>359</v>
      </c>
      <c r="B202" t="s">
        <v>33</v>
      </c>
      <c r="C202">
        <v>2011</v>
      </c>
      <c r="D202">
        <v>1319</v>
      </c>
      <c r="E202">
        <v>22163</v>
      </c>
      <c r="F202">
        <v>59.513603754004421</v>
      </c>
      <c r="G202">
        <v>56.345126670326557</v>
      </c>
      <c r="H202">
        <v>62.815085337200415</v>
      </c>
      <c r="I202">
        <v>3.168477083677864</v>
      </c>
      <c r="J202">
        <v>3.3014815831959936</v>
      </c>
      <c r="N202" s="75"/>
      <c r="O202" s="75"/>
      <c r="P202" s="75"/>
      <c r="Q202" s="75"/>
      <c r="R202" s="75"/>
    </row>
    <row r="203" spans="1:18">
      <c r="A203" t="s">
        <v>360</v>
      </c>
      <c r="B203" t="s">
        <v>46</v>
      </c>
      <c r="C203">
        <v>2011</v>
      </c>
      <c r="D203">
        <v>764</v>
      </c>
      <c r="E203">
        <v>11672</v>
      </c>
      <c r="F203">
        <v>65.455791638108295</v>
      </c>
      <c r="G203">
        <v>60.896583460636208</v>
      </c>
      <c r="H203">
        <v>70.268276337292846</v>
      </c>
      <c r="I203">
        <v>4.5592081774720867</v>
      </c>
      <c r="J203">
        <v>4.8124846991845516</v>
      </c>
      <c r="N203" s="75"/>
      <c r="O203" s="75"/>
      <c r="P203" s="75"/>
      <c r="Q203" s="75"/>
      <c r="R203" s="75"/>
    </row>
    <row r="204" spans="1:18">
      <c r="A204" t="s">
        <v>361</v>
      </c>
      <c r="B204" t="s">
        <v>50</v>
      </c>
      <c r="C204">
        <v>2011</v>
      </c>
      <c r="D204">
        <v>787</v>
      </c>
      <c r="E204">
        <v>14758</v>
      </c>
      <c r="F204">
        <v>53.327009079821117</v>
      </c>
      <c r="G204">
        <v>49.666316591320388</v>
      </c>
      <c r="H204">
        <v>57.187980883769022</v>
      </c>
      <c r="I204">
        <v>3.6606924885007288</v>
      </c>
      <c r="J204">
        <v>3.8609718039479048</v>
      </c>
      <c r="N204" s="75"/>
      <c r="O204" s="75"/>
      <c r="P204" s="75"/>
      <c r="Q204" s="75"/>
      <c r="R204" s="75"/>
    </row>
    <row r="205" spans="1:18">
      <c r="A205" t="s">
        <v>362</v>
      </c>
      <c r="B205" t="s">
        <v>42</v>
      </c>
      <c r="C205">
        <v>2011</v>
      </c>
      <c r="D205">
        <v>1597</v>
      </c>
      <c r="E205">
        <v>25674</v>
      </c>
      <c r="F205">
        <v>62.203006933084055</v>
      </c>
      <c r="G205">
        <v>59.189605612115876</v>
      </c>
      <c r="H205">
        <v>65.331128171610274</v>
      </c>
      <c r="I205">
        <v>3.0134013209681783</v>
      </c>
      <c r="J205">
        <v>3.1281212385262194</v>
      </c>
      <c r="N205" s="75"/>
      <c r="O205" s="75"/>
      <c r="P205" s="75"/>
      <c r="Q205" s="75"/>
      <c r="R205" s="75"/>
    </row>
    <row r="206" spans="1:18">
      <c r="A206" t="s">
        <v>363</v>
      </c>
      <c r="B206" t="s">
        <v>51</v>
      </c>
      <c r="C206">
        <v>2011</v>
      </c>
      <c r="D206">
        <v>1910</v>
      </c>
      <c r="E206">
        <v>29287</v>
      </c>
      <c r="F206">
        <v>65.216649025164742</v>
      </c>
      <c r="G206">
        <v>62.324630325298756</v>
      </c>
      <c r="H206">
        <v>68.209163538021159</v>
      </c>
      <c r="I206">
        <v>2.8920186998659858</v>
      </c>
      <c r="J206">
        <v>2.9925145128564168</v>
      </c>
      <c r="N206" s="75"/>
      <c r="O206" s="75"/>
      <c r="P206" s="75"/>
      <c r="Q206" s="75"/>
      <c r="R206" s="75"/>
    </row>
    <row r="207" spans="1:18">
      <c r="A207" t="s">
        <v>364</v>
      </c>
      <c r="B207" t="s">
        <v>39</v>
      </c>
      <c r="C207">
        <v>2011</v>
      </c>
      <c r="D207">
        <v>1301</v>
      </c>
      <c r="E207">
        <v>20236</v>
      </c>
      <c r="F207">
        <v>64.291361929235023</v>
      </c>
      <c r="G207">
        <v>60.845247080266056</v>
      </c>
      <c r="H207">
        <v>67.883155995575279</v>
      </c>
      <c r="I207">
        <v>3.4461148489689677</v>
      </c>
      <c r="J207">
        <v>3.5917940663402561</v>
      </c>
      <c r="N207" s="75"/>
      <c r="O207" s="75"/>
      <c r="P207" s="75"/>
      <c r="Q207" s="75"/>
      <c r="R207" s="75"/>
    </row>
    <row r="208" spans="1:18">
      <c r="A208" t="s">
        <v>343</v>
      </c>
      <c r="B208" t="s">
        <v>78</v>
      </c>
      <c r="C208">
        <v>2011</v>
      </c>
      <c r="D208">
        <v>1232</v>
      </c>
      <c r="E208">
        <v>20716</v>
      </c>
      <c r="F208">
        <v>59.470940335972195</v>
      </c>
      <c r="G208">
        <v>56.196402741979441</v>
      </c>
      <c r="H208">
        <v>62.887817893175864</v>
      </c>
      <c r="I208">
        <v>3.2745375939927541</v>
      </c>
      <c r="J208">
        <v>3.4168775572036694</v>
      </c>
      <c r="N208" s="75"/>
      <c r="O208" s="75"/>
      <c r="P208" s="75"/>
      <c r="Q208" s="75"/>
      <c r="R208" s="75"/>
    </row>
    <row r="209" spans="1:18">
      <c r="A209" t="s">
        <v>365</v>
      </c>
      <c r="B209" t="s">
        <v>99</v>
      </c>
      <c r="C209">
        <v>2011</v>
      </c>
      <c r="D209">
        <v>3006</v>
      </c>
      <c r="E209">
        <v>45999</v>
      </c>
      <c r="F209">
        <v>65.349246722754842</v>
      </c>
      <c r="G209">
        <v>63.03396766736055</v>
      </c>
      <c r="H209">
        <v>67.728411360844902</v>
      </c>
      <c r="I209">
        <v>2.3152790553942921</v>
      </c>
      <c r="J209">
        <v>2.3791646380900602</v>
      </c>
      <c r="N209" s="75"/>
      <c r="O209" s="75"/>
      <c r="P209" s="75"/>
      <c r="Q209" s="75"/>
      <c r="R209" s="75"/>
    </row>
    <row r="210" spans="1:18">
      <c r="A210" t="s">
        <v>366</v>
      </c>
      <c r="B210" t="s">
        <v>41</v>
      </c>
      <c r="C210">
        <v>2011</v>
      </c>
      <c r="D210">
        <v>2727</v>
      </c>
      <c r="E210">
        <v>46889</v>
      </c>
      <c r="F210">
        <v>58.158629955853186</v>
      </c>
      <c r="G210">
        <v>55.996243389901437</v>
      </c>
      <c r="H210">
        <v>60.383708513307013</v>
      </c>
      <c r="I210">
        <v>2.1623865659517492</v>
      </c>
      <c r="J210">
        <v>2.225078557453827</v>
      </c>
      <c r="N210" s="75"/>
      <c r="O210" s="75"/>
      <c r="P210" s="75"/>
      <c r="Q210" s="75"/>
      <c r="R210" s="75"/>
    </row>
    <row r="211" spans="1:18">
      <c r="A211" t="s">
        <v>367</v>
      </c>
      <c r="B211" t="s">
        <v>49</v>
      </c>
      <c r="C211">
        <v>2011</v>
      </c>
      <c r="D211">
        <v>1089</v>
      </c>
      <c r="E211">
        <v>17206</v>
      </c>
      <c r="F211">
        <v>63.291874927350932</v>
      </c>
      <c r="G211">
        <v>59.588538881785432</v>
      </c>
      <c r="H211">
        <v>67.16669127951522</v>
      </c>
      <c r="I211">
        <v>3.7033360455655</v>
      </c>
      <c r="J211">
        <v>3.874816352164288</v>
      </c>
      <c r="N211" s="75"/>
      <c r="O211" s="75"/>
      <c r="P211" s="75"/>
      <c r="Q211" s="75"/>
      <c r="R211" s="75"/>
    </row>
    <row r="212" spans="1:18">
      <c r="A212" t="s">
        <v>368</v>
      </c>
      <c r="B212" t="s">
        <v>100</v>
      </c>
      <c r="C212">
        <v>2011</v>
      </c>
      <c r="D212">
        <v>1457</v>
      </c>
      <c r="E212">
        <v>22919</v>
      </c>
      <c r="F212">
        <v>63.571709062350017</v>
      </c>
      <c r="G212">
        <v>60.349312275350158</v>
      </c>
      <c r="H212">
        <v>66.922665985461151</v>
      </c>
      <c r="I212">
        <v>3.2223967869998589</v>
      </c>
      <c r="J212">
        <v>3.3509569231111342</v>
      </c>
      <c r="N212" s="75"/>
      <c r="O212" s="75"/>
      <c r="P212" s="75"/>
      <c r="Q212" s="75"/>
      <c r="R212" s="75"/>
    </row>
    <row r="213" spans="1:18">
      <c r="A213" t="s">
        <v>369</v>
      </c>
      <c r="B213" t="s">
        <v>37</v>
      </c>
      <c r="C213">
        <v>2011</v>
      </c>
      <c r="D213">
        <v>1730</v>
      </c>
      <c r="E213">
        <v>25796</v>
      </c>
      <c r="F213">
        <v>67.064661187781056</v>
      </c>
      <c r="G213">
        <v>63.941603092537811</v>
      </c>
      <c r="H213">
        <v>70.301859386177753</v>
      </c>
      <c r="I213">
        <v>3.1230580952432447</v>
      </c>
      <c r="J213">
        <v>3.2371981983966975</v>
      </c>
      <c r="N213" s="75"/>
      <c r="O213" s="75"/>
      <c r="P213" s="75"/>
      <c r="Q213" s="75"/>
      <c r="R213" s="75"/>
    </row>
    <row r="214" spans="1:18">
      <c r="A214" t="s">
        <v>370</v>
      </c>
      <c r="B214" t="s">
        <v>2</v>
      </c>
      <c r="C214">
        <v>2012</v>
      </c>
      <c r="D214">
        <v>35238</v>
      </c>
      <c r="E214">
        <v>576139</v>
      </c>
      <c r="F214">
        <v>61.162323675363062</v>
      </c>
      <c r="G214">
        <v>60.525382534603168</v>
      </c>
      <c r="H214">
        <v>61.804343487352192</v>
      </c>
      <c r="I214">
        <v>0.63694114075989461</v>
      </c>
      <c r="J214">
        <v>0.64201981198912961</v>
      </c>
      <c r="N214" s="75"/>
      <c r="O214" s="75"/>
      <c r="P214" s="75"/>
      <c r="Q214" s="75"/>
      <c r="R214" s="75"/>
    </row>
    <row r="215" spans="1:18">
      <c r="A215" t="s">
        <v>371</v>
      </c>
      <c r="B215" t="s">
        <v>86</v>
      </c>
      <c r="C215">
        <v>2012</v>
      </c>
      <c r="D215">
        <v>7826</v>
      </c>
      <c r="E215">
        <v>120706</v>
      </c>
      <c r="F215">
        <v>64.835219458850432</v>
      </c>
      <c r="G215">
        <v>63.406704081420671</v>
      </c>
      <c r="H215">
        <v>66.288024246196244</v>
      </c>
      <c r="I215">
        <v>1.4285153774297612</v>
      </c>
      <c r="J215">
        <v>1.4528047873458121</v>
      </c>
      <c r="N215" s="75"/>
      <c r="O215" s="75"/>
      <c r="P215" s="75"/>
      <c r="Q215" s="75"/>
      <c r="R215" s="75"/>
    </row>
    <row r="216" spans="1:18">
      <c r="A216" t="s">
        <v>372</v>
      </c>
      <c r="B216" t="s">
        <v>78</v>
      </c>
      <c r="C216">
        <v>2012</v>
      </c>
      <c r="D216">
        <v>1189</v>
      </c>
      <c r="E216">
        <v>20330</v>
      </c>
      <c r="F216">
        <v>58.484997540580423</v>
      </c>
      <c r="G216">
        <v>55.207866039040766</v>
      </c>
      <c r="H216">
        <v>61.907196172050568</v>
      </c>
      <c r="I216">
        <v>3.2771315015396567</v>
      </c>
      <c r="J216">
        <v>3.4221986314701454</v>
      </c>
      <c r="N216" s="75"/>
      <c r="O216" s="75"/>
      <c r="P216" s="75"/>
      <c r="Q216" s="75"/>
      <c r="R216" s="75"/>
    </row>
    <row r="217" spans="1:18">
      <c r="A217" t="s">
        <v>373</v>
      </c>
      <c r="B217" t="s">
        <v>87</v>
      </c>
      <c r="C217">
        <v>2012</v>
      </c>
      <c r="D217">
        <v>3979</v>
      </c>
      <c r="E217">
        <v>65870</v>
      </c>
      <c r="F217">
        <v>60.406862000910891</v>
      </c>
      <c r="G217">
        <v>58.544480678651659</v>
      </c>
      <c r="H217">
        <v>62.3138210523365</v>
      </c>
      <c r="I217">
        <v>1.8623813222592318</v>
      </c>
      <c r="J217">
        <v>1.9069590514256092</v>
      </c>
      <c r="N217" s="75"/>
      <c r="O217" s="75"/>
      <c r="P217" s="75"/>
      <c r="Q217" s="75"/>
      <c r="R217" s="75"/>
    </row>
    <row r="218" spans="1:18">
      <c r="A218" t="s">
        <v>374</v>
      </c>
      <c r="B218" t="s">
        <v>97</v>
      </c>
      <c r="C218">
        <v>2012</v>
      </c>
      <c r="D218">
        <v>5872</v>
      </c>
      <c r="E218">
        <v>97966</v>
      </c>
      <c r="F218">
        <v>59.939162566604736</v>
      </c>
      <c r="G218">
        <v>58.415854547132284</v>
      </c>
      <c r="H218">
        <v>61.49241555016124</v>
      </c>
      <c r="I218">
        <v>1.5233080194724522</v>
      </c>
      <c r="J218">
        <v>1.5532529835565043</v>
      </c>
      <c r="N218" s="75"/>
      <c r="O218" s="75"/>
      <c r="P218" s="75"/>
      <c r="Q218" s="75"/>
      <c r="R218" s="75"/>
    </row>
    <row r="219" spans="1:18">
      <c r="A219" t="s">
        <v>375</v>
      </c>
      <c r="B219" t="s">
        <v>92</v>
      </c>
      <c r="C219">
        <v>2012</v>
      </c>
      <c r="D219">
        <v>6077</v>
      </c>
      <c r="E219">
        <v>104630</v>
      </c>
      <c r="F219">
        <v>58.080856350950967</v>
      </c>
      <c r="G219">
        <v>56.629727363376233</v>
      </c>
      <c r="H219">
        <v>59.560020995789877</v>
      </c>
      <c r="I219">
        <v>1.4511289875747337</v>
      </c>
      <c r="J219">
        <v>1.4791646448389102</v>
      </c>
      <c r="N219" s="75"/>
      <c r="O219" s="75"/>
      <c r="P219" s="75"/>
      <c r="Q219" s="75"/>
      <c r="R219" s="75"/>
    </row>
    <row r="220" spans="1:18">
      <c r="A220" t="s">
        <v>376</v>
      </c>
      <c r="B220" t="s">
        <v>88</v>
      </c>
      <c r="C220">
        <v>2012</v>
      </c>
      <c r="D220">
        <v>3557</v>
      </c>
      <c r="E220">
        <v>57616</v>
      </c>
      <c r="F220">
        <v>61.73632324354346</v>
      </c>
      <c r="G220">
        <v>59.724119050232787</v>
      </c>
      <c r="H220">
        <v>63.799506862839003</v>
      </c>
      <c r="I220">
        <v>2.0122041933106729</v>
      </c>
      <c r="J220">
        <v>2.0631836192955433</v>
      </c>
      <c r="N220" s="75"/>
      <c r="O220" s="75"/>
      <c r="P220" s="75"/>
      <c r="Q220" s="75"/>
      <c r="R220" s="75"/>
    </row>
    <row r="221" spans="1:18">
      <c r="A221" t="s">
        <v>377</v>
      </c>
      <c r="B221" t="s">
        <v>89</v>
      </c>
      <c r="C221">
        <v>2012</v>
      </c>
      <c r="D221">
        <v>6738</v>
      </c>
      <c r="E221">
        <v>109021</v>
      </c>
      <c r="F221">
        <v>61.80460645196797</v>
      </c>
      <c r="G221">
        <v>60.337670448159038</v>
      </c>
      <c r="H221">
        <v>63.298443129538768</v>
      </c>
      <c r="I221">
        <v>1.4669360038089323</v>
      </c>
      <c r="J221">
        <v>1.4938366775707976</v>
      </c>
      <c r="N221" s="75"/>
      <c r="O221" s="75"/>
      <c r="P221" s="75"/>
      <c r="Q221" s="75"/>
      <c r="R221" s="75"/>
    </row>
    <row r="222" spans="1:18">
      <c r="A222" t="s">
        <v>378</v>
      </c>
      <c r="B222" t="s">
        <v>98</v>
      </c>
      <c r="C222">
        <v>2012</v>
      </c>
      <c r="D222">
        <v>835</v>
      </c>
      <c r="E222">
        <v>11384</v>
      </c>
      <c r="F222">
        <v>73.348559381588203</v>
      </c>
      <c r="G222">
        <v>68.457793530827871</v>
      </c>
      <c r="H222">
        <v>78.498874086052339</v>
      </c>
      <c r="I222">
        <v>4.8907658507603315</v>
      </c>
      <c r="J222">
        <v>5.1503147044641366</v>
      </c>
      <c r="N222" s="75"/>
      <c r="O222" s="75"/>
      <c r="P222" s="75"/>
      <c r="Q222" s="75"/>
      <c r="R222" s="75"/>
    </row>
    <row r="223" spans="1:18">
      <c r="A223" t="s">
        <v>379</v>
      </c>
      <c r="B223" t="s">
        <v>48</v>
      </c>
      <c r="C223">
        <v>2012</v>
      </c>
      <c r="D223">
        <v>783</v>
      </c>
      <c r="E223">
        <v>13479</v>
      </c>
      <c r="F223">
        <v>58.090362786556867</v>
      </c>
      <c r="G223">
        <v>54.092693164762792</v>
      </c>
      <c r="H223">
        <v>62.307322501669269</v>
      </c>
      <c r="I223">
        <v>3.9976696217940741</v>
      </c>
      <c r="J223">
        <v>4.2169597151124023</v>
      </c>
      <c r="N223" s="75"/>
      <c r="O223" s="75"/>
      <c r="P223" s="75"/>
      <c r="Q223" s="75"/>
      <c r="R223" s="75"/>
    </row>
    <row r="224" spans="1:18">
      <c r="A224" t="s">
        <v>380</v>
      </c>
      <c r="B224" t="s">
        <v>43</v>
      </c>
      <c r="C224">
        <v>2012</v>
      </c>
      <c r="D224">
        <v>1624</v>
      </c>
      <c r="E224">
        <v>25653</v>
      </c>
      <c r="F224">
        <v>63.3064358944373</v>
      </c>
      <c r="G224">
        <v>60.264865263943001</v>
      </c>
      <c r="H224">
        <v>66.462812378019152</v>
      </c>
      <c r="I224">
        <v>3.0415706304942987</v>
      </c>
      <c r="J224">
        <v>3.1563764835818517</v>
      </c>
      <c r="N224" s="75"/>
      <c r="O224" s="75"/>
      <c r="P224" s="75"/>
      <c r="Q224" s="75"/>
      <c r="R224" s="75"/>
    </row>
    <row r="225" spans="1:18">
      <c r="A225" t="s">
        <v>381</v>
      </c>
      <c r="B225" t="s">
        <v>47</v>
      </c>
      <c r="C225">
        <v>2012</v>
      </c>
      <c r="D225">
        <v>2113</v>
      </c>
      <c r="E225">
        <v>34779</v>
      </c>
      <c r="F225">
        <v>60.755053336783696</v>
      </c>
      <c r="G225">
        <v>58.192137085972583</v>
      </c>
      <c r="H225">
        <v>63.402564226440361</v>
      </c>
      <c r="I225">
        <v>2.5629162508111136</v>
      </c>
      <c r="J225">
        <v>2.6475108896566653</v>
      </c>
      <c r="N225" s="75"/>
      <c r="O225" s="75"/>
      <c r="P225" s="75"/>
      <c r="Q225" s="75"/>
      <c r="R225" s="75"/>
    </row>
    <row r="226" spans="1:18">
      <c r="A226" t="s">
        <v>382</v>
      </c>
      <c r="B226" t="s">
        <v>44</v>
      </c>
      <c r="C226">
        <v>2012</v>
      </c>
      <c r="D226">
        <v>4707</v>
      </c>
      <c r="E226">
        <v>81971</v>
      </c>
      <c r="F226">
        <v>57.42274706908541</v>
      </c>
      <c r="G226">
        <v>55.793994750312848</v>
      </c>
      <c r="H226">
        <v>59.08730575080849</v>
      </c>
      <c r="I226">
        <v>1.6287523187725625</v>
      </c>
      <c r="J226">
        <v>1.6645586817230793</v>
      </c>
      <c r="N226" s="75"/>
      <c r="O226" s="75"/>
      <c r="P226" s="75"/>
      <c r="Q226" s="75"/>
      <c r="R226" s="75"/>
    </row>
    <row r="227" spans="1:18">
      <c r="A227" t="s">
        <v>383</v>
      </c>
      <c r="B227" t="s">
        <v>40</v>
      </c>
      <c r="C227">
        <v>2012</v>
      </c>
      <c r="D227">
        <v>1996</v>
      </c>
      <c r="E227">
        <v>31589</v>
      </c>
      <c r="F227">
        <v>63.186552280857263</v>
      </c>
      <c r="G227">
        <v>60.444909082830748</v>
      </c>
      <c r="H227">
        <v>66.02135235836198</v>
      </c>
      <c r="I227">
        <v>2.7416431980265159</v>
      </c>
      <c r="J227">
        <v>2.8348000775047169</v>
      </c>
      <c r="N227" s="75"/>
      <c r="O227" s="75"/>
      <c r="P227" s="75"/>
      <c r="Q227" s="75"/>
      <c r="R227" s="75"/>
    </row>
    <row r="228" spans="1:18">
      <c r="A228" t="s">
        <v>384</v>
      </c>
      <c r="B228" t="s">
        <v>38</v>
      </c>
      <c r="C228">
        <v>2012</v>
      </c>
      <c r="D228">
        <v>676</v>
      </c>
      <c r="E228">
        <v>14229</v>
      </c>
      <c r="F228">
        <v>47.508609178438405</v>
      </c>
      <c r="G228">
        <v>43.994686907020871</v>
      </c>
      <c r="H228">
        <v>51.230450374483816</v>
      </c>
      <c r="I228">
        <v>3.5139222714175347</v>
      </c>
      <c r="J228">
        <v>3.7218411960454105</v>
      </c>
      <c r="N228" s="75"/>
      <c r="O228" s="75"/>
      <c r="P228" s="75"/>
      <c r="Q228" s="75"/>
      <c r="R228" s="75"/>
    </row>
    <row r="229" spans="1:18">
      <c r="A229" t="s">
        <v>385</v>
      </c>
      <c r="B229" t="s">
        <v>34</v>
      </c>
      <c r="C229">
        <v>2012</v>
      </c>
      <c r="D229">
        <v>1178</v>
      </c>
      <c r="E229">
        <v>18144</v>
      </c>
      <c r="F229">
        <v>64.92504409171076</v>
      </c>
      <c r="G229">
        <v>61.270352236398615</v>
      </c>
      <c r="H229">
        <v>68.742288143545323</v>
      </c>
      <c r="I229">
        <v>3.6546918553121444</v>
      </c>
      <c r="J229">
        <v>3.8172440518345638</v>
      </c>
      <c r="N229" s="75"/>
      <c r="O229" s="75"/>
      <c r="P229" s="75"/>
      <c r="Q229" s="75"/>
      <c r="R229" s="75"/>
    </row>
    <row r="230" spans="1:18">
      <c r="A230" t="s">
        <v>386</v>
      </c>
      <c r="B230" t="s">
        <v>35</v>
      </c>
      <c r="C230">
        <v>2012</v>
      </c>
      <c r="D230">
        <v>1047</v>
      </c>
      <c r="E230">
        <v>15879</v>
      </c>
      <c r="F230">
        <v>65.936142074437925</v>
      </c>
      <c r="G230">
        <v>62.002640999152057</v>
      </c>
      <c r="H230">
        <v>70.055491095185815</v>
      </c>
      <c r="I230">
        <v>3.9335010752858679</v>
      </c>
      <c r="J230">
        <v>4.1193490207478902</v>
      </c>
      <c r="N230" s="75"/>
      <c r="O230" s="75"/>
      <c r="P230" s="75"/>
      <c r="Q230" s="75"/>
      <c r="R230" s="75"/>
    </row>
    <row r="231" spans="1:18">
      <c r="A231" t="s">
        <v>387</v>
      </c>
      <c r="B231" t="s">
        <v>36</v>
      </c>
      <c r="C231">
        <v>2012</v>
      </c>
      <c r="D231">
        <v>1689</v>
      </c>
      <c r="E231">
        <v>27746</v>
      </c>
      <c r="F231">
        <v>60.873639443523395</v>
      </c>
      <c r="G231">
        <v>58.005096498771174</v>
      </c>
      <c r="H231">
        <v>63.848310919811496</v>
      </c>
      <c r="I231">
        <v>2.868542944752221</v>
      </c>
      <c r="J231">
        <v>2.9746714762881012</v>
      </c>
      <c r="N231" s="75"/>
      <c r="O231" s="75"/>
      <c r="P231" s="75"/>
      <c r="Q231" s="75"/>
      <c r="R231" s="75"/>
    </row>
    <row r="232" spans="1:18">
      <c r="A232" t="s">
        <v>388</v>
      </c>
      <c r="B232" t="s">
        <v>33</v>
      </c>
      <c r="C232">
        <v>2012</v>
      </c>
      <c r="D232">
        <v>1327</v>
      </c>
      <c r="E232">
        <v>22124</v>
      </c>
      <c r="F232">
        <v>59.980112095461941</v>
      </c>
      <c r="G232">
        <v>56.79630708948018</v>
      </c>
      <c r="H232">
        <v>63.297152380242778</v>
      </c>
      <c r="I232">
        <v>3.1838050059817604</v>
      </c>
      <c r="J232">
        <v>3.3170402847808376</v>
      </c>
      <c r="N232" s="75"/>
      <c r="O232" s="75"/>
      <c r="P232" s="75"/>
      <c r="Q232" s="75"/>
      <c r="R232" s="75"/>
    </row>
    <row r="233" spans="1:18">
      <c r="A233" t="s">
        <v>389</v>
      </c>
      <c r="B233" t="s">
        <v>46</v>
      </c>
      <c r="C233">
        <v>2012</v>
      </c>
      <c r="D233">
        <v>767</v>
      </c>
      <c r="E233">
        <v>11578</v>
      </c>
      <c r="F233">
        <v>66.246329245120052</v>
      </c>
      <c r="G233">
        <v>61.640927698862086</v>
      </c>
      <c r="H233">
        <v>71.107057637360498</v>
      </c>
      <c r="I233">
        <v>4.6054015462579656</v>
      </c>
      <c r="J233">
        <v>4.8607283922404463</v>
      </c>
      <c r="N233" s="75"/>
      <c r="O233" s="75"/>
      <c r="P233" s="75"/>
      <c r="Q233" s="75"/>
      <c r="R233" s="75"/>
    </row>
    <row r="234" spans="1:18">
      <c r="A234" t="s">
        <v>390</v>
      </c>
      <c r="B234" t="s">
        <v>50</v>
      </c>
      <c r="C234">
        <v>2012</v>
      </c>
      <c r="D234">
        <v>821</v>
      </c>
      <c r="E234">
        <v>14554</v>
      </c>
      <c r="F234">
        <v>56.410608767349188</v>
      </c>
      <c r="G234">
        <v>52.617859610758131</v>
      </c>
      <c r="H234">
        <v>60.406394328183261</v>
      </c>
      <c r="I234">
        <v>3.7927491565910572</v>
      </c>
      <c r="J234">
        <v>3.9957855608340722</v>
      </c>
      <c r="N234" s="75"/>
      <c r="O234" s="75"/>
      <c r="P234" s="75"/>
      <c r="Q234" s="75"/>
      <c r="R234" s="75"/>
    </row>
    <row r="235" spans="1:18">
      <c r="A235" t="s">
        <v>391</v>
      </c>
      <c r="B235" t="s">
        <v>42</v>
      </c>
      <c r="C235">
        <v>2012</v>
      </c>
      <c r="D235">
        <v>1519</v>
      </c>
      <c r="E235">
        <v>25511</v>
      </c>
      <c r="F235">
        <v>59.542942260201478</v>
      </c>
      <c r="G235">
        <v>56.586204889732755</v>
      </c>
      <c r="H235">
        <v>62.615156899506168</v>
      </c>
      <c r="I235">
        <v>2.9567373704687228</v>
      </c>
      <c r="J235">
        <v>3.0722146393046899</v>
      </c>
      <c r="N235" s="75"/>
      <c r="O235" s="75"/>
      <c r="P235" s="75"/>
      <c r="Q235" s="75"/>
      <c r="R235" s="75"/>
    </row>
    <row r="236" spans="1:18">
      <c r="A236" t="s">
        <v>392</v>
      </c>
      <c r="B236" t="s">
        <v>51</v>
      </c>
      <c r="C236">
        <v>2012</v>
      </c>
      <c r="D236">
        <v>1894</v>
      </c>
      <c r="E236">
        <v>29062</v>
      </c>
      <c r="F236">
        <v>65.171013694859269</v>
      </c>
      <c r="G236">
        <v>62.268976113956491</v>
      </c>
      <c r="H236">
        <v>68.174328385174491</v>
      </c>
      <c r="I236">
        <v>2.9020375809027783</v>
      </c>
      <c r="J236">
        <v>3.0033146903152215</v>
      </c>
      <c r="N236" s="75"/>
      <c r="O236" s="75"/>
      <c r="P236" s="75"/>
      <c r="Q236" s="75"/>
      <c r="R236" s="75"/>
    </row>
    <row r="237" spans="1:18">
      <c r="A237" t="s">
        <v>393</v>
      </c>
      <c r="B237" t="s">
        <v>39</v>
      </c>
      <c r="C237">
        <v>2012</v>
      </c>
      <c r="D237">
        <v>1307</v>
      </c>
      <c r="E237">
        <v>20052</v>
      </c>
      <c r="F237">
        <v>65.180530620386989</v>
      </c>
      <c r="G237">
        <v>61.694673262941421</v>
      </c>
      <c r="H237">
        <v>68.813400856498006</v>
      </c>
      <c r="I237">
        <v>3.4858573574455676</v>
      </c>
      <c r="J237">
        <v>3.6328702361110174</v>
      </c>
      <c r="N237" s="75"/>
      <c r="O237" s="75"/>
      <c r="P237" s="75"/>
      <c r="Q237" s="75"/>
      <c r="R237" s="75"/>
    </row>
    <row r="238" spans="1:18">
      <c r="A238" t="s">
        <v>372</v>
      </c>
      <c r="B238" t="s">
        <v>78</v>
      </c>
      <c r="C238">
        <v>2012</v>
      </c>
      <c r="D238">
        <v>1189</v>
      </c>
      <c r="E238">
        <v>20330</v>
      </c>
      <c r="F238">
        <v>58.484997540580423</v>
      </c>
      <c r="G238">
        <v>55.207866039040766</v>
      </c>
      <c r="H238">
        <v>61.907196172050568</v>
      </c>
      <c r="I238">
        <v>3.2771315015396567</v>
      </c>
      <c r="J238">
        <v>3.4221986314701454</v>
      </c>
      <c r="N238" s="75"/>
      <c r="O238" s="75"/>
      <c r="P238" s="75"/>
      <c r="Q238" s="75"/>
      <c r="R238" s="75"/>
    </row>
    <row r="239" spans="1:18">
      <c r="A239" t="s">
        <v>394</v>
      </c>
      <c r="B239" t="s">
        <v>99</v>
      </c>
      <c r="C239">
        <v>2012</v>
      </c>
      <c r="D239">
        <v>2790</v>
      </c>
      <c r="E239">
        <v>46038</v>
      </c>
      <c r="F239">
        <v>60.602111299361397</v>
      </c>
      <c r="G239">
        <v>58.374219489409732</v>
      </c>
      <c r="H239">
        <v>62.893849318047671</v>
      </c>
      <c r="I239">
        <v>2.2278918099516645</v>
      </c>
      <c r="J239">
        <v>2.2917380186862744</v>
      </c>
      <c r="N239" s="75"/>
      <c r="O239" s="75"/>
      <c r="P239" s="75"/>
      <c r="Q239" s="75"/>
      <c r="R239" s="75"/>
    </row>
    <row r="240" spans="1:18">
      <c r="A240" t="s">
        <v>395</v>
      </c>
      <c r="B240" t="s">
        <v>41</v>
      </c>
      <c r="C240">
        <v>2012</v>
      </c>
      <c r="D240">
        <v>2729</v>
      </c>
      <c r="E240">
        <v>46802</v>
      </c>
      <c r="F240">
        <v>58.309473954104526</v>
      </c>
      <c r="G240">
        <v>56.142265932417125</v>
      </c>
      <c r="H240">
        <v>60.539490358200219</v>
      </c>
      <c r="I240">
        <v>2.1672080216874008</v>
      </c>
      <c r="J240">
        <v>2.2300164040956929</v>
      </c>
      <c r="N240" s="75"/>
      <c r="O240" s="75"/>
      <c r="P240" s="75"/>
      <c r="Q240" s="75"/>
      <c r="R240" s="75"/>
    </row>
    <row r="241" spans="1:18">
      <c r="A241" t="s">
        <v>396</v>
      </c>
      <c r="B241" t="s">
        <v>49</v>
      </c>
      <c r="C241">
        <v>2012</v>
      </c>
      <c r="D241">
        <v>1127</v>
      </c>
      <c r="E241">
        <v>17147</v>
      </c>
      <c r="F241">
        <v>65.725782935790505</v>
      </c>
      <c r="G241">
        <v>61.944456260579102</v>
      </c>
      <c r="H241">
        <v>69.679150524586603</v>
      </c>
      <c r="I241">
        <v>3.7813266752114032</v>
      </c>
      <c r="J241">
        <v>3.9533675887960982</v>
      </c>
      <c r="N241" s="75"/>
      <c r="O241" s="75"/>
      <c r="P241" s="75"/>
      <c r="Q241" s="75"/>
      <c r="R241" s="75"/>
    </row>
    <row r="242" spans="1:18">
      <c r="A242" t="s">
        <v>397</v>
      </c>
      <c r="B242" t="s">
        <v>100</v>
      </c>
      <c r="C242">
        <v>2012</v>
      </c>
      <c r="D242">
        <v>1370</v>
      </c>
      <c r="E242">
        <v>22659</v>
      </c>
      <c r="F242">
        <v>60.461626726686966</v>
      </c>
      <c r="G242">
        <v>57.302348662720277</v>
      </c>
      <c r="H242">
        <v>63.750975490523331</v>
      </c>
      <c r="I242">
        <v>3.1592780639666884</v>
      </c>
      <c r="J242">
        <v>3.2893487638363652</v>
      </c>
      <c r="N242" s="75"/>
      <c r="O242" s="75"/>
      <c r="P242" s="75"/>
      <c r="Q242" s="75"/>
      <c r="R242" s="75"/>
    </row>
    <row r="243" spans="1:18">
      <c r="A243" t="s">
        <v>398</v>
      </c>
      <c r="B243" t="s">
        <v>37</v>
      </c>
      <c r="C243">
        <v>2012</v>
      </c>
      <c r="D243">
        <v>1750</v>
      </c>
      <c r="E243">
        <v>25429</v>
      </c>
      <c r="F243">
        <v>68.819064847221682</v>
      </c>
      <c r="G243">
        <v>65.632455755226744</v>
      </c>
      <c r="H243">
        <v>72.121456043705933</v>
      </c>
      <c r="I243">
        <v>3.1866090919949386</v>
      </c>
      <c r="J243">
        <v>3.3023911964842512</v>
      </c>
      <c r="N243" s="75"/>
      <c r="O243" s="75"/>
      <c r="P243" s="75"/>
      <c r="Q243" s="75"/>
      <c r="R243" s="75"/>
    </row>
    <row r="244" spans="1:18">
      <c r="A244" t="s">
        <v>399</v>
      </c>
      <c r="B244" t="s">
        <v>2</v>
      </c>
      <c r="C244">
        <v>2013</v>
      </c>
      <c r="D244">
        <v>33742</v>
      </c>
      <c r="E244">
        <v>572501</v>
      </c>
      <c r="F244">
        <v>58.937888318099006</v>
      </c>
      <c r="G244">
        <v>58.310689563677137</v>
      </c>
      <c r="H244">
        <v>59.570198216496415</v>
      </c>
      <c r="I244">
        <v>0.6271987544218689</v>
      </c>
      <c r="J244">
        <v>0.63230989839740914</v>
      </c>
      <c r="N244" s="75"/>
      <c r="O244" s="75"/>
      <c r="P244" s="75"/>
      <c r="Q244" s="75"/>
      <c r="R244" s="75"/>
    </row>
    <row r="245" spans="1:18">
      <c r="A245" t="s">
        <v>400</v>
      </c>
      <c r="B245" t="s">
        <v>86</v>
      </c>
      <c r="C245">
        <v>2013</v>
      </c>
      <c r="D245">
        <v>7351</v>
      </c>
      <c r="E245">
        <v>119523</v>
      </c>
      <c r="F245">
        <v>61.502806991123045</v>
      </c>
      <c r="G245">
        <v>60.104866620497489</v>
      </c>
      <c r="H245">
        <v>62.925280127709094</v>
      </c>
      <c r="I245">
        <v>1.3979403706255553</v>
      </c>
      <c r="J245">
        <v>1.4224731365860492</v>
      </c>
      <c r="N245" s="75"/>
      <c r="O245" s="75"/>
      <c r="P245" s="75"/>
      <c r="Q245" s="75"/>
      <c r="R245" s="75"/>
    </row>
    <row r="246" spans="1:18">
      <c r="A246" t="s">
        <v>401</v>
      </c>
      <c r="B246" t="s">
        <v>78</v>
      </c>
      <c r="C246">
        <v>2013</v>
      </c>
      <c r="D246">
        <v>1230</v>
      </c>
      <c r="E246">
        <v>20007</v>
      </c>
      <c r="F246">
        <v>61.478482531114111</v>
      </c>
      <c r="G246">
        <v>58.090695384932246</v>
      </c>
      <c r="H246">
        <v>65.013654960162313</v>
      </c>
      <c r="I246">
        <v>3.3877871461818643</v>
      </c>
      <c r="J246">
        <v>3.5351724290482025</v>
      </c>
      <c r="N246" s="75"/>
      <c r="O246" s="75"/>
      <c r="P246" s="75"/>
      <c r="Q246" s="75"/>
      <c r="R246" s="75"/>
    </row>
    <row r="247" spans="1:18">
      <c r="A247" t="s">
        <v>402</v>
      </c>
      <c r="B247" t="s">
        <v>87</v>
      </c>
      <c r="C247">
        <v>2013</v>
      </c>
      <c r="D247">
        <v>3589</v>
      </c>
      <c r="E247">
        <v>65189</v>
      </c>
      <c r="F247">
        <v>55.055300740922547</v>
      </c>
      <c r="G247">
        <v>53.268806150149857</v>
      </c>
      <c r="H247">
        <v>56.886851356562147</v>
      </c>
      <c r="I247">
        <v>1.7864945907726906</v>
      </c>
      <c r="J247">
        <v>1.8315506156395998</v>
      </c>
      <c r="N247" s="75"/>
      <c r="O247" s="75"/>
      <c r="P247" s="75"/>
      <c r="Q247" s="75"/>
      <c r="R247" s="75"/>
    </row>
    <row r="248" spans="1:18">
      <c r="A248" t="s">
        <v>403</v>
      </c>
      <c r="B248" t="s">
        <v>97</v>
      </c>
      <c r="C248">
        <v>2013</v>
      </c>
      <c r="D248">
        <v>5523</v>
      </c>
      <c r="E248">
        <v>97249</v>
      </c>
      <c r="F248">
        <v>56.792357762033539</v>
      </c>
      <c r="G248">
        <v>55.30441749978457</v>
      </c>
      <c r="H248">
        <v>58.310467858181845</v>
      </c>
      <c r="I248">
        <v>1.4879402622489692</v>
      </c>
      <c r="J248">
        <v>1.5181100961483054</v>
      </c>
      <c r="N248" s="75"/>
      <c r="O248" s="75"/>
      <c r="P248" s="75"/>
      <c r="Q248" s="75"/>
      <c r="R248" s="75"/>
    </row>
    <row r="249" spans="1:18">
      <c r="A249" t="s">
        <v>404</v>
      </c>
      <c r="B249" t="s">
        <v>92</v>
      </c>
      <c r="C249">
        <v>2013</v>
      </c>
      <c r="D249">
        <v>5991</v>
      </c>
      <c r="E249">
        <v>105114</v>
      </c>
      <c r="F249">
        <v>56.9952622866602</v>
      </c>
      <c r="G249">
        <v>55.561137063290751</v>
      </c>
      <c r="H249">
        <v>58.457294931655639</v>
      </c>
      <c r="I249">
        <v>1.434125223369449</v>
      </c>
      <c r="J249">
        <v>1.4620326449954391</v>
      </c>
      <c r="N249" s="75"/>
      <c r="O249" s="75"/>
      <c r="P249" s="75"/>
      <c r="Q249" s="75"/>
      <c r="R249" s="75"/>
    </row>
    <row r="250" spans="1:18">
      <c r="A250" t="s">
        <v>405</v>
      </c>
      <c r="B250" t="s">
        <v>88</v>
      </c>
      <c r="C250">
        <v>2013</v>
      </c>
      <c r="D250">
        <v>3479</v>
      </c>
      <c r="E250">
        <v>57249</v>
      </c>
      <c r="F250">
        <v>60.769620430051177</v>
      </c>
      <c r="G250">
        <v>58.767028683680429</v>
      </c>
      <c r="H250">
        <v>62.823521609764704</v>
      </c>
      <c r="I250">
        <v>2.0025917463707472</v>
      </c>
      <c r="J250">
        <v>2.0539011797135274</v>
      </c>
      <c r="N250" s="75"/>
      <c r="O250" s="75"/>
      <c r="P250" s="75"/>
      <c r="Q250" s="75"/>
      <c r="R250" s="75"/>
    </row>
    <row r="251" spans="1:18">
      <c r="A251" t="s">
        <v>406</v>
      </c>
      <c r="B251" t="s">
        <v>89</v>
      </c>
      <c r="C251">
        <v>2013</v>
      </c>
      <c r="D251">
        <v>6579</v>
      </c>
      <c r="E251">
        <v>108170</v>
      </c>
      <c r="F251">
        <v>60.820930017564947</v>
      </c>
      <c r="G251">
        <v>59.36010697407</v>
      </c>
      <c r="H251">
        <v>62.30886669463694</v>
      </c>
      <c r="I251">
        <v>1.4608230434949476</v>
      </c>
      <c r="J251">
        <v>1.4879366770719926</v>
      </c>
      <c r="N251" s="75"/>
      <c r="O251" s="75"/>
      <c r="P251" s="75"/>
      <c r="Q251" s="75"/>
      <c r="R251" s="75"/>
    </row>
    <row r="252" spans="1:18">
      <c r="A252" t="s">
        <v>407</v>
      </c>
      <c r="B252" t="s">
        <v>98</v>
      </c>
      <c r="C252">
        <v>2013</v>
      </c>
      <c r="D252">
        <v>763</v>
      </c>
      <c r="E252">
        <v>11280</v>
      </c>
      <c r="F252">
        <v>67.641843971631204</v>
      </c>
      <c r="G252">
        <v>62.927339443051594</v>
      </c>
      <c r="H252">
        <v>72.618428887185658</v>
      </c>
      <c r="I252">
        <v>4.7145045285796101</v>
      </c>
      <c r="J252">
        <v>4.9765849155544544</v>
      </c>
      <c r="N252" s="75"/>
      <c r="O252" s="75"/>
      <c r="P252" s="75"/>
      <c r="Q252" s="75"/>
      <c r="R252" s="75"/>
    </row>
    <row r="253" spans="1:18">
      <c r="A253" t="s">
        <v>408</v>
      </c>
      <c r="B253" t="s">
        <v>48</v>
      </c>
      <c r="C253">
        <v>2013</v>
      </c>
      <c r="D253">
        <v>805</v>
      </c>
      <c r="E253">
        <v>13355</v>
      </c>
      <c r="F253">
        <v>60.277049794084611</v>
      </c>
      <c r="G253">
        <v>56.18496870387753</v>
      </c>
      <c r="H253">
        <v>64.590421018419121</v>
      </c>
      <c r="I253">
        <v>4.0920810902070812</v>
      </c>
      <c r="J253">
        <v>4.3133712243345101</v>
      </c>
      <c r="N253" s="75"/>
      <c r="O253" s="75"/>
      <c r="P253" s="75"/>
      <c r="Q253" s="75"/>
      <c r="R253" s="75"/>
    </row>
    <row r="254" spans="1:18">
      <c r="A254" t="s">
        <v>409</v>
      </c>
      <c r="B254" t="s">
        <v>43</v>
      </c>
      <c r="C254">
        <v>2013</v>
      </c>
      <c r="D254">
        <v>1540</v>
      </c>
      <c r="E254">
        <v>25578</v>
      </c>
      <c r="F254">
        <v>60.207991242474002</v>
      </c>
      <c r="G254">
        <v>57.238425438589168</v>
      </c>
      <c r="H254">
        <v>63.292725107180026</v>
      </c>
      <c r="I254">
        <v>2.9695658038848336</v>
      </c>
      <c r="J254">
        <v>3.0847338647060241</v>
      </c>
      <c r="N254" s="75"/>
      <c r="O254" s="75"/>
      <c r="P254" s="75"/>
      <c r="Q254" s="75"/>
      <c r="R254" s="75"/>
    </row>
    <row r="255" spans="1:18">
      <c r="A255" t="s">
        <v>410</v>
      </c>
      <c r="B255" t="s">
        <v>47</v>
      </c>
      <c r="C255">
        <v>2013</v>
      </c>
      <c r="D255">
        <v>1990</v>
      </c>
      <c r="E255">
        <v>34510</v>
      </c>
      <c r="F255">
        <v>57.664445088380177</v>
      </c>
      <c r="G255">
        <v>55.158677037063867</v>
      </c>
      <c r="H255">
        <v>60.255485979365574</v>
      </c>
      <c r="I255">
        <v>2.5057680513163092</v>
      </c>
      <c r="J255">
        <v>2.591040890985397</v>
      </c>
      <c r="N255" s="75"/>
      <c r="O255" s="75"/>
      <c r="P255" s="75"/>
      <c r="Q255" s="75"/>
      <c r="R255" s="75"/>
    </row>
    <row r="256" spans="1:18">
      <c r="A256" t="s">
        <v>411</v>
      </c>
      <c r="B256" t="s">
        <v>44</v>
      </c>
      <c r="C256">
        <v>2013</v>
      </c>
      <c r="D256">
        <v>4623</v>
      </c>
      <c r="E256">
        <v>82623</v>
      </c>
      <c r="F256">
        <v>55.95294288515305</v>
      </c>
      <c r="G256">
        <v>54.3516310536288</v>
      </c>
      <c r="H256">
        <v>57.589780085448368</v>
      </c>
      <c r="I256">
        <v>1.6013118315242494</v>
      </c>
      <c r="J256">
        <v>1.636837200295318</v>
      </c>
      <c r="N256" s="75"/>
      <c r="O256" s="75"/>
      <c r="P256" s="75"/>
      <c r="Q256" s="75"/>
      <c r="R256" s="75"/>
    </row>
    <row r="257" spans="1:18">
      <c r="A257" t="s">
        <v>412</v>
      </c>
      <c r="B257" t="s">
        <v>40</v>
      </c>
      <c r="C257">
        <v>2013</v>
      </c>
      <c r="D257">
        <v>1815</v>
      </c>
      <c r="E257">
        <v>31324</v>
      </c>
      <c r="F257">
        <v>57.942791469799509</v>
      </c>
      <c r="G257">
        <v>55.307715459576322</v>
      </c>
      <c r="H257">
        <v>60.671846537812442</v>
      </c>
      <c r="I257">
        <v>2.6350760102231874</v>
      </c>
      <c r="J257">
        <v>2.7290550680129328</v>
      </c>
      <c r="N257" s="75"/>
      <c r="O257" s="75"/>
      <c r="P257" s="75"/>
      <c r="Q257" s="75"/>
      <c r="R257" s="75"/>
    </row>
    <row r="258" spans="1:18">
      <c r="A258" t="s">
        <v>413</v>
      </c>
      <c r="B258" t="s">
        <v>38</v>
      </c>
      <c r="C258">
        <v>2013</v>
      </c>
      <c r="D258">
        <v>638</v>
      </c>
      <c r="E258">
        <v>14005</v>
      </c>
      <c r="F258">
        <v>45.555158871831487</v>
      </c>
      <c r="G258">
        <v>42.088784199497674</v>
      </c>
      <c r="H258">
        <v>49.232856884418212</v>
      </c>
      <c r="I258">
        <v>3.4663746723338136</v>
      </c>
      <c r="J258">
        <v>3.677698012586724</v>
      </c>
      <c r="N258" s="75"/>
      <c r="O258" s="75"/>
      <c r="P258" s="75"/>
      <c r="Q258" s="75"/>
      <c r="R258" s="75"/>
    </row>
    <row r="259" spans="1:18">
      <c r="A259" t="s">
        <v>414</v>
      </c>
      <c r="B259" t="s">
        <v>34</v>
      </c>
      <c r="C259">
        <v>2013</v>
      </c>
      <c r="D259">
        <v>1070</v>
      </c>
      <c r="E259">
        <v>17944</v>
      </c>
      <c r="F259">
        <v>59.629959875167188</v>
      </c>
      <c r="G259">
        <v>56.110517456727536</v>
      </c>
      <c r="H259">
        <v>63.313844585045572</v>
      </c>
      <c r="I259">
        <v>3.5194424184396524</v>
      </c>
      <c r="J259">
        <v>3.6838847098783845</v>
      </c>
      <c r="N259" s="75"/>
      <c r="O259" s="75"/>
      <c r="P259" s="75"/>
      <c r="Q259" s="75"/>
      <c r="R259" s="75"/>
    </row>
    <row r="260" spans="1:18">
      <c r="A260" t="s">
        <v>415</v>
      </c>
      <c r="B260" t="s">
        <v>35</v>
      </c>
      <c r="C260">
        <v>2013</v>
      </c>
      <c r="D260">
        <v>1017</v>
      </c>
      <c r="E260">
        <v>15755</v>
      </c>
      <c r="F260">
        <v>64.550936210726761</v>
      </c>
      <c r="G260">
        <v>60.644566335837538</v>
      </c>
      <c r="H260">
        <v>68.644644877403479</v>
      </c>
      <c r="I260">
        <v>3.9063698748892222</v>
      </c>
      <c r="J260">
        <v>4.0937086666767186</v>
      </c>
      <c r="N260" s="75"/>
      <c r="O260" s="75"/>
      <c r="P260" s="75"/>
      <c r="Q260" s="75"/>
      <c r="R260" s="75"/>
    </row>
    <row r="261" spans="1:18">
      <c r="A261" t="s">
        <v>416</v>
      </c>
      <c r="B261" t="s">
        <v>36</v>
      </c>
      <c r="C261">
        <v>2013</v>
      </c>
      <c r="D261">
        <v>1657</v>
      </c>
      <c r="E261">
        <v>27553</v>
      </c>
      <c r="F261">
        <v>60.1386418901753</v>
      </c>
      <c r="G261">
        <v>57.277832571653668</v>
      </c>
      <c r="H261">
        <v>63.106331449943347</v>
      </c>
      <c r="I261">
        <v>2.8608093185216319</v>
      </c>
      <c r="J261">
        <v>2.967689559768047</v>
      </c>
      <c r="N261" s="75"/>
      <c r="O261" s="75"/>
      <c r="P261" s="75"/>
      <c r="Q261" s="75"/>
      <c r="R261" s="75"/>
    </row>
    <row r="262" spans="1:18">
      <c r="A262" t="s">
        <v>417</v>
      </c>
      <c r="B262" t="s">
        <v>33</v>
      </c>
      <c r="C262">
        <v>2013</v>
      </c>
      <c r="D262">
        <v>1229</v>
      </c>
      <c r="E262">
        <v>21836</v>
      </c>
      <c r="F262">
        <v>56.283202051657817</v>
      </c>
      <c r="G262">
        <v>53.180458475893218</v>
      </c>
      <c r="H262">
        <v>59.520986326875821</v>
      </c>
      <c r="I262">
        <v>3.1027435757645989</v>
      </c>
      <c r="J262">
        <v>3.2377842752180044</v>
      </c>
      <c r="N262" s="75"/>
      <c r="O262" s="75"/>
      <c r="P262" s="75"/>
      <c r="Q262" s="75"/>
      <c r="R262" s="75"/>
    </row>
    <row r="263" spans="1:18">
      <c r="A263" t="s">
        <v>418</v>
      </c>
      <c r="B263" t="s">
        <v>46</v>
      </c>
      <c r="C263">
        <v>2013</v>
      </c>
      <c r="D263">
        <v>673</v>
      </c>
      <c r="E263">
        <v>11490</v>
      </c>
      <c r="F263">
        <v>58.572671888598784</v>
      </c>
      <c r="G263">
        <v>54.230948882279755</v>
      </c>
      <c r="H263">
        <v>63.171885077818011</v>
      </c>
      <c r="I263">
        <v>4.3417230063190289</v>
      </c>
      <c r="J263">
        <v>4.5992131892192276</v>
      </c>
      <c r="N263" s="75"/>
      <c r="O263" s="75"/>
      <c r="P263" s="75"/>
      <c r="Q263" s="75"/>
      <c r="R263" s="75"/>
    </row>
    <row r="264" spans="1:18">
      <c r="A264" t="s">
        <v>419</v>
      </c>
      <c r="B264" t="s">
        <v>50</v>
      </c>
      <c r="C264">
        <v>2013</v>
      </c>
      <c r="D264">
        <v>792</v>
      </c>
      <c r="E264">
        <v>14352</v>
      </c>
      <c r="F264">
        <v>55.18394648829431</v>
      </c>
      <c r="G264">
        <v>51.407546729687596</v>
      </c>
      <c r="H264">
        <v>59.16628352383561</v>
      </c>
      <c r="I264">
        <v>3.7763997586067148</v>
      </c>
      <c r="J264">
        <v>3.982337035541299</v>
      </c>
      <c r="N264" s="75"/>
      <c r="O264" s="75"/>
      <c r="P264" s="75"/>
      <c r="Q264" s="75"/>
      <c r="R264" s="75"/>
    </row>
    <row r="265" spans="1:18">
      <c r="A265" t="s">
        <v>420</v>
      </c>
      <c r="B265" t="s">
        <v>42</v>
      </c>
      <c r="C265">
        <v>2013</v>
      </c>
      <c r="D265">
        <v>1495</v>
      </c>
      <c r="E265">
        <v>25274</v>
      </c>
      <c r="F265">
        <v>59.15169739653399</v>
      </c>
      <c r="G265">
        <v>56.191206357426992</v>
      </c>
      <c r="H265">
        <v>62.228756510832852</v>
      </c>
      <c r="I265">
        <v>2.9604910391069978</v>
      </c>
      <c r="J265">
        <v>3.0770591142988621</v>
      </c>
      <c r="N265" s="75"/>
      <c r="O265" s="75"/>
      <c r="P265" s="75"/>
      <c r="Q265" s="75"/>
      <c r="R265" s="75"/>
    </row>
    <row r="266" spans="1:18">
      <c r="A266" t="s">
        <v>421</v>
      </c>
      <c r="B266" t="s">
        <v>51</v>
      </c>
      <c r="C266">
        <v>2013</v>
      </c>
      <c r="D266">
        <v>1954</v>
      </c>
      <c r="E266">
        <v>28875</v>
      </c>
      <c r="F266">
        <v>67.67099567099568</v>
      </c>
      <c r="G266">
        <v>64.703737436094301</v>
      </c>
      <c r="H266">
        <v>70.740174843296344</v>
      </c>
      <c r="I266">
        <v>2.9672582349013794</v>
      </c>
      <c r="J266">
        <v>3.0691791723006645</v>
      </c>
      <c r="N266" s="75"/>
      <c r="O266" s="75"/>
      <c r="P266" s="75"/>
      <c r="Q266" s="75"/>
      <c r="R266" s="75"/>
    </row>
    <row r="267" spans="1:18">
      <c r="A267" t="s">
        <v>422</v>
      </c>
      <c r="B267" t="s">
        <v>39</v>
      </c>
      <c r="C267">
        <v>2013</v>
      </c>
      <c r="D267">
        <v>1136</v>
      </c>
      <c r="E267">
        <v>19860</v>
      </c>
      <c r="F267">
        <v>57.200402819738173</v>
      </c>
      <c r="G267">
        <v>53.922426272824659</v>
      </c>
      <c r="H267">
        <v>60.626912586925599</v>
      </c>
      <c r="I267">
        <v>3.2779765469135143</v>
      </c>
      <c r="J267">
        <v>3.4265097671874258</v>
      </c>
      <c r="N267" s="75"/>
      <c r="O267" s="75"/>
      <c r="P267" s="75"/>
      <c r="Q267" s="75"/>
      <c r="R267" s="75"/>
    </row>
    <row r="268" spans="1:18">
      <c r="A268" t="s">
        <v>401</v>
      </c>
      <c r="B268" t="s">
        <v>78</v>
      </c>
      <c r="C268">
        <v>2013</v>
      </c>
      <c r="D268">
        <v>1230</v>
      </c>
      <c r="E268">
        <v>20007</v>
      </c>
      <c r="F268">
        <v>61.478482531114111</v>
      </c>
      <c r="G268">
        <v>58.090695384932246</v>
      </c>
      <c r="H268">
        <v>65.013654960162313</v>
      </c>
      <c r="I268">
        <v>3.3877871461818643</v>
      </c>
      <c r="J268">
        <v>3.5351724290482025</v>
      </c>
      <c r="N268" s="75"/>
      <c r="O268" s="75"/>
      <c r="P268" s="75"/>
      <c r="Q268" s="75"/>
      <c r="R268" s="75"/>
    </row>
    <row r="269" spans="1:18">
      <c r="A269" t="s">
        <v>423</v>
      </c>
      <c r="B269" t="s">
        <v>99</v>
      </c>
      <c r="C269">
        <v>2013</v>
      </c>
      <c r="D269">
        <v>2806</v>
      </c>
      <c r="E269">
        <v>45759</v>
      </c>
      <c r="F269">
        <v>61.321270132651499</v>
      </c>
      <c r="G269">
        <v>59.073316429924425</v>
      </c>
      <c r="H269">
        <v>63.633458167419846</v>
      </c>
      <c r="I269">
        <v>2.2479537027270737</v>
      </c>
      <c r="J269">
        <v>2.3121880347683472</v>
      </c>
      <c r="N269" s="75"/>
      <c r="O269" s="75"/>
      <c r="P269" s="75"/>
      <c r="Q269" s="75"/>
      <c r="R269" s="75"/>
    </row>
    <row r="270" spans="1:18">
      <c r="A270" t="s">
        <v>424</v>
      </c>
      <c r="B270" t="s">
        <v>41</v>
      </c>
      <c r="C270">
        <v>2013</v>
      </c>
      <c r="D270">
        <v>2488</v>
      </c>
      <c r="E270">
        <v>46397</v>
      </c>
      <c r="F270">
        <v>53.624156734271615</v>
      </c>
      <c r="G270">
        <v>51.537726209009534</v>
      </c>
      <c r="H270">
        <v>55.773963021678298</v>
      </c>
      <c r="I270">
        <v>2.0864305252620809</v>
      </c>
      <c r="J270">
        <v>2.1498062874066832</v>
      </c>
      <c r="N270" s="75"/>
      <c r="O270" s="75"/>
      <c r="P270" s="75"/>
      <c r="Q270" s="75"/>
      <c r="R270" s="75"/>
    </row>
    <row r="271" spans="1:18">
      <c r="A271" t="s">
        <v>425</v>
      </c>
      <c r="B271" t="s">
        <v>49</v>
      </c>
      <c r="C271">
        <v>2013</v>
      </c>
      <c r="D271">
        <v>1038</v>
      </c>
      <c r="E271">
        <v>17078</v>
      </c>
      <c r="F271">
        <v>60.779950813912635</v>
      </c>
      <c r="G271">
        <v>57.138605546383594</v>
      </c>
      <c r="H271">
        <v>64.594103813575472</v>
      </c>
      <c r="I271">
        <v>3.6413452675290401</v>
      </c>
      <c r="J271">
        <v>3.8141529996628378</v>
      </c>
      <c r="N271" s="75"/>
      <c r="O271" s="75"/>
      <c r="P271" s="75"/>
      <c r="Q271" s="75"/>
      <c r="R271" s="75"/>
    </row>
    <row r="272" spans="1:18">
      <c r="A272" t="s">
        <v>426</v>
      </c>
      <c r="B272" t="s">
        <v>100</v>
      </c>
      <c r="C272">
        <v>2013</v>
      </c>
      <c r="D272">
        <v>1368</v>
      </c>
      <c r="E272">
        <v>22491</v>
      </c>
      <c r="F272">
        <v>60.82432973189276</v>
      </c>
      <c r="G272">
        <v>57.643808248858875</v>
      </c>
      <c r="H272">
        <v>64.135894357743084</v>
      </c>
      <c r="I272">
        <v>3.1805214830338855</v>
      </c>
      <c r="J272">
        <v>3.3115646258503233</v>
      </c>
      <c r="N272" s="75"/>
      <c r="O272" s="75"/>
      <c r="P272" s="75"/>
      <c r="Q272" s="75"/>
      <c r="R272" s="75"/>
    </row>
    <row r="273" spans="1:18">
      <c r="A273" t="s">
        <v>427</v>
      </c>
      <c r="B273" t="s">
        <v>37</v>
      </c>
      <c r="C273">
        <v>2013</v>
      </c>
      <c r="D273">
        <v>1615</v>
      </c>
      <c r="E273">
        <v>25155</v>
      </c>
      <c r="F273">
        <v>64.201947922878162</v>
      </c>
      <c r="G273">
        <v>61.108875265917419</v>
      </c>
      <c r="H273">
        <v>67.412101962615282</v>
      </c>
      <c r="I273">
        <v>3.093072656960743</v>
      </c>
      <c r="J273">
        <v>3.2101540397371195</v>
      </c>
      <c r="N273" s="75"/>
      <c r="O273" s="75"/>
      <c r="P273" s="75"/>
      <c r="Q273" s="75"/>
      <c r="R273" s="75"/>
    </row>
    <row r="274" spans="1:18">
      <c r="A274" t="s">
        <v>428</v>
      </c>
      <c r="B274" t="s">
        <v>2</v>
      </c>
      <c r="C274">
        <v>2014</v>
      </c>
      <c r="D274">
        <v>33541</v>
      </c>
      <c r="E274">
        <v>567457</v>
      </c>
      <c r="F274">
        <v>59.107562335119667</v>
      </c>
      <c r="G274">
        <v>58.476681119572518</v>
      </c>
      <c r="H274">
        <v>59.743600154600806</v>
      </c>
      <c r="I274">
        <v>0.6308812155471486</v>
      </c>
      <c r="J274">
        <v>0.63603781948113891</v>
      </c>
      <c r="N274" s="75"/>
      <c r="O274" s="75"/>
      <c r="P274" s="75"/>
      <c r="Q274" s="75"/>
      <c r="R274" s="75"/>
    </row>
    <row r="275" spans="1:18">
      <c r="A275" t="s">
        <v>429</v>
      </c>
      <c r="B275" t="s">
        <v>86</v>
      </c>
      <c r="C275">
        <v>2014</v>
      </c>
      <c r="D275">
        <v>7365</v>
      </c>
      <c r="E275">
        <v>118077</v>
      </c>
      <c r="F275">
        <v>62.374552198988795</v>
      </c>
      <c r="G275">
        <v>60.958137713150755</v>
      </c>
      <c r="H275">
        <v>63.815799793036945</v>
      </c>
      <c r="I275">
        <v>1.4164144858380396</v>
      </c>
      <c r="J275">
        <v>1.4412475940481499</v>
      </c>
      <c r="N275" s="75"/>
      <c r="O275" s="75"/>
      <c r="P275" s="75"/>
      <c r="Q275" s="75"/>
      <c r="R275" s="75"/>
    </row>
    <row r="276" spans="1:18">
      <c r="A276" t="s">
        <v>430</v>
      </c>
      <c r="B276" t="s">
        <v>78</v>
      </c>
      <c r="C276">
        <v>2014</v>
      </c>
      <c r="D276">
        <v>1149</v>
      </c>
      <c r="E276">
        <v>19732</v>
      </c>
      <c r="F276">
        <v>58.230285830123655</v>
      </c>
      <c r="G276">
        <v>54.911943597902969</v>
      </c>
      <c r="H276">
        <v>61.698116452190732</v>
      </c>
      <c r="I276">
        <v>3.3183422322206866</v>
      </c>
      <c r="J276">
        <v>3.4678306220670763</v>
      </c>
      <c r="N276" s="75"/>
      <c r="O276" s="75"/>
      <c r="P276" s="75"/>
      <c r="Q276" s="75"/>
      <c r="R276" s="75"/>
    </row>
    <row r="277" spans="1:18">
      <c r="A277" t="s">
        <v>431</v>
      </c>
      <c r="B277" t="s">
        <v>87</v>
      </c>
      <c r="C277">
        <v>2014</v>
      </c>
      <c r="D277">
        <v>3638</v>
      </c>
      <c r="E277">
        <v>64111</v>
      </c>
      <c r="F277">
        <v>56.745332314267444</v>
      </c>
      <c r="G277">
        <v>54.916338266693685</v>
      </c>
      <c r="H277">
        <v>58.620138261355272</v>
      </c>
      <c r="I277">
        <v>1.8289940475737581</v>
      </c>
      <c r="J277">
        <v>1.8748059470878289</v>
      </c>
      <c r="N277" s="75"/>
      <c r="O277" s="75"/>
      <c r="P277" s="75"/>
      <c r="Q277" s="75"/>
      <c r="R277" s="75"/>
    </row>
    <row r="278" spans="1:18">
      <c r="A278" t="s">
        <v>432</v>
      </c>
      <c r="B278" t="s">
        <v>97</v>
      </c>
      <c r="C278">
        <v>2014</v>
      </c>
      <c r="D278">
        <v>5491</v>
      </c>
      <c r="E278">
        <v>96592</v>
      </c>
      <c r="F278">
        <v>56.847357959251283</v>
      </c>
      <c r="G278">
        <v>55.353672014258166</v>
      </c>
      <c r="H278">
        <v>58.371419344655955</v>
      </c>
      <c r="I278">
        <v>1.4936859449931177</v>
      </c>
      <c r="J278">
        <v>1.5240613854046714</v>
      </c>
      <c r="N278" s="75"/>
      <c r="O278" s="75"/>
      <c r="P278" s="75"/>
      <c r="Q278" s="75"/>
      <c r="R278" s="75"/>
    </row>
    <row r="279" spans="1:18">
      <c r="A279" t="s">
        <v>433</v>
      </c>
      <c r="B279" t="s">
        <v>92</v>
      </c>
      <c r="C279">
        <v>2014</v>
      </c>
      <c r="D279">
        <v>5871</v>
      </c>
      <c r="E279">
        <v>104961</v>
      </c>
      <c r="F279">
        <v>55.935061594306461</v>
      </c>
      <c r="G279">
        <v>54.513394460845404</v>
      </c>
      <c r="H279">
        <v>57.384678055998307</v>
      </c>
      <c r="I279">
        <v>1.4216671334610567</v>
      </c>
      <c r="J279">
        <v>1.4496164616918463</v>
      </c>
      <c r="N279" s="75"/>
      <c r="O279" s="75"/>
      <c r="P279" s="75"/>
      <c r="Q279" s="75"/>
      <c r="R279" s="75"/>
    </row>
    <row r="280" spans="1:18">
      <c r="A280" t="s">
        <v>434</v>
      </c>
      <c r="B280" t="s">
        <v>88</v>
      </c>
      <c r="C280">
        <v>2014</v>
      </c>
      <c r="D280">
        <v>3465</v>
      </c>
      <c r="E280">
        <v>56943</v>
      </c>
      <c r="F280">
        <v>60.850324008218742</v>
      </c>
      <c r="G280">
        <v>58.841059810729156</v>
      </c>
      <c r="H280">
        <v>62.911173954156865</v>
      </c>
      <c r="I280">
        <v>2.0092641974895855</v>
      </c>
      <c r="J280">
        <v>2.0608499459381235</v>
      </c>
      <c r="N280" s="75"/>
      <c r="O280" s="75"/>
      <c r="P280" s="75"/>
      <c r="Q280" s="75"/>
      <c r="R280" s="75"/>
    </row>
    <row r="281" spans="1:18">
      <c r="A281" t="s">
        <v>435</v>
      </c>
      <c r="B281" t="s">
        <v>89</v>
      </c>
      <c r="C281">
        <v>2014</v>
      </c>
      <c r="D281">
        <v>6562</v>
      </c>
      <c r="E281">
        <v>107041</v>
      </c>
      <c r="F281">
        <v>61.303612634411117</v>
      </c>
      <c r="G281">
        <v>59.829301872138174</v>
      </c>
      <c r="H281">
        <v>62.805323153624343</v>
      </c>
      <c r="I281">
        <v>1.4743107622729426</v>
      </c>
      <c r="J281">
        <v>1.5017105192132263</v>
      </c>
      <c r="N281" s="75"/>
      <c r="O281" s="75"/>
      <c r="P281" s="75"/>
      <c r="Q281" s="75"/>
      <c r="R281" s="75"/>
    </row>
    <row r="282" spans="1:18">
      <c r="A282" t="s">
        <v>436</v>
      </c>
      <c r="B282" t="s">
        <v>98</v>
      </c>
      <c r="C282">
        <v>2014</v>
      </c>
      <c r="D282">
        <v>747</v>
      </c>
      <c r="E282">
        <v>11051</v>
      </c>
      <c r="F282">
        <v>67.595692697493433</v>
      </c>
      <c r="G282">
        <v>62.835132617376843</v>
      </c>
      <c r="H282">
        <v>72.623798188237743</v>
      </c>
      <c r="I282">
        <v>4.7605600801165906</v>
      </c>
      <c r="J282">
        <v>5.0281054907443092</v>
      </c>
      <c r="N282" s="75"/>
      <c r="O282" s="75"/>
      <c r="P282" s="75"/>
      <c r="Q282" s="75"/>
      <c r="R282" s="75"/>
    </row>
    <row r="283" spans="1:18">
      <c r="A283" t="s">
        <v>437</v>
      </c>
      <c r="B283" t="s">
        <v>48</v>
      </c>
      <c r="C283">
        <v>2014</v>
      </c>
      <c r="D283">
        <v>771</v>
      </c>
      <c r="E283">
        <v>13140</v>
      </c>
      <c r="F283">
        <v>58.675799086757991</v>
      </c>
      <c r="G283">
        <v>54.607100605973656</v>
      </c>
      <c r="H283">
        <v>62.969465786806943</v>
      </c>
      <c r="I283">
        <v>4.0686984807843345</v>
      </c>
      <c r="J283">
        <v>4.2936667000489521</v>
      </c>
      <c r="N283" s="75"/>
      <c r="O283" s="75"/>
      <c r="P283" s="75"/>
      <c r="Q283" s="75"/>
      <c r="R283" s="75"/>
    </row>
    <row r="284" spans="1:18">
      <c r="A284" t="s">
        <v>438</v>
      </c>
      <c r="B284" t="s">
        <v>43</v>
      </c>
      <c r="C284">
        <v>2014</v>
      </c>
      <c r="D284">
        <v>1482</v>
      </c>
      <c r="E284">
        <v>25350</v>
      </c>
      <c r="F284">
        <v>58.46153846153846</v>
      </c>
      <c r="G284">
        <v>55.522949266458113</v>
      </c>
      <c r="H284">
        <v>61.516350630957035</v>
      </c>
      <c r="I284">
        <v>2.9385891950803469</v>
      </c>
      <c r="J284">
        <v>3.0548121694185753</v>
      </c>
      <c r="N284" s="75"/>
      <c r="O284" s="75"/>
      <c r="P284" s="75"/>
      <c r="Q284" s="75"/>
      <c r="R284" s="75"/>
    </row>
    <row r="285" spans="1:18">
      <c r="A285" t="s">
        <v>439</v>
      </c>
      <c r="B285" t="s">
        <v>47</v>
      </c>
      <c r="C285">
        <v>2014</v>
      </c>
      <c r="D285">
        <v>2126</v>
      </c>
      <c r="E285">
        <v>34301</v>
      </c>
      <c r="F285">
        <v>61.980700271129116</v>
      </c>
      <c r="G285">
        <v>59.374000980559046</v>
      </c>
      <c r="H285">
        <v>64.673171162694558</v>
      </c>
      <c r="I285">
        <v>2.6066992905700701</v>
      </c>
      <c r="J285">
        <v>2.6924708915654421</v>
      </c>
      <c r="N285" s="75"/>
      <c r="O285" s="75"/>
      <c r="P285" s="75"/>
      <c r="Q285" s="75"/>
      <c r="R285" s="75"/>
    </row>
    <row r="286" spans="1:18">
      <c r="A286" t="s">
        <v>440</v>
      </c>
      <c r="B286" t="s">
        <v>44</v>
      </c>
      <c r="C286">
        <v>2014</v>
      </c>
      <c r="D286">
        <v>4606</v>
      </c>
      <c r="E286">
        <v>82606</v>
      </c>
      <c r="F286">
        <v>55.758661598431104</v>
      </c>
      <c r="G286">
        <v>54.159989161955494</v>
      </c>
      <c r="H286">
        <v>57.392867036308296</v>
      </c>
      <c r="I286">
        <v>1.59867243647561</v>
      </c>
      <c r="J286">
        <v>1.634205437877192</v>
      </c>
      <c r="N286" s="75"/>
      <c r="O286" s="75"/>
      <c r="P286" s="75"/>
      <c r="Q286" s="75"/>
      <c r="R286" s="75"/>
    </row>
    <row r="287" spans="1:18">
      <c r="A287" t="s">
        <v>441</v>
      </c>
      <c r="B287" t="s">
        <v>40</v>
      </c>
      <c r="C287">
        <v>2014</v>
      </c>
      <c r="D287">
        <v>1808</v>
      </c>
      <c r="E287">
        <v>30899</v>
      </c>
      <c r="F287">
        <v>58.513220492572579</v>
      </c>
      <c r="G287">
        <v>55.847116632517583</v>
      </c>
      <c r="H287">
        <v>61.274597483643348</v>
      </c>
      <c r="I287">
        <v>2.6661038600549958</v>
      </c>
      <c r="J287">
        <v>2.7613769910707688</v>
      </c>
      <c r="N287" s="75"/>
      <c r="O287" s="75"/>
      <c r="P287" s="75"/>
      <c r="Q287" s="75"/>
      <c r="R287" s="75"/>
    </row>
    <row r="288" spans="1:18">
      <c r="A288" t="s">
        <v>442</v>
      </c>
      <c r="B288" t="s">
        <v>38</v>
      </c>
      <c r="C288">
        <v>2014</v>
      </c>
      <c r="D288">
        <v>601</v>
      </c>
      <c r="E288">
        <v>13535</v>
      </c>
      <c r="F288">
        <v>44.403398596231995</v>
      </c>
      <c r="G288">
        <v>40.92430065498673</v>
      </c>
      <c r="H288">
        <v>48.101244850670881</v>
      </c>
      <c r="I288">
        <v>3.4790979412452643</v>
      </c>
      <c r="J288">
        <v>3.6978462544388861</v>
      </c>
      <c r="N288" s="75"/>
      <c r="O288" s="75"/>
      <c r="P288" s="75"/>
      <c r="Q288" s="75"/>
      <c r="R288" s="75"/>
    </row>
    <row r="289" spans="1:18">
      <c r="A289" t="s">
        <v>443</v>
      </c>
      <c r="B289" t="s">
        <v>34</v>
      </c>
      <c r="C289">
        <v>2014</v>
      </c>
      <c r="D289">
        <v>1106</v>
      </c>
      <c r="E289">
        <v>17802</v>
      </c>
      <c r="F289">
        <v>62.127850803280531</v>
      </c>
      <c r="G289">
        <v>58.520250900943815</v>
      </c>
      <c r="H289">
        <v>65.901177095701996</v>
      </c>
      <c r="I289">
        <v>3.607599902336716</v>
      </c>
      <c r="J289">
        <v>3.7733262924214657</v>
      </c>
      <c r="N289" s="75"/>
      <c r="O289" s="75"/>
      <c r="P289" s="75"/>
      <c r="Q289" s="75"/>
      <c r="R289" s="75"/>
    </row>
    <row r="290" spans="1:18">
      <c r="A290" t="s">
        <v>444</v>
      </c>
      <c r="B290" t="s">
        <v>35</v>
      </c>
      <c r="C290">
        <v>2014</v>
      </c>
      <c r="D290">
        <v>1111</v>
      </c>
      <c r="E290">
        <v>15496</v>
      </c>
      <c r="F290">
        <v>71.695921528136296</v>
      </c>
      <c r="G290">
        <v>67.541967824922821</v>
      </c>
      <c r="H290">
        <v>76.040259514848287</v>
      </c>
      <c r="I290">
        <v>4.1539537032134746</v>
      </c>
      <c r="J290">
        <v>4.3443379867119916</v>
      </c>
      <c r="N290" s="75"/>
      <c r="O290" s="75"/>
      <c r="P290" s="75"/>
      <c r="Q290" s="75"/>
      <c r="R290" s="75"/>
    </row>
    <row r="291" spans="1:18">
      <c r="A291" t="s">
        <v>445</v>
      </c>
      <c r="B291" t="s">
        <v>36</v>
      </c>
      <c r="C291">
        <v>2014</v>
      </c>
      <c r="D291">
        <v>1623</v>
      </c>
      <c r="E291">
        <v>27268</v>
      </c>
      <c r="F291">
        <v>59.520316854921518</v>
      </c>
      <c r="G291">
        <v>56.659781085974195</v>
      </c>
      <c r="H291">
        <v>62.488859153002444</v>
      </c>
      <c r="I291">
        <v>2.8605357689473223</v>
      </c>
      <c r="J291">
        <v>2.9685422980809264</v>
      </c>
      <c r="N291" s="75"/>
      <c r="O291" s="75"/>
      <c r="P291" s="75"/>
      <c r="Q291" s="75"/>
      <c r="R291" s="75"/>
    </row>
    <row r="292" spans="1:18">
      <c r="A292" t="s">
        <v>446</v>
      </c>
      <c r="B292" t="s">
        <v>33</v>
      </c>
      <c r="C292">
        <v>2014</v>
      </c>
      <c r="D292">
        <v>1175</v>
      </c>
      <c r="E292">
        <v>21618</v>
      </c>
      <c r="F292">
        <v>54.352854103062263</v>
      </c>
      <c r="G292">
        <v>51.289434032568693</v>
      </c>
      <c r="H292">
        <v>57.552706010822938</v>
      </c>
      <c r="I292">
        <v>3.0634200704935708</v>
      </c>
      <c r="J292">
        <v>3.1998519077606744</v>
      </c>
      <c r="N292" s="75"/>
      <c r="O292" s="75"/>
      <c r="P292" s="75"/>
      <c r="Q292" s="75"/>
      <c r="R292" s="75"/>
    </row>
    <row r="293" spans="1:18">
      <c r="A293" t="s">
        <v>447</v>
      </c>
      <c r="B293" t="s">
        <v>46</v>
      </c>
      <c r="C293">
        <v>2014</v>
      </c>
      <c r="D293">
        <v>744</v>
      </c>
      <c r="E293">
        <v>11335</v>
      </c>
      <c r="F293">
        <v>65.63740626378474</v>
      </c>
      <c r="G293">
        <v>61.005622209776384</v>
      </c>
      <c r="H293">
        <v>70.530038705841037</v>
      </c>
      <c r="I293">
        <v>4.6317840540083566</v>
      </c>
      <c r="J293">
        <v>4.8926324420562963</v>
      </c>
      <c r="N293" s="75"/>
      <c r="O293" s="75"/>
      <c r="P293" s="75"/>
      <c r="Q293" s="75"/>
      <c r="R293" s="75"/>
    </row>
    <row r="294" spans="1:18">
      <c r="A294" t="s">
        <v>448</v>
      </c>
      <c r="B294" t="s">
        <v>50</v>
      </c>
      <c r="C294">
        <v>2014</v>
      </c>
      <c r="D294">
        <v>770</v>
      </c>
      <c r="E294">
        <v>14206</v>
      </c>
      <c r="F294">
        <v>54.202449669153879</v>
      </c>
      <c r="G294">
        <v>50.441546336195579</v>
      </c>
      <c r="H294">
        <v>58.171441506230195</v>
      </c>
      <c r="I294">
        <v>3.7609033329582999</v>
      </c>
      <c r="J294">
        <v>3.9689918370763166</v>
      </c>
      <c r="N294" s="75"/>
      <c r="O294" s="75"/>
      <c r="P294" s="75"/>
      <c r="Q294" s="75"/>
      <c r="R294" s="75"/>
    </row>
    <row r="295" spans="1:18">
      <c r="A295" t="s">
        <v>449</v>
      </c>
      <c r="B295" t="s">
        <v>42</v>
      </c>
      <c r="C295">
        <v>2014</v>
      </c>
      <c r="D295">
        <v>1488</v>
      </c>
      <c r="E295">
        <v>25145</v>
      </c>
      <c r="F295">
        <v>59.176774706701138</v>
      </c>
      <c r="G295">
        <v>56.208159794544265</v>
      </c>
      <c r="H295">
        <v>62.262558083745191</v>
      </c>
      <c r="I295">
        <v>2.9686149121568732</v>
      </c>
      <c r="J295">
        <v>3.0857833770440521</v>
      </c>
      <c r="N295" s="75"/>
      <c r="O295" s="75"/>
      <c r="P295" s="75"/>
      <c r="Q295" s="75"/>
      <c r="R295" s="75"/>
    </row>
    <row r="296" spans="1:18">
      <c r="A296" t="s">
        <v>450</v>
      </c>
      <c r="B296" t="s">
        <v>51</v>
      </c>
      <c r="C296">
        <v>2014</v>
      </c>
      <c r="D296">
        <v>1889</v>
      </c>
      <c r="E296">
        <v>28580</v>
      </c>
      <c r="F296">
        <v>66.095171448565424</v>
      </c>
      <c r="G296">
        <v>63.148133304988292</v>
      </c>
      <c r="H296">
        <v>69.145195775633084</v>
      </c>
      <c r="I296">
        <v>2.9470381435771316</v>
      </c>
      <c r="J296">
        <v>3.0500243270676606</v>
      </c>
      <c r="N296" s="75"/>
      <c r="O296" s="75"/>
      <c r="P296" s="75"/>
      <c r="Q296" s="75"/>
      <c r="R296" s="75"/>
    </row>
    <row r="297" spans="1:18">
      <c r="A297" t="s">
        <v>451</v>
      </c>
      <c r="B297" t="s">
        <v>39</v>
      </c>
      <c r="C297">
        <v>2014</v>
      </c>
      <c r="D297">
        <v>1229</v>
      </c>
      <c r="E297">
        <v>19677</v>
      </c>
      <c r="F297">
        <v>62.458708136402905</v>
      </c>
      <c r="G297">
        <v>59.015525297535419</v>
      </c>
      <c r="H297">
        <v>66.051748611762989</v>
      </c>
      <c r="I297">
        <v>3.4431828388674859</v>
      </c>
      <c r="J297">
        <v>3.593040475360084</v>
      </c>
      <c r="N297" s="75"/>
      <c r="O297" s="75"/>
      <c r="P297" s="75"/>
      <c r="Q297" s="75"/>
      <c r="R297" s="75"/>
    </row>
    <row r="298" spans="1:18">
      <c r="A298" t="s">
        <v>430</v>
      </c>
      <c r="B298" t="s">
        <v>78</v>
      </c>
      <c r="C298">
        <v>2014</v>
      </c>
      <c r="D298">
        <v>1149</v>
      </c>
      <c r="E298">
        <v>19732</v>
      </c>
      <c r="F298">
        <v>58.230285830123655</v>
      </c>
      <c r="G298">
        <v>54.911943597902969</v>
      </c>
      <c r="H298">
        <v>61.698116452190732</v>
      </c>
      <c r="I298">
        <v>3.3183422322206866</v>
      </c>
      <c r="J298">
        <v>3.4678306220670763</v>
      </c>
      <c r="N298" s="75"/>
      <c r="O298" s="75"/>
      <c r="P298" s="75"/>
      <c r="Q298" s="75"/>
      <c r="R298" s="75"/>
    </row>
    <row r="299" spans="1:18">
      <c r="A299" t="s">
        <v>452</v>
      </c>
      <c r="B299" t="s">
        <v>99</v>
      </c>
      <c r="C299">
        <v>2014</v>
      </c>
      <c r="D299">
        <v>2721</v>
      </c>
      <c r="E299">
        <v>45608</v>
      </c>
      <c r="F299">
        <v>59.660585862129452</v>
      </c>
      <c r="G299">
        <v>57.439934164422027</v>
      </c>
      <c r="H299">
        <v>61.945690845734191</v>
      </c>
      <c r="I299">
        <v>2.2206516977074244</v>
      </c>
      <c r="J299">
        <v>2.2851049836047395</v>
      </c>
      <c r="N299" s="75"/>
      <c r="O299" s="75"/>
      <c r="P299" s="75"/>
      <c r="Q299" s="75"/>
      <c r="R299" s="75"/>
    </row>
    <row r="300" spans="1:18">
      <c r="A300" t="s">
        <v>453</v>
      </c>
      <c r="B300" t="s">
        <v>41</v>
      </c>
      <c r="C300">
        <v>2014</v>
      </c>
      <c r="D300">
        <v>2521</v>
      </c>
      <c r="E300">
        <v>46097</v>
      </c>
      <c r="F300">
        <v>54.689025316181095</v>
      </c>
      <c r="G300">
        <v>52.574997521501089</v>
      </c>
      <c r="H300">
        <v>56.866838525526582</v>
      </c>
      <c r="I300">
        <v>2.1140277946800055</v>
      </c>
      <c r="J300">
        <v>2.1778132093454872</v>
      </c>
      <c r="N300" s="75"/>
      <c r="O300" s="75"/>
      <c r="P300" s="75"/>
      <c r="Q300" s="75"/>
      <c r="R300" s="75"/>
    </row>
    <row r="301" spans="1:18">
      <c r="A301" t="s">
        <v>454</v>
      </c>
      <c r="B301" t="s">
        <v>49</v>
      </c>
      <c r="C301">
        <v>2014</v>
      </c>
      <c r="D301">
        <v>1006</v>
      </c>
      <c r="E301">
        <v>16814</v>
      </c>
      <c r="F301">
        <v>59.831093136671825</v>
      </c>
      <c r="G301">
        <v>56.190917926344554</v>
      </c>
      <c r="H301">
        <v>63.646817894509326</v>
      </c>
      <c r="I301">
        <v>3.6401752103272713</v>
      </c>
      <c r="J301">
        <v>3.8157247578375006</v>
      </c>
      <c r="N301" s="75"/>
      <c r="O301" s="75"/>
      <c r="P301" s="75"/>
      <c r="Q301" s="75"/>
      <c r="R301" s="75"/>
    </row>
    <row r="302" spans="1:18">
      <c r="A302" t="s">
        <v>455</v>
      </c>
      <c r="B302" t="s">
        <v>100</v>
      </c>
      <c r="C302">
        <v>2014</v>
      </c>
      <c r="D302">
        <v>1265</v>
      </c>
      <c r="E302">
        <v>22355</v>
      </c>
      <c r="F302">
        <v>56.586893312458066</v>
      </c>
      <c r="G302">
        <v>53.511491682593935</v>
      </c>
      <c r="H302">
        <v>59.794182587727839</v>
      </c>
      <c r="I302">
        <v>3.0754016298641318</v>
      </c>
      <c r="J302">
        <v>3.2072892752697726</v>
      </c>
      <c r="N302" s="75"/>
      <c r="O302" s="75"/>
      <c r="P302" s="75"/>
      <c r="Q302" s="75"/>
      <c r="R302" s="75"/>
    </row>
    <row r="303" spans="1:18">
      <c r="A303" t="s">
        <v>456</v>
      </c>
      <c r="B303" t="s">
        <v>37</v>
      </c>
      <c r="C303">
        <v>2014</v>
      </c>
      <c r="D303">
        <v>1603</v>
      </c>
      <c r="E303">
        <v>24842</v>
      </c>
      <c r="F303">
        <v>64.527815795829639</v>
      </c>
      <c r="G303">
        <v>61.407573239709478</v>
      </c>
      <c r="H303">
        <v>67.76661858249912</v>
      </c>
      <c r="I303">
        <v>3.1202425561201608</v>
      </c>
      <c r="J303">
        <v>3.2388027866694813</v>
      </c>
      <c r="N303" s="75"/>
      <c r="O303" s="75"/>
      <c r="P303" s="75"/>
      <c r="Q303" s="75"/>
      <c r="R303" s="75"/>
    </row>
    <row r="304" spans="1:18">
      <c r="A304" t="s">
        <v>457</v>
      </c>
      <c r="B304" t="s">
        <v>83</v>
      </c>
      <c r="C304">
        <v>2014</v>
      </c>
      <c r="D304">
        <v>661496</v>
      </c>
      <c r="E304">
        <v>10631532</v>
      </c>
      <c r="F304">
        <v>62.220195546606078</v>
      </c>
      <c r="G304">
        <v>62.070343697824626</v>
      </c>
      <c r="H304">
        <v>62.37032223864918</v>
      </c>
      <c r="I304">
        <v>0.14985184878145219</v>
      </c>
      <c r="J304">
        <v>0.15012669204310214</v>
      </c>
      <c r="N304" s="75"/>
      <c r="O304" s="75"/>
      <c r="P304" s="75"/>
      <c r="Q304" s="75"/>
      <c r="R304" s="75"/>
    </row>
    <row r="305" spans="2:18">
      <c r="N305" s="75"/>
      <c r="O305" s="75"/>
      <c r="P305" s="75"/>
      <c r="Q305" s="75"/>
      <c r="R305" s="75"/>
    </row>
    <row r="306" spans="2:18">
      <c r="B306" s="96"/>
      <c r="C306" s="86"/>
      <c r="D306" s="86"/>
      <c r="E306" s="86"/>
      <c r="F306" s="86"/>
      <c r="G306" s="86"/>
      <c r="H306" s="86"/>
      <c r="I306" s="86"/>
      <c r="J306" s="86"/>
      <c r="K306" s="86"/>
      <c r="N306" s="75"/>
      <c r="O306" s="75"/>
      <c r="P306" s="75"/>
      <c r="Q306" s="75"/>
      <c r="R306" s="75"/>
    </row>
    <row r="307" spans="2:18">
      <c r="B307" s="86"/>
      <c r="C307" s="86"/>
      <c r="D307" s="86"/>
      <c r="E307" s="86"/>
      <c r="F307" s="86"/>
      <c r="G307" s="86"/>
      <c r="H307" s="86"/>
      <c r="I307" s="86"/>
      <c r="J307" s="86"/>
      <c r="K307" s="86"/>
      <c r="N307" s="75"/>
      <c r="O307" s="75"/>
      <c r="P307" s="75"/>
      <c r="Q307" s="75"/>
      <c r="R307" s="75"/>
    </row>
    <row r="308" spans="2:18">
      <c r="B308" s="86"/>
      <c r="C308" s="86"/>
      <c r="D308" s="86"/>
      <c r="E308" s="86"/>
      <c r="F308" s="86"/>
      <c r="G308" s="86"/>
      <c r="H308" s="86"/>
      <c r="I308" s="86"/>
      <c r="J308" s="86"/>
      <c r="K308" s="86"/>
      <c r="N308" s="75"/>
      <c r="O308" s="75"/>
      <c r="P308" s="75"/>
      <c r="Q308" s="75"/>
      <c r="R308" s="75"/>
    </row>
    <row r="309" spans="2:18">
      <c r="B309" s="86"/>
      <c r="C309" s="86"/>
      <c r="D309" s="86"/>
      <c r="E309" s="86"/>
      <c r="F309" s="86"/>
      <c r="G309" s="86"/>
      <c r="H309" s="86"/>
      <c r="I309" s="86"/>
      <c r="J309" s="86"/>
      <c r="K309" s="86"/>
      <c r="N309" s="75"/>
      <c r="O309" s="75"/>
      <c r="P309" s="75"/>
      <c r="Q309" s="75"/>
      <c r="R309" s="75"/>
    </row>
    <row r="310" spans="2:18">
      <c r="B310" s="86"/>
      <c r="C310" s="86"/>
      <c r="D310" s="86"/>
      <c r="E310" s="86"/>
      <c r="F310" s="86"/>
      <c r="G310" s="86"/>
      <c r="H310" s="86"/>
      <c r="I310" s="86"/>
      <c r="J310" s="86"/>
      <c r="K310" s="86"/>
      <c r="N310" s="75"/>
      <c r="O310" s="75"/>
      <c r="P310" s="75"/>
      <c r="Q310" s="75"/>
      <c r="R310" s="75"/>
    </row>
    <row r="311" spans="2:18">
      <c r="B311" s="86"/>
      <c r="C311" s="86"/>
      <c r="D311" s="86"/>
      <c r="E311" s="86"/>
      <c r="F311" s="86"/>
      <c r="G311" s="86"/>
      <c r="H311" s="86"/>
      <c r="I311" s="86"/>
      <c r="J311" s="86"/>
      <c r="K311" s="86"/>
    </row>
    <row r="312" spans="2:18">
      <c r="B312" s="86"/>
      <c r="C312" s="86"/>
      <c r="D312" s="86"/>
      <c r="E312" s="86"/>
      <c r="F312" s="86"/>
      <c r="G312" s="86"/>
      <c r="H312" s="86"/>
      <c r="I312" s="86"/>
      <c r="J312" s="86"/>
      <c r="K312" s="86"/>
    </row>
    <row r="313" spans="2:18">
      <c r="B313" s="86"/>
      <c r="C313" s="86"/>
      <c r="D313" s="86"/>
      <c r="E313" s="86"/>
      <c r="F313" s="86"/>
      <c r="G313" s="86"/>
      <c r="H313" s="86"/>
      <c r="I313" s="86"/>
      <c r="J313" s="86"/>
      <c r="K313" s="86"/>
    </row>
    <row r="314" spans="2:18">
      <c r="B314" s="86"/>
      <c r="C314" s="86"/>
      <c r="D314" s="86"/>
      <c r="E314" s="86"/>
      <c r="F314" s="86"/>
      <c r="G314" s="86"/>
      <c r="H314" s="86"/>
      <c r="I314" s="86"/>
      <c r="J314" s="86"/>
      <c r="K314" s="86"/>
    </row>
    <row r="315" spans="2:18">
      <c r="B315" s="86"/>
      <c r="C315" s="86"/>
      <c r="D315" s="86"/>
      <c r="E315" s="86"/>
      <c r="F315" s="86"/>
      <c r="G315" s="86"/>
      <c r="H315" s="86"/>
      <c r="I315" s="86"/>
      <c r="J315" s="86"/>
      <c r="K315" s="86"/>
    </row>
    <row r="316" spans="2:18">
      <c r="B316" s="86"/>
      <c r="C316" s="86"/>
      <c r="D316" s="86"/>
      <c r="E316" s="86"/>
      <c r="F316" s="86"/>
      <c r="G316" s="86"/>
      <c r="H316" s="86"/>
      <c r="I316" s="86"/>
      <c r="J316" s="86"/>
      <c r="K316" s="86"/>
    </row>
    <row r="317" spans="2:18">
      <c r="B317" s="86"/>
      <c r="C317" s="86"/>
      <c r="D317" s="86"/>
      <c r="E317" s="86"/>
      <c r="F317" s="86"/>
      <c r="G317" s="86"/>
      <c r="H317" s="86"/>
      <c r="I317" s="86"/>
      <c r="J317" s="86"/>
      <c r="K317" s="86"/>
    </row>
    <row r="318" spans="2:18">
      <c r="B318" s="86"/>
      <c r="C318" s="86"/>
      <c r="D318" s="86"/>
      <c r="E318" s="86"/>
      <c r="F318" s="86"/>
      <c r="G318" s="86"/>
      <c r="H318" s="86"/>
      <c r="I318" s="86"/>
      <c r="J318" s="86"/>
      <c r="K318" s="86"/>
    </row>
    <row r="319" spans="2:18">
      <c r="B319" s="86"/>
      <c r="C319" s="86"/>
      <c r="D319" s="86"/>
      <c r="E319" s="86"/>
      <c r="F319" s="86"/>
      <c r="G319" s="86"/>
      <c r="H319" s="86"/>
      <c r="I319" s="86"/>
      <c r="J319" s="86"/>
      <c r="K319" s="86"/>
    </row>
    <row r="320" spans="2:18">
      <c r="B320" s="86"/>
      <c r="C320" s="86"/>
      <c r="D320" s="86"/>
      <c r="E320" s="86"/>
      <c r="F320" s="86"/>
      <c r="G320" s="86"/>
      <c r="H320" s="86"/>
      <c r="I320" s="86"/>
      <c r="J320" s="86"/>
      <c r="K320" s="86"/>
    </row>
    <row r="321" spans="2:11">
      <c r="B321" s="86"/>
      <c r="C321" s="86"/>
      <c r="D321" s="86"/>
      <c r="E321" s="86"/>
      <c r="F321" s="86"/>
      <c r="G321" s="86"/>
      <c r="H321" s="86"/>
      <c r="I321" s="86"/>
      <c r="J321" s="86"/>
      <c r="K321" s="86"/>
    </row>
    <row r="322" spans="2:11">
      <c r="B322" s="86"/>
      <c r="C322" s="86"/>
      <c r="D322" s="86"/>
      <c r="E322" s="86"/>
      <c r="F322" s="86"/>
      <c r="G322" s="86"/>
      <c r="H322" s="86"/>
      <c r="I322" s="86"/>
      <c r="J322" s="86"/>
      <c r="K322" s="86"/>
    </row>
    <row r="323" spans="2:11">
      <c r="B323" s="86"/>
      <c r="C323" s="86"/>
      <c r="D323" s="86"/>
      <c r="E323" s="86"/>
      <c r="F323" s="86"/>
      <c r="G323" s="86"/>
      <c r="H323" s="86"/>
      <c r="I323" s="86"/>
      <c r="J323" s="86"/>
      <c r="K323" s="86"/>
    </row>
    <row r="324" spans="2:11">
      <c r="B324" s="86"/>
      <c r="C324" s="86"/>
      <c r="D324" s="86"/>
      <c r="E324" s="86"/>
      <c r="F324" s="86"/>
      <c r="G324" s="86"/>
      <c r="H324" s="86"/>
      <c r="I324" s="86"/>
      <c r="J324" s="86"/>
      <c r="K324" s="86"/>
    </row>
    <row r="325" spans="2:11">
      <c r="B325" s="86"/>
      <c r="C325" s="86"/>
      <c r="D325" s="86"/>
      <c r="E325" s="86"/>
      <c r="F325" s="86"/>
      <c r="G325" s="86"/>
      <c r="H325" s="86"/>
      <c r="I325" s="86"/>
      <c r="J325" s="86"/>
      <c r="K325" s="86"/>
    </row>
    <row r="326" spans="2:11">
      <c r="B326" s="86"/>
      <c r="C326" s="86"/>
      <c r="D326" s="86"/>
      <c r="E326" s="86"/>
      <c r="F326" s="86"/>
      <c r="G326" s="86"/>
      <c r="H326" s="86"/>
      <c r="I326" s="86"/>
      <c r="J326" s="86"/>
      <c r="K326" s="86"/>
    </row>
    <row r="327" spans="2:11">
      <c r="B327" s="86"/>
      <c r="C327" s="86"/>
      <c r="D327" s="86"/>
      <c r="E327" s="86"/>
      <c r="F327" s="86"/>
      <c r="G327" s="86"/>
      <c r="H327" s="86"/>
      <c r="I327" s="86"/>
      <c r="J327" s="86"/>
      <c r="K327" s="86"/>
    </row>
    <row r="328" spans="2:11">
      <c r="B328" s="86"/>
      <c r="C328" s="86"/>
      <c r="D328" s="86"/>
      <c r="E328" s="86"/>
      <c r="F328" s="86"/>
      <c r="G328" s="86"/>
      <c r="H328" s="86"/>
      <c r="I328" s="86"/>
      <c r="J328" s="86"/>
      <c r="K328" s="86"/>
    </row>
    <row r="329" spans="2:11">
      <c r="B329" s="86"/>
      <c r="C329" s="86"/>
      <c r="D329" s="86"/>
      <c r="E329" s="86"/>
      <c r="F329" s="86"/>
      <c r="G329" s="86"/>
      <c r="H329" s="86"/>
      <c r="I329" s="86"/>
      <c r="J329" s="86"/>
      <c r="K329" s="86"/>
    </row>
    <row r="330" spans="2:11">
      <c r="B330" s="86"/>
      <c r="C330" s="86"/>
      <c r="D330" s="86"/>
      <c r="E330" s="86"/>
      <c r="F330" s="86"/>
      <c r="G330" s="86"/>
      <c r="H330" s="86"/>
      <c r="I330" s="86"/>
      <c r="J330" s="86"/>
      <c r="K330" s="86"/>
    </row>
    <row r="331" spans="2:11">
      <c r="B331" s="86"/>
      <c r="C331" s="86"/>
      <c r="D331" s="86"/>
      <c r="E331" s="86"/>
      <c r="F331" s="86"/>
      <c r="G331" s="86"/>
      <c r="H331" s="86"/>
      <c r="I331" s="86"/>
      <c r="J331" s="86"/>
      <c r="K331" s="86"/>
    </row>
    <row r="332" spans="2:11">
      <c r="B332" s="86"/>
      <c r="C332" s="86"/>
      <c r="D332" s="86"/>
      <c r="E332" s="86"/>
      <c r="F332" s="86"/>
      <c r="G332" s="86"/>
      <c r="H332" s="86"/>
      <c r="I332" s="86"/>
      <c r="J332" s="86"/>
      <c r="K332" s="86"/>
    </row>
    <row r="333" spans="2:11">
      <c r="B333" s="86"/>
      <c r="C333" s="86"/>
      <c r="D333" s="86"/>
      <c r="E333" s="86"/>
      <c r="F333" s="86"/>
      <c r="G333" s="86"/>
      <c r="H333" s="86"/>
      <c r="I333" s="86"/>
      <c r="J333" s="86"/>
      <c r="K333" s="86"/>
    </row>
    <row r="334" spans="2:11">
      <c r="B334" s="86"/>
      <c r="C334" s="86"/>
      <c r="D334" s="86"/>
      <c r="E334" s="86"/>
      <c r="F334" s="86"/>
      <c r="G334" s="86"/>
      <c r="H334" s="86"/>
      <c r="I334" s="86"/>
      <c r="J334" s="86"/>
      <c r="K334" s="86"/>
    </row>
    <row r="335" spans="2:11">
      <c r="B335" s="86"/>
      <c r="C335" s="86"/>
      <c r="D335" s="86"/>
      <c r="E335" s="86"/>
      <c r="F335" s="86"/>
      <c r="G335" s="86"/>
      <c r="H335" s="86"/>
      <c r="I335" s="86"/>
      <c r="J335" s="86"/>
      <c r="K335" s="86"/>
    </row>
    <row r="336" spans="2:11">
      <c r="B336" s="86"/>
      <c r="C336" s="86"/>
      <c r="D336" s="86"/>
      <c r="E336" s="86"/>
      <c r="F336" s="86"/>
      <c r="G336" s="86"/>
      <c r="H336" s="86"/>
      <c r="I336" s="86"/>
      <c r="J336" s="86"/>
      <c r="K336" s="86"/>
    </row>
    <row r="337" spans="2:11">
      <c r="B337" s="86"/>
      <c r="C337" s="86"/>
      <c r="D337" s="86"/>
      <c r="E337" s="86"/>
      <c r="F337" s="86"/>
      <c r="G337" s="86"/>
      <c r="H337" s="86"/>
      <c r="I337" s="86"/>
      <c r="J337" s="86"/>
      <c r="K337" s="86"/>
    </row>
    <row r="338" spans="2:11">
      <c r="B338" s="86"/>
      <c r="C338" s="86"/>
      <c r="D338" s="86"/>
      <c r="E338" s="86"/>
      <c r="F338" s="86"/>
      <c r="G338" s="86"/>
      <c r="H338" s="86"/>
      <c r="I338" s="86"/>
      <c r="J338" s="86"/>
      <c r="K338" s="86"/>
    </row>
    <row r="339" spans="2:11">
      <c r="B339" s="86"/>
      <c r="C339" s="86"/>
      <c r="D339" s="86"/>
      <c r="E339" s="86"/>
      <c r="F339" s="86"/>
      <c r="G339" s="86"/>
      <c r="H339" s="86"/>
      <c r="I339" s="86"/>
      <c r="J339" s="86"/>
      <c r="K339" s="86"/>
    </row>
    <row r="340" spans="2:11">
      <c r="B340" s="86"/>
      <c r="C340" s="86"/>
      <c r="D340" s="86"/>
      <c r="E340" s="86"/>
      <c r="F340" s="86"/>
      <c r="G340" s="86"/>
      <c r="H340" s="86"/>
      <c r="I340" s="86"/>
      <c r="J340" s="86"/>
      <c r="K340" s="86"/>
    </row>
    <row r="341" spans="2:11">
      <c r="B341" s="86"/>
      <c r="C341" s="86"/>
      <c r="D341" s="86"/>
      <c r="E341" s="86"/>
      <c r="F341" s="86"/>
      <c r="G341" s="86"/>
      <c r="H341" s="86"/>
      <c r="I341" s="86"/>
      <c r="J341" s="86"/>
      <c r="K341" s="86"/>
    </row>
    <row r="342" spans="2:11">
      <c r="B342" s="86"/>
      <c r="C342" s="86"/>
      <c r="D342" s="86"/>
      <c r="E342" s="86"/>
      <c r="F342" s="86"/>
      <c r="G342" s="86"/>
      <c r="H342" s="86"/>
      <c r="I342" s="86"/>
      <c r="J342" s="86"/>
      <c r="K342" s="86"/>
    </row>
    <row r="343" spans="2:11">
      <c r="B343" s="86"/>
      <c r="C343" s="86"/>
      <c r="D343" s="86"/>
      <c r="E343" s="86"/>
      <c r="F343" s="86"/>
      <c r="G343" s="86"/>
      <c r="H343" s="86"/>
      <c r="I343" s="86"/>
      <c r="J343" s="86"/>
      <c r="K343" s="86"/>
    </row>
    <row r="344" spans="2:11">
      <c r="B344" s="86"/>
      <c r="C344" s="86"/>
      <c r="D344" s="86"/>
      <c r="E344" s="86"/>
      <c r="F344" s="86"/>
      <c r="G344" s="86"/>
      <c r="H344" s="86"/>
      <c r="I344" s="86"/>
      <c r="J344" s="86"/>
      <c r="K344" s="86"/>
    </row>
    <row r="345" spans="2:11">
      <c r="B345" s="86"/>
      <c r="C345" s="86"/>
      <c r="D345" s="86"/>
      <c r="E345" s="86"/>
      <c r="F345" s="86"/>
      <c r="G345" s="86"/>
      <c r="H345" s="86"/>
      <c r="I345" s="86"/>
      <c r="J345" s="86"/>
      <c r="K345" s="86"/>
    </row>
    <row r="346" spans="2:11">
      <c r="B346" s="86"/>
      <c r="C346" s="86"/>
      <c r="D346" s="86"/>
      <c r="E346" s="86"/>
      <c r="F346" s="86"/>
      <c r="G346" s="86"/>
      <c r="H346" s="86"/>
      <c r="I346" s="86"/>
      <c r="J346" s="86"/>
      <c r="K346" s="86"/>
    </row>
    <row r="347" spans="2:11">
      <c r="B347" s="86"/>
      <c r="C347" s="86"/>
      <c r="D347" s="86"/>
      <c r="E347" s="86"/>
      <c r="F347" s="86"/>
      <c r="G347" s="86"/>
      <c r="H347" s="86"/>
      <c r="I347" s="86"/>
      <c r="J347" s="86"/>
      <c r="K347" s="86"/>
    </row>
    <row r="348" spans="2:11">
      <c r="B348" s="86"/>
      <c r="C348" s="86"/>
      <c r="D348" s="86"/>
      <c r="E348" s="86"/>
      <c r="F348" s="86"/>
      <c r="G348" s="86"/>
      <c r="H348" s="86"/>
      <c r="I348" s="86"/>
      <c r="J348" s="86"/>
      <c r="K348" s="86"/>
    </row>
    <row r="349" spans="2:11">
      <c r="B349" s="86"/>
      <c r="C349" s="86"/>
      <c r="D349" s="86"/>
      <c r="E349" s="86"/>
      <c r="F349" s="86"/>
      <c r="G349" s="86"/>
      <c r="H349" s="86"/>
      <c r="I349" s="86"/>
      <c r="J349" s="86"/>
      <c r="K349" s="86"/>
    </row>
    <row r="350" spans="2:11">
      <c r="B350" s="86"/>
      <c r="C350" s="86"/>
      <c r="D350" s="86"/>
      <c r="E350" s="86"/>
      <c r="F350" s="86"/>
      <c r="G350" s="86"/>
      <c r="H350" s="86"/>
      <c r="I350" s="86"/>
      <c r="J350" s="86"/>
      <c r="K350" s="86"/>
    </row>
    <row r="351" spans="2:11">
      <c r="B351" s="86"/>
      <c r="C351" s="86"/>
      <c r="D351" s="86"/>
      <c r="E351" s="86"/>
      <c r="F351" s="86"/>
      <c r="G351" s="86"/>
      <c r="H351" s="86"/>
      <c r="I351" s="86"/>
      <c r="J351" s="86"/>
      <c r="K351" s="86"/>
    </row>
    <row r="352" spans="2:11">
      <c r="B352" s="86"/>
      <c r="C352" s="86"/>
      <c r="D352" s="86"/>
      <c r="E352" s="86"/>
      <c r="F352" s="86"/>
      <c r="G352" s="86"/>
      <c r="H352" s="86"/>
      <c r="I352" s="86"/>
      <c r="J352" s="86"/>
      <c r="K352" s="86"/>
    </row>
    <row r="353" spans="2:11">
      <c r="B353" s="86"/>
      <c r="C353" s="86"/>
      <c r="D353" s="86"/>
      <c r="E353" s="86"/>
      <c r="F353" s="86"/>
      <c r="G353" s="86"/>
      <c r="H353" s="86"/>
      <c r="I353" s="86"/>
      <c r="J353" s="86"/>
      <c r="K353" s="86"/>
    </row>
    <row r="354" spans="2:11">
      <c r="B354" s="86"/>
      <c r="C354" s="86"/>
      <c r="D354" s="86"/>
      <c r="E354" s="86"/>
      <c r="F354" s="86"/>
      <c r="G354" s="86"/>
      <c r="H354" s="86"/>
      <c r="I354" s="86"/>
      <c r="J354" s="86"/>
      <c r="K354" s="86"/>
    </row>
    <row r="355" spans="2:11">
      <c r="B355" s="86"/>
      <c r="C355" s="86"/>
      <c r="D355" s="86"/>
      <c r="E355" s="86"/>
      <c r="F355" s="86"/>
      <c r="G355" s="86"/>
      <c r="H355" s="86"/>
      <c r="I355" s="86"/>
      <c r="J355" s="86"/>
      <c r="K355" s="86"/>
    </row>
    <row r="356" spans="2:11">
      <c r="B356" s="86"/>
      <c r="C356" s="86"/>
      <c r="D356" s="86"/>
      <c r="E356" s="86"/>
      <c r="F356" s="86"/>
      <c r="G356" s="86"/>
      <c r="H356" s="86"/>
      <c r="I356" s="86"/>
      <c r="J356" s="86"/>
      <c r="K356" s="86"/>
    </row>
    <row r="357" spans="2:11">
      <c r="B357" s="86"/>
      <c r="C357" s="86"/>
      <c r="D357" s="86"/>
      <c r="E357" s="86"/>
      <c r="F357" s="86"/>
      <c r="G357" s="86"/>
      <c r="H357" s="86"/>
      <c r="I357" s="86"/>
      <c r="J357" s="86"/>
      <c r="K357" s="86"/>
    </row>
    <row r="358" spans="2:11">
      <c r="B358" s="86"/>
      <c r="C358" s="86"/>
      <c r="D358" s="86"/>
      <c r="E358" s="86"/>
      <c r="F358" s="86"/>
      <c r="G358" s="86"/>
      <c r="H358" s="86"/>
      <c r="I358" s="86"/>
      <c r="J358" s="86"/>
      <c r="K358" s="86"/>
    </row>
    <row r="359" spans="2:11">
      <c r="B359" s="86"/>
      <c r="C359" s="86"/>
      <c r="D359" s="86"/>
      <c r="E359" s="86"/>
      <c r="F359" s="86"/>
      <c r="G359" s="86"/>
      <c r="H359" s="86"/>
      <c r="I359" s="86"/>
      <c r="J359" s="86"/>
      <c r="K359" s="86"/>
    </row>
    <row r="360" spans="2:11">
      <c r="B360" s="86"/>
      <c r="C360" s="86"/>
      <c r="D360" s="86"/>
      <c r="E360" s="86"/>
      <c r="F360" s="86"/>
      <c r="G360" s="86"/>
      <c r="H360" s="86"/>
      <c r="I360" s="86"/>
      <c r="J360" s="86"/>
      <c r="K360" s="86"/>
    </row>
    <row r="361" spans="2:11">
      <c r="B361" s="86"/>
      <c r="C361" s="86"/>
      <c r="D361" s="86"/>
      <c r="E361" s="86"/>
      <c r="F361" s="86"/>
      <c r="G361" s="86"/>
      <c r="H361" s="86"/>
      <c r="I361" s="86"/>
      <c r="J361" s="86"/>
      <c r="K361" s="86"/>
    </row>
    <row r="362" spans="2:11">
      <c r="B362" s="86"/>
      <c r="C362" s="86"/>
      <c r="D362" s="86"/>
      <c r="E362" s="86"/>
      <c r="F362" s="86"/>
      <c r="G362" s="86"/>
      <c r="H362" s="86"/>
      <c r="I362" s="86"/>
      <c r="J362" s="86"/>
      <c r="K362" s="86"/>
    </row>
    <row r="363" spans="2:11">
      <c r="B363" s="86"/>
      <c r="C363" s="86"/>
      <c r="D363" s="86"/>
      <c r="E363" s="86"/>
      <c r="F363" s="86"/>
      <c r="G363" s="86"/>
      <c r="H363" s="86"/>
      <c r="I363" s="86"/>
      <c r="J363" s="86"/>
      <c r="K363" s="86"/>
    </row>
    <row r="364" spans="2:11">
      <c r="B364" s="86"/>
      <c r="C364" s="86"/>
      <c r="D364" s="86"/>
      <c r="E364" s="86"/>
      <c r="F364" s="86"/>
      <c r="G364" s="86"/>
      <c r="H364" s="86"/>
      <c r="I364" s="86"/>
      <c r="J364" s="86"/>
      <c r="K364" s="86"/>
    </row>
    <row r="365" spans="2:11">
      <c r="B365" s="86"/>
      <c r="C365" s="86"/>
      <c r="D365" s="86"/>
      <c r="E365" s="86"/>
      <c r="F365" s="86"/>
      <c r="G365" s="86"/>
      <c r="H365" s="86"/>
      <c r="I365" s="86"/>
      <c r="J365" s="86"/>
      <c r="K365" s="86"/>
    </row>
    <row r="366" spans="2:11">
      <c r="B366" s="86"/>
      <c r="C366" s="86"/>
      <c r="D366" s="86"/>
      <c r="E366" s="86"/>
      <c r="F366" s="86"/>
      <c r="G366" s="86"/>
      <c r="H366" s="86"/>
      <c r="I366" s="86"/>
      <c r="J366" s="86"/>
      <c r="K366" s="86"/>
    </row>
    <row r="367" spans="2:11">
      <c r="B367" s="86"/>
      <c r="C367" s="86"/>
      <c r="D367" s="86"/>
      <c r="E367" s="86"/>
      <c r="F367" s="86"/>
      <c r="G367" s="86"/>
      <c r="H367" s="86"/>
      <c r="I367" s="86"/>
      <c r="J367" s="86"/>
      <c r="K367" s="86"/>
    </row>
    <row r="368" spans="2:11">
      <c r="B368" s="86"/>
      <c r="C368" s="86"/>
      <c r="D368" s="86"/>
      <c r="E368" s="86"/>
      <c r="F368" s="86"/>
      <c r="G368" s="86"/>
      <c r="H368" s="86"/>
      <c r="I368" s="86"/>
      <c r="J368" s="86"/>
      <c r="K368" s="86"/>
    </row>
    <row r="369" spans="2:11">
      <c r="B369" s="86"/>
      <c r="C369" s="86"/>
      <c r="D369" s="86"/>
      <c r="E369" s="86"/>
      <c r="F369" s="86"/>
      <c r="G369" s="86"/>
      <c r="H369" s="86"/>
      <c r="I369" s="86"/>
      <c r="J369" s="86"/>
      <c r="K369" s="86"/>
    </row>
    <row r="370" spans="2:11">
      <c r="B370" s="86"/>
      <c r="C370" s="86"/>
      <c r="D370" s="86"/>
      <c r="E370" s="86"/>
      <c r="F370" s="86"/>
      <c r="G370" s="86"/>
      <c r="H370" s="86"/>
      <c r="I370" s="86"/>
      <c r="J370" s="86"/>
      <c r="K370" s="86"/>
    </row>
    <row r="371" spans="2:11">
      <c r="B371" s="86"/>
      <c r="C371" s="86"/>
      <c r="D371" s="86"/>
      <c r="E371" s="86"/>
      <c r="F371" s="86"/>
      <c r="G371" s="86"/>
      <c r="H371" s="86"/>
      <c r="I371" s="86"/>
      <c r="J371" s="86"/>
      <c r="K371" s="86"/>
    </row>
    <row r="372" spans="2:11">
      <c r="B372" s="86"/>
      <c r="C372" s="86"/>
      <c r="D372" s="86"/>
      <c r="E372" s="86"/>
      <c r="F372" s="86"/>
      <c r="G372" s="86"/>
      <c r="H372" s="86"/>
      <c r="I372" s="86"/>
      <c r="J372" s="86"/>
      <c r="K372" s="86"/>
    </row>
    <row r="373" spans="2:11">
      <c r="B373" s="86"/>
      <c r="C373" s="86"/>
      <c r="D373" s="86"/>
      <c r="E373" s="86"/>
      <c r="F373" s="86"/>
      <c r="G373" s="86"/>
      <c r="H373" s="86"/>
      <c r="I373" s="86"/>
      <c r="J373" s="86"/>
      <c r="K373" s="86"/>
    </row>
    <row r="374" spans="2:11">
      <c r="B374" s="86"/>
      <c r="C374" s="86"/>
      <c r="D374" s="86"/>
      <c r="E374" s="86"/>
      <c r="F374" s="86"/>
      <c r="G374" s="86"/>
      <c r="H374" s="86"/>
      <c r="I374" s="86"/>
      <c r="J374" s="86"/>
      <c r="K374" s="86"/>
    </row>
    <row r="375" spans="2:11">
      <c r="B375" s="86"/>
      <c r="C375" s="86"/>
      <c r="D375" s="86"/>
      <c r="E375" s="86"/>
      <c r="F375" s="86"/>
      <c r="G375" s="86"/>
      <c r="H375" s="86"/>
      <c r="I375" s="86"/>
      <c r="J375" s="86"/>
      <c r="K375" s="86"/>
    </row>
    <row r="376" spans="2:11">
      <c r="B376" s="86"/>
      <c r="C376" s="86"/>
      <c r="D376" s="86"/>
      <c r="E376" s="86"/>
      <c r="F376" s="86"/>
      <c r="G376" s="86"/>
      <c r="H376" s="86"/>
      <c r="I376" s="86"/>
      <c r="J376" s="86"/>
      <c r="K376" s="86"/>
    </row>
    <row r="377" spans="2:11">
      <c r="B377" s="86"/>
      <c r="C377" s="86"/>
      <c r="D377" s="86"/>
      <c r="E377" s="86"/>
      <c r="F377" s="86"/>
      <c r="G377" s="86"/>
      <c r="H377" s="86"/>
      <c r="I377" s="86"/>
      <c r="J377" s="86"/>
      <c r="K377" s="86"/>
    </row>
    <row r="378" spans="2:11">
      <c r="B378" s="86"/>
      <c r="C378" s="86"/>
      <c r="D378" s="86"/>
      <c r="E378" s="86"/>
      <c r="F378" s="86"/>
      <c r="G378" s="86"/>
      <c r="H378" s="86"/>
      <c r="I378" s="86"/>
      <c r="J378" s="86"/>
      <c r="K378" s="86"/>
    </row>
    <row r="379" spans="2:11">
      <c r="B379" s="86"/>
      <c r="C379" s="86"/>
      <c r="D379" s="86"/>
      <c r="E379" s="86"/>
      <c r="F379" s="86"/>
      <c r="G379" s="86"/>
      <c r="H379" s="86"/>
      <c r="I379" s="86"/>
      <c r="J379" s="86"/>
      <c r="K379" s="86"/>
    </row>
    <row r="380" spans="2:11">
      <c r="B380" s="86"/>
      <c r="C380" s="86"/>
      <c r="D380" s="86"/>
      <c r="E380" s="86"/>
      <c r="F380" s="86"/>
      <c r="G380" s="86"/>
      <c r="H380" s="86"/>
      <c r="I380" s="86"/>
      <c r="J380" s="86"/>
      <c r="K380" s="86"/>
    </row>
    <row r="381" spans="2:11">
      <c r="B381" s="86"/>
      <c r="C381" s="86"/>
      <c r="D381" s="86"/>
      <c r="E381" s="86"/>
      <c r="F381" s="86"/>
      <c r="G381" s="86"/>
      <c r="H381" s="86"/>
      <c r="I381" s="86"/>
      <c r="J381" s="86"/>
      <c r="K381" s="86"/>
    </row>
    <row r="382" spans="2:11">
      <c r="B382" s="86"/>
      <c r="C382" s="86"/>
      <c r="D382" s="86"/>
      <c r="E382" s="86"/>
      <c r="F382" s="86"/>
      <c r="G382" s="86"/>
      <c r="H382" s="86"/>
      <c r="I382" s="86"/>
      <c r="J382" s="86"/>
      <c r="K382" s="86"/>
    </row>
    <row r="383" spans="2:11">
      <c r="B383" s="86"/>
      <c r="C383" s="86"/>
      <c r="D383" s="86"/>
      <c r="E383" s="86"/>
      <c r="F383" s="86"/>
      <c r="G383" s="86"/>
      <c r="H383" s="86"/>
      <c r="I383" s="86"/>
      <c r="J383" s="86"/>
      <c r="K383" s="86"/>
    </row>
    <row r="384" spans="2:11">
      <c r="B384" s="86"/>
      <c r="C384" s="86"/>
      <c r="D384" s="86"/>
      <c r="E384" s="86"/>
      <c r="F384" s="86"/>
      <c r="G384" s="86"/>
      <c r="H384" s="86"/>
      <c r="I384" s="86"/>
      <c r="J384" s="86"/>
      <c r="K384" s="86"/>
    </row>
    <row r="385" spans="2:11">
      <c r="B385" s="86"/>
      <c r="C385" s="86"/>
      <c r="D385" s="86"/>
      <c r="E385" s="86"/>
      <c r="F385" s="86"/>
      <c r="G385" s="86"/>
      <c r="H385" s="86"/>
      <c r="I385" s="86"/>
      <c r="J385" s="86"/>
      <c r="K385" s="86"/>
    </row>
    <row r="386" spans="2:11">
      <c r="B386" s="86"/>
      <c r="C386" s="86"/>
      <c r="D386" s="86"/>
      <c r="E386" s="86"/>
      <c r="F386" s="86"/>
      <c r="G386" s="86"/>
      <c r="H386" s="86"/>
      <c r="I386" s="86"/>
      <c r="J386" s="86"/>
      <c r="K386" s="86"/>
    </row>
    <row r="387" spans="2:11">
      <c r="B387" s="86"/>
      <c r="C387" s="86"/>
      <c r="D387" s="86"/>
      <c r="E387" s="86"/>
      <c r="F387" s="86"/>
      <c r="G387" s="86"/>
      <c r="H387" s="86"/>
      <c r="I387" s="86"/>
      <c r="J387" s="86"/>
      <c r="K387" s="86"/>
    </row>
    <row r="388" spans="2:11">
      <c r="B388" s="86"/>
      <c r="C388" s="86"/>
      <c r="D388" s="86"/>
      <c r="E388" s="86"/>
      <c r="F388" s="86"/>
      <c r="G388" s="86"/>
      <c r="H388" s="86"/>
      <c r="I388" s="86"/>
      <c r="J388" s="86"/>
      <c r="K388" s="86"/>
    </row>
    <row r="389" spans="2:11">
      <c r="B389" s="86"/>
      <c r="C389" s="86"/>
      <c r="D389" s="86"/>
      <c r="E389" s="86"/>
      <c r="F389" s="86"/>
      <c r="G389" s="86"/>
      <c r="H389" s="86"/>
      <c r="I389" s="86"/>
      <c r="J389" s="86"/>
      <c r="K389" s="86"/>
    </row>
    <row r="390" spans="2:11">
      <c r="B390" s="86"/>
      <c r="C390" s="86"/>
      <c r="D390" s="86"/>
      <c r="E390" s="86"/>
      <c r="F390" s="86"/>
      <c r="G390" s="86"/>
      <c r="H390" s="86"/>
      <c r="I390" s="86"/>
      <c r="J390" s="86"/>
      <c r="K390" s="86"/>
    </row>
    <row r="391" spans="2:11">
      <c r="B391" s="86"/>
      <c r="C391" s="86"/>
      <c r="D391" s="86"/>
      <c r="E391" s="86"/>
      <c r="F391" s="86"/>
      <c r="G391" s="86"/>
      <c r="H391" s="86"/>
      <c r="I391" s="86"/>
      <c r="J391" s="86"/>
      <c r="K391" s="86"/>
    </row>
    <row r="392" spans="2:11">
      <c r="B392" s="86"/>
      <c r="C392" s="86"/>
      <c r="D392" s="86"/>
      <c r="E392" s="86"/>
      <c r="F392" s="86"/>
      <c r="G392" s="86"/>
      <c r="H392" s="86"/>
      <c r="I392" s="86"/>
      <c r="J392" s="86"/>
      <c r="K392" s="86"/>
    </row>
    <row r="393" spans="2:11">
      <c r="B393" s="86"/>
      <c r="C393" s="86"/>
      <c r="D393" s="86"/>
      <c r="E393" s="86"/>
      <c r="F393" s="86"/>
      <c r="G393" s="86"/>
      <c r="H393" s="86"/>
      <c r="I393" s="86"/>
      <c r="J393" s="86"/>
      <c r="K393" s="86"/>
    </row>
    <row r="394" spans="2:11">
      <c r="B394" s="86"/>
      <c r="C394" s="86"/>
      <c r="D394" s="86"/>
      <c r="E394" s="86"/>
      <c r="F394" s="86"/>
      <c r="G394" s="86"/>
      <c r="H394" s="86"/>
      <c r="I394" s="86"/>
      <c r="J394" s="86"/>
      <c r="K394" s="86"/>
    </row>
    <row r="395" spans="2:11">
      <c r="B395" s="86"/>
      <c r="C395" s="86"/>
      <c r="D395" s="86"/>
      <c r="E395" s="86"/>
      <c r="F395" s="86"/>
      <c r="G395" s="86"/>
      <c r="H395" s="86"/>
      <c r="I395" s="86"/>
      <c r="J395" s="86"/>
      <c r="K395" s="86"/>
    </row>
    <row r="396" spans="2:11">
      <c r="B396" s="86"/>
      <c r="C396" s="86"/>
      <c r="D396" s="86"/>
      <c r="E396" s="86"/>
      <c r="F396" s="86"/>
      <c r="G396" s="86"/>
      <c r="H396" s="86"/>
      <c r="I396" s="86"/>
      <c r="J396" s="86"/>
      <c r="K396" s="86"/>
    </row>
    <row r="397" spans="2:11">
      <c r="B397" s="86"/>
      <c r="C397" s="86"/>
      <c r="D397" s="86"/>
      <c r="E397" s="86"/>
      <c r="F397" s="86"/>
      <c r="G397" s="86"/>
      <c r="H397" s="86"/>
      <c r="I397" s="86"/>
      <c r="J397" s="86"/>
      <c r="K397" s="86"/>
    </row>
    <row r="398" spans="2:11">
      <c r="B398" s="86"/>
      <c r="C398" s="86"/>
      <c r="D398" s="86"/>
      <c r="E398" s="86"/>
      <c r="F398" s="86"/>
      <c r="G398" s="86"/>
      <c r="H398" s="86"/>
      <c r="I398" s="86"/>
      <c r="J398" s="86"/>
      <c r="K398" s="86"/>
    </row>
    <row r="399" spans="2:11">
      <c r="B399" s="86"/>
      <c r="C399" s="86"/>
      <c r="D399" s="86"/>
      <c r="E399" s="86"/>
      <c r="F399" s="86"/>
      <c r="G399" s="86"/>
      <c r="H399" s="86"/>
      <c r="I399" s="86"/>
      <c r="J399" s="86"/>
      <c r="K399" s="86"/>
    </row>
    <row r="400" spans="2:11">
      <c r="B400" s="86"/>
      <c r="C400" s="86"/>
      <c r="D400" s="86"/>
      <c r="E400" s="86"/>
      <c r="F400" s="86"/>
      <c r="G400" s="86"/>
      <c r="H400" s="86"/>
      <c r="I400" s="86"/>
      <c r="J400" s="86"/>
      <c r="K400" s="86"/>
    </row>
    <row r="401" spans="2:11">
      <c r="B401" s="86"/>
      <c r="C401" s="86"/>
      <c r="D401" s="86"/>
      <c r="E401" s="86"/>
      <c r="F401" s="86"/>
      <c r="G401" s="86"/>
      <c r="H401" s="86"/>
      <c r="I401" s="86"/>
      <c r="J401" s="86"/>
      <c r="K401" s="86"/>
    </row>
    <row r="402" spans="2:11">
      <c r="B402" s="86"/>
      <c r="C402" s="86"/>
      <c r="D402" s="86"/>
      <c r="E402" s="86"/>
      <c r="F402" s="86"/>
      <c r="G402" s="86"/>
      <c r="H402" s="86"/>
      <c r="I402" s="86"/>
      <c r="J402" s="86"/>
      <c r="K402" s="86"/>
    </row>
    <row r="403" spans="2:11">
      <c r="B403" s="86"/>
      <c r="C403" s="86"/>
      <c r="D403" s="86"/>
      <c r="E403" s="86"/>
      <c r="F403" s="86"/>
      <c r="G403" s="86"/>
      <c r="H403" s="86"/>
      <c r="I403" s="86"/>
      <c r="J403" s="86"/>
      <c r="K403" s="86"/>
    </row>
    <row r="404" spans="2:11">
      <c r="B404" s="86"/>
      <c r="C404" s="86"/>
      <c r="D404" s="86"/>
      <c r="E404" s="86"/>
      <c r="F404" s="86"/>
      <c r="G404" s="86"/>
      <c r="H404" s="86"/>
      <c r="I404" s="86"/>
      <c r="J404" s="86"/>
      <c r="K404" s="86"/>
    </row>
    <row r="405" spans="2:11">
      <c r="B405" s="86"/>
      <c r="C405" s="86"/>
      <c r="D405" s="86"/>
      <c r="E405" s="86"/>
      <c r="F405" s="86"/>
      <c r="G405" s="86"/>
      <c r="H405" s="86"/>
      <c r="I405" s="86"/>
      <c r="J405" s="86"/>
      <c r="K405" s="86"/>
    </row>
    <row r="406" spans="2:11">
      <c r="B406" s="86"/>
      <c r="C406" s="86"/>
      <c r="D406" s="86"/>
      <c r="E406" s="86"/>
      <c r="F406" s="86"/>
      <c r="G406" s="86"/>
      <c r="H406" s="86"/>
      <c r="I406" s="86"/>
      <c r="J406" s="86"/>
      <c r="K406" s="86"/>
    </row>
    <row r="407" spans="2:11">
      <c r="B407" s="86"/>
      <c r="C407" s="86"/>
      <c r="D407" s="86"/>
      <c r="E407" s="86"/>
      <c r="F407" s="86"/>
      <c r="G407" s="86"/>
      <c r="H407" s="86"/>
      <c r="I407" s="86"/>
      <c r="J407" s="86"/>
      <c r="K407" s="86"/>
    </row>
    <row r="408" spans="2:11">
      <c r="B408" s="86"/>
      <c r="C408" s="86"/>
      <c r="D408" s="86"/>
      <c r="E408" s="86"/>
      <c r="F408" s="86"/>
      <c r="G408" s="86"/>
      <c r="H408" s="86"/>
      <c r="I408" s="86"/>
      <c r="J408" s="86"/>
      <c r="K408" s="86"/>
    </row>
    <row r="409" spans="2:11">
      <c r="B409" s="86"/>
      <c r="C409" s="86"/>
      <c r="D409" s="86"/>
      <c r="E409" s="86"/>
      <c r="F409" s="86"/>
      <c r="G409" s="86"/>
      <c r="H409" s="86"/>
      <c r="I409" s="86"/>
      <c r="J409" s="86"/>
      <c r="K409" s="86"/>
    </row>
    <row r="410" spans="2:11">
      <c r="B410" s="86"/>
      <c r="C410" s="86"/>
      <c r="D410" s="86"/>
      <c r="E410" s="86"/>
      <c r="F410" s="86"/>
      <c r="G410" s="86"/>
      <c r="H410" s="86"/>
      <c r="I410" s="86"/>
      <c r="J410" s="86"/>
      <c r="K410" s="86"/>
    </row>
    <row r="411" spans="2:11">
      <c r="B411" s="86"/>
      <c r="C411" s="86"/>
      <c r="D411" s="86"/>
      <c r="E411" s="86"/>
      <c r="F411" s="86"/>
      <c r="G411" s="86"/>
      <c r="H411" s="86"/>
      <c r="I411" s="86"/>
      <c r="J411" s="86"/>
      <c r="K411" s="86"/>
    </row>
    <row r="412" spans="2:11">
      <c r="B412" s="86"/>
      <c r="C412" s="86"/>
      <c r="D412" s="86"/>
      <c r="E412" s="86"/>
      <c r="F412" s="86"/>
      <c r="G412" s="86"/>
      <c r="H412" s="86"/>
      <c r="I412" s="86"/>
      <c r="J412" s="86"/>
      <c r="K412" s="86"/>
    </row>
    <row r="413" spans="2:11">
      <c r="B413" s="86"/>
      <c r="C413" s="86"/>
      <c r="D413" s="86"/>
      <c r="E413" s="86"/>
      <c r="F413" s="86"/>
      <c r="G413" s="86"/>
      <c r="H413" s="86"/>
      <c r="I413" s="86"/>
      <c r="J413" s="86"/>
      <c r="K413" s="86"/>
    </row>
    <row r="414" spans="2:11">
      <c r="B414" s="86"/>
      <c r="C414" s="86"/>
      <c r="D414" s="86"/>
      <c r="E414" s="86"/>
      <c r="F414" s="86"/>
      <c r="G414" s="86"/>
      <c r="H414" s="86"/>
      <c r="I414" s="86"/>
      <c r="J414" s="86"/>
      <c r="K414" s="86"/>
    </row>
    <row r="415" spans="2:11">
      <c r="B415" s="86"/>
      <c r="C415" s="86"/>
      <c r="D415" s="86"/>
      <c r="E415" s="86"/>
      <c r="F415" s="86"/>
      <c r="G415" s="86"/>
      <c r="H415" s="86"/>
      <c r="I415" s="86"/>
      <c r="J415" s="86"/>
      <c r="K415" s="86"/>
    </row>
    <row r="416" spans="2:11">
      <c r="B416" s="86"/>
      <c r="C416" s="86"/>
      <c r="D416" s="86"/>
      <c r="E416" s="86"/>
      <c r="F416" s="86"/>
      <c r="G416" s="86"/>
      <c r="H416" s="86"/>
      <c r="I416" s="86"/>
      <c r="J416" s="86"/>
      <c r="K416" s="86"/>
    </row>
    <row r="417" spans="2:11">
      <c r="B417" s="86"/>
      <c r="C417" s="86"/>
      <c r="D417" s="86"/>
      <c r="E417" s="86"/>
      <c r="F417" s="86"/>
      <c r="G417" s="86"/>
      <c r="H417" s="86"/>
      <c r="I417" s="86"/>
      <c r="J417" s="86"/>
      <c r="K417" s="86"/>
    </row>
    <row r="418" spans="2:11">
      <c r="B418" s="86"/>
      <c r="C418" s="86"/>
      <c r="D418" s="86"/>
      <c r="E418" s="86"/>
      <c r="F418" s="86"/>
      <c r="G418" s="86"/>
      <c r="H418" s="86"/>
      <c r="I418" s="86"/>
      <c r="J418" s="86"/>
      <c r="K418" s="86"/>
    </row>
    <row r="419" spans="2:11">
      <c r="B419" s="86"/>
      <c r="C419" s="86"/>
      <c r="D419" s="86"/>
      <c r="E419" s="86"/>
      <c r="F419" s="86"/>
      <c r="G419" s="86"/>
      <c r="H419" s="86"/>
      <c r="I419" s="86"/>
      <c r="J419" s="86"/>
      <c r="K419" s="86"/>
    </row>
    <row r="420" spans="2:11">
      <c r="B420" s="86"/>
      <c r="C420" s="86"/>
      <c r="D420" s="86"/>
      <c r="E420" s="86"/>
      <c r="F420" s="86"/>
      <c r="G420" s="86"/>
      <c r="H420" s="86"/>
      <c r="I420" s="86"/>
      <c r="J420" s="86"/>
      <c r="K420" s="86"/>
    </row>
    <row r="421" spans="2:11">
      <c r="B421" s="86"/>
      <c r="C421" s="86"/>
      <c r="D421" s="86"/>
      <c r="E421" s="86"/>
      <c r="F421" s="86"/>
      <c r="G421" s="86"/>
      <c r="H421" s="86"/>
      <c r="I421" s="86"/>
      <c r="J421" s="86"/>
      <c r="K421" s="86"/>
    </row>
    <row r="422" spans="2:11">
      <c r="B422" s="86"/>
      <c r="C422" s="86"/>
      <c r="D422" s="86"/>
      <c r="E422" s="86"/>
      <c r="F422" s="86"/>
      <c r="G422" s="86"/>
      <c r="H422" s="86"/>
      <c r="I422" s="86"/>
      <c r="J422" s="86"/>
      <c r="K422" s="86"/>
    </row>
    <row r="423" spans="2:11">
      <c r="B423" s="86"/>
      <c r="C423" s="86"/>
      <c r="D423" s="86"/>
      <c r="E423" s="86"/>
      <c r="F423" s="86"/>
      <c r="G423" s="86"/>
      <c r="H423" s="86"/>
      <c r="I423" s="86"/>
      <c r="J423" s="86"/>
      <c r="K423" s="86"/>
    </row>
    <row r="424" spans="2:11">
      <c r="B424" s="86"/>
      <c r="C424" s="86"/>
      <c r="D424" s="86"/>
      <c r="E424" s="86"/>
      <c r="F424" s="86"/>
      <c r="G424" s="86"/>
      <c r="H424" s="86"/>
      <c r="I424" s="86"/>
      <c r="J424" s="86"/>
      <c r="K424" s="86"/>
    </row>
    <row r="425" spans="2:11">
      <c r="B425" s="86"/>
      <c r="C425" s="86"/>
      <c r="D425" s="86"/>
      <c r="E425" s="86"/>
      <c r="F425" s="86"/>
      <c r="G425" s="86"/>
      <c r="H425" s="86"/>
      <c r="I425" s="86"/>
      <c r="J425" s="86"/>
      <c r="K425" s="86"/>
    </row>
    <row r="426" spans="2:11">
      <c r="B426" s="86"/>
      <c r="C426" s="86"/>
      <c r="D426" s="86"/>
      <c r="E426" s="86"/>
      <c r="F426" s="86"/>
      <c r="G426" s="86"/>
      <c r="H426" s="86"/>
      <c r="I426" s="86"/>
      <c r="J426" s="86"/>
      <c r="K426" s="86"/>
    </row>
    <row r="427" spans="2:11">
      <c r="B427" s="86"/>
      <c r="C427" s="86"/>
      <c r="D427" s="86"/>
      <c r="E427" s="86"/>
      <c r="F427" s="86"/>
      <c r="G427" s="86"/>
      <c r="H427" s="86"/>
      <c r="I427" s="86"/>
      <c r="J427" s="86"/>
      <c r="K427" s="86"/>
    </row>
    <row r="428" spans="2:11">
      <c r="B428" s="86"/>
      <c r="C428" s="86"/>
      <c r="D428" s="86"/>
      <c r="E428" s="86"/>
      <c r="F428" s="86"/>
      <c r="G428" s="86"/>
      <c r="H428" s="86"/>
      <c r="I428" s="86"/>
      <c r="J428" s="86"/>
      <c r="K428" s="86"/>
    </row>
    <row r="429" spans="2:11">
      <c r="B429" s="86"/>
      <c r="C429" s="86"/>
      <c r="D429" s="86"/>
      <c r="E429" s="86"/>
      <c r="F429" s="86"/>
      <c r="G429" s="86"/>
      <c r="H429" s="86"/>
      <c r="I429" s="86"/>
      <c r="J429" s="86"/>
      <c r="K429" s="86"/>
    </row>
    <row r="430" spans="2:11">
      <c r="B430" s="86"/>
      <c r="C430" s="86"/>
      <c r="D430" s="86"/>
      <c r="E430" s="86"/>
      <c r="F430" s="86"/>
      <c r="G430" s="86"/>
      <c r="H430" s="86"/>
      <c r="I430" s="86"/>
      <c r="J430" s="86"/>
      <c r="K430" s="86"/>
    </row>
    <row r="431" spans="2:11">
      <c r="B431" s="86"/>
      <c r="C431" s="86"/>
      <c r="D431" s="86"/>
      <c r="E431" s="86"/>
      <c r="F431" s="86"/>
      <c r="G431" s="86"/>
      <c r="H431" s="86"/>
      <c r="I431" s="86"/>
      <c r="J431" s="86"/>
      <c r="K431" s="86"/>
    </row>
    <row r="432" spans="2:11">
      <c r="B432" s="86"/>
      <c r="C432" s="86"/>
      <c r="D432" s="86"/>
      <c r="E432" s="86"/>
      <c r="F432" s="86"/>
      <c r="G432" s="86"/>
      <c r="H432" s="86"/>
      <c r="I432" s="86"/>
      <c r="J432" s="86"/>
      <c r="K432" s="86"/>
    </row>
    <row r="433" spans="2:11">
      <c r="B433" s="86"/>
      <c r="C433" s="86"/>
      <c r="D433" s="86"/>
      <c r="E433" s="86"/>
      <c r="F433" s="86"/>
      <c r="G433" s="86"/>
      <c r="H433" s="86"/>
      <c r="I433" s="86"/>
      <c r="J433" s="86"/>
      <c r="K433" s="86"/>
    </row>
    <row r="434" spans="2:11">
      <c r="B434" s="86"/>
      <c r="C434" s="86"/>
      <c r="D434" s="86"/>
      <c r="E434" s="86"/>
      <c r="F434" s="86"/>
      <c r="G434" s="86"/>
      <c r="H434" s="86"/>
      <c r="I434" s="86"/>
      <c r="J434" s="86"/>
      <c r="K434" s="86"/>
    </row>
    <row r="435" spans="2:11">
      <c r="B435" s="86"/>
      <c r="C435" s="86"/>
      <c r="D435" s="86"/>
      <c r="E435" s="86"/>
      <c r="F435" s="86"/>
      <c r="G435" s="86"/>
      <c r="H435" s="86"/>
      <c r="I435" s="86"/>
      <c r="J435" s="86"/>
      <c r="K435" s="86"/>
    </row>
    <row r="436" spans="2:11">
      <c r="B436" s="86"/>
      <c r="C436" s="86"/>
      <c r="D436" s="86"/>
      <c r="E436" s="86"/>
      <c r="F436" s="86"/>
      <c r="G436" s="86"/>
      <c r="H436" s="86"/>
      <c r="I436" s="86"/>
      <c r="J436" s="86"/>
      <c r="K436" s="86"/>
    </row>
    <row r="437" spans="2:11">
      <c r="B437" s="86"/>
      <c r="C437" s="86"/>
      <c r="D437" s="86"/>
      <c r="E437" s="86"/>
      <c r="F437" s="86"/>
      <c r="G437" s="86"/>
      <c r="H437" s="86"/>
      <c r="I437" s="86"/>
      <c r="J437" s="86"/>
      <c r="K437" s="86"/>
    </row>
    <row r="438" spans="2:11">
      <c r="B438" s="86"/>
      <c r="C438" s="86"/>
      <c r="D438" s="86"/>
      <c r="E438" s="86"/>
      <c r="F438" s="86"/>
      <c r="G438" s="86"/>
      <c r="H438" s="86"/>
      <c r="I438" s="86"/>
      <c r="J438" s="86"/>
      <c r="K438" s="86"/>
    </row>
    <row r="439" spans="2:11">
      <c r="B439" s="86"/>
      <c r="C439" s="86"/>
      <c r="D439" s="86"/>
      <c r="E439" s="86"/>
      <c r="F439" s="86"/>
      <c r="G439" s="86"/>
      <c r="H439" s="86"/>
      <c r="I439" s="86"/>
      <c r="J439" s="86"/>
      <c r="K439" s="86"/>
    </row>
    <row r="440" spans="2:11">
      <c r="B440" s="86"/>
      <c r="C440" s="86"/>
      <c r="D440" s="86"/>
      <c r="E440" s="86"/>
      <c r="F440" s="86"/>
      <c r="G440" s="86"/>
      <c r="H440" s="86"/>
      <c r="I440" s="86"/>
      <c r="J440" s="86"/>
      <c r="K440" s="86"/>
    </row>
    <row r="441" spans="2:11">
      <c r="B441" s="86"/>
      <c r="C441" s="86"/>
      <c r="D441" s="86"/>
      <c r="E441" s="86"/>
      <c r="F441" s="86"/>
      <c r="G441" s="86"/>
      <c r="H441" s="86"/>
      <c r="I441" s="86"/>
      <c r="J441" s="86"/>
      <c r="K441" s="86"/>
    </row>
    <row r="442" spans="2:11">
      <c r="B442" s="86"/>
      <c r="C442" s="86"/>
      <c r="D442" s="86"/>
      <c r="E442" s="86"/>
      <c r="F442" s="86"/>
      <c r="G442" s="86"/>
      <c r="H442" s="86"/>
      <c r="I442" s="86"/>
      <c r="J442" s="86"/>
      <c r="K442" s="86"/>
    </row>
    <row r="443" spans="2:11">
      <c r="B443" s="86"/>
      <c r="C443" s="86"/>
      <c r="D443" s="86"/>
      <c r="E443" s="86"/>
      <c r="F443" s="86"/>
      <c r="G443" s="86"/>
      <c r="H443" s="86"/>
      <c r="I443" s="86"/>
      <c r="J443" s="86"/>
      <c r="K443" s="86"/>
    </row>
    <row r="444" spans="2:11">
      <c r="B444" s="86"/>
      <c r="C444" s="86"/>
      <c r="D444" s="86"/>
      <c r="E444" s="86"/>
      <c r="F444" s="86"/>
      <c r="G444" s="86"/>
      <c r="H444" s="86"/>
      <c r="I444" s="86"/>
      <c r="J444" s="86"/>
      <c r="K444" s="86"/>
    </row>
    <row r="445" spans="2:11">
      <c r="B445" s="86"/>
      <c r="C445" s="86"/>
      <c r="D445" s="86"/>
      <c r="E445" s="86"/>
      <c r="F445" s="86"/>
      <c r="G445" s="86"/>
      <c r="H445" s="86"/>
      <c r="I445" s="86"/>
      <c r="J445" s="86"/>
      <c r="K445" s="86"/>
    </row>
    <row r="446" spans="2:11">
      <c r="B446" s="86"/>
      <c r="C446" s="86"/>
      <c r="D446" s="86"/>
      <c r="E446" s="86"/>
      <c r="F446" s="86"/>
      <c r="G446" s="86"/>
      <c r="H446" s="86"/>
      <c r="I446" s="86"/>
      <c r="J446" s="86"/>
      <c r="K446" s="86"/>
    </row>
    <row r="447" spans="2:11">
      <c r="B447" s="86"/>
      <c r="C447" s="86"/>
      <c r="D447" s="86"/>
      <c r="E447" s="86"/>
      <c r="F447" s="86"/>
      <c r="G447" s="86"/>
      <c r="H447" s="86"/>
      <c r="I447" s="86"/>
      <c r="J447" s="86"/>
      <c r="K447" s="86"/>
    </row>
    <row r="448" spans="2:11">
      <c r="B448" s="86"/>
      <c r="C448" s="86"/>
      <c r="D448" s="86"/>
      <c r="E448" s="86"/>
      <c r="F448" s="86"/>
      <c r="G448" s="86"/>
      <c r="H448" s="86"/>
      <c r="I448" s="86"/>
      <c r="J448" s="86"/>
      <c r="K448" s="86"/>
    </row>
    <row r="449" spans="2:11">
      <c r="B449" s="86"/>
      <c r="C449" s="86"/>
      <c r="D449" s="86"/>
      <c r="E449" s="86"/>
      <c r="F449" s="86"/>
      <c r="G449" s="86"/>
      <c r="H449" s="86"/>
      <c r="I449" s="86"/>
      <c r="J449" s="86"/>
      <c r="K449" s="86"/>
    </row>
    <row r="450" spans="2:11">
      <c r="B450" s="86"/>
      <c r="C450" s="86"/>
      <c r="D450" s="86"/>
      <c r="E450" s="86"/>
      <c r="F450" s="86"/>
      <c r="G450" s="86"/>
      <c r="H450" s="86"/>
      <c r="I450" s="86"/>
      <c r="J450" s="86"/>
      <c r="K450" s="86"/>
    </row>
    <row r="451" spans="2:11">
      <c r="B451" s="86"/>
      <c r="C451" s="86"/>
      <c r="D451" s="86"/>
      <c r="E451" s="86"/>
      <c r="F451" s="86"/>
      <c r="G451" s="86"/>
      <c r="H451" s="86"/>
      <c r="I451" s="86"/>
      <c r="J451" s="86"/>
      <c r="K451" s="86"/>
    </row>
    <row r="452" spans="2:11">
      <c r="B452" s="86"/>
      <c r="C452" s="86"/>
      <c r="D452" s="86"/>
      <c r="E452" s="86"/>
      <c r="F452" s="86"/>
      <c r="G452" s="86"/>
      <c r="H452" s="86"/>
      <c r="I452" s="86"/>
      <c r="J452" s="86"/>
      <c r="K452" s="86"/>
    </row>
    <row r="453" spans="2:11">
      <c r="B453" s="86"/>
      <c r="C453" s="86"/>
      <c r="D453" s="86"/>
      <c r="E453" s="86"/>
      <c r="F453" s="86"/>
      <c r="G453" s="86"/>
      <c r="H453" s="86"/>
      <c r="I453" s="86"/>
      <c r="J453" s="86"/>
      <c r="K453" s="86"/>
    </row>
    <row r="454" spans="2:11">
      <c r="B454" s="86"/>
      <c r="C454" s="86"/>
      <c r="D454" s="86"/>
      <c r="E454" s="86"/>
      <c r="F454" s="86"/>
      <c r="G454" s="86"/>
      <c r="H454" s="86"/>
      <c r="I454" s="86"/>
      <c r="J454" s="86"/>
      <c r="K454" s="86"/>
    </row>
    <row r="455" spans="2:11">
      <c r="B455" s="86"/>
      <c r="C455" s="86"/>
      <c r="D455" s="86"/>
      <c r="E455" s="86"/>
      <c r="F455" s="86"/>
      <c r="G455" s="86"/>
      <c r="H455" s="86"/>
      <c r="I455" s="86"/>
      <c r="J455" s="86"/>
      <c r="K455" s="86"/>
    </row>
    <row r="456" spans="2:11">
      <c r="B456" s="86"/>
      <c r="C456" s="86"/>
      <c r="D456" s="86"/>
      <c r="E456" s="86"/>
      <c r="F456" s="86"/>
      <c r="G456" s="86"/>
      <c r="H456" s="86"/>
      <c r="I456" s="86"/>
      <c r="J456" s="86"/>
      <c r="K456" s="86"/>
    </row>
    <row r="457" spans="2:11">
      <c r="B457" s="86"/>
      <c r="C457" s="86"/>
      <c r="D457" s="86"/>
      <c r="E457" s="86"/>
      <c r="F457" s="86"/>
      <c r="G457" s="86"/>
      <c r="H457" s="86"/>
      <c r="I457" s="86"/>
      <c r="J457" s="86"/>
      <c r="K457" s="86"/>
    </row>
    <row r="458" spans="2:11">
      <c r="B458" s="86"/>
      <c r="C458" s="86"/>
      <c r="D458" s="86"/>
      <c r="E458" s="86"/>
      <c r="F458" s="86"/>
      <c r="G458" s="86"/>
      <c r="H458" s="86"/>
      <c r="I458" s="86"/>
      <c r="J458" s="86"/>
      <c r="K458" s="86"/>
    </row>
    <row r="459" spans="2:11">
      <c r="B459" s="86"/>
      <c r="C459" s="86"/>
      <c r="D459" s="86"/>
      <c r="E459" s="86"/>
      <c r="F459" s="86"/>
      <c r="G459" s="86"/>
      <c r="H459" s="86"/>
      <c r="I459" s="86"/>
      <c r="J459" s="86"/>
      <c r="K459" s="86"/>
    </row>
    <row r="460" spans="2:11">
      <c r="B460" s="86"/>
      <c r="C460" s="86"/>
      <c r="D460" s="86"/>
      <c r="E460" s="86"/>
      <c r="F460" s="86"/>
      <c r="G460" s="86"/>
      <c r="H460" s="86"/>
      <c r="I460" s="86"/>
      <c r="J460" s="86"/>
      <c r="K460" s="86"/>
    </row>
    <row r="461" spans="2:11">
      <c r="B461" s="86"/>
      <c r="C461" s="86"/>
      <c r="D461" s="86"/>
      <c r="E461" s="86"/>
      <c r="F461" s="86"/>
      <c r="G461" s="86"/>
      <c r="H461" s="86"/>
      <c r="I461" s="86"/>
      <c r="J461" s="86"/>
      <c r="K461" s="86"/>
    </row>
    <row r="462" spans="2:11">
      <c r="B462" s="86"/>
      <c r="C462" s="86"/>
      <c r="D462" s="86"/>
      <c r="E462" s="86"/>
      <c r="F462" s="86"/>
      <c r="G462" s="86"/>
      <c r="H462" s="86"/>
      <c r="I462" s="86"/>
      <c r="J462" s="86"/>
      <c r="K462" s="86"/>
    </row>
    <row r="463" spans="2:11">
      <c r="B463" s="86"/>
      <c r="C463" s="86"/>
      <c r="D463" s="86"/>
      <c r="E463" s="86"/>
      <c r="F463" s="86"/>
      <c r="G463" s="86"/>
      <c r="H463" s="86"/>
      <c r="I463" s="86"/>
      <c r="J463" s="86"/>
      <c r="K463" s="86"/>
    </row>
    <row r="464" spans="2:11">
      <c r="B464" s="86"/>
      <c r="C464" s="86"/>
      <c r="D464" s="86"/>
      <c r="E464" s="86"/>
      <c r="F464" s="86"/>
      <c r="G464" s="86"/>
      <c r="H464" s="86"/>
      <c r="I464" s="86"/>
      <c r="J464" s="86"/>
      <c r="K464" s="86"/>
    </row>
    <row r="465" spans="2:11">
      <c r="B465" s="86"/>
      <c r="C465" s="86"/>
      <c r="D465" s="86"/>
      <c r="E465" s="86"/>
      <c r="F465" s="86"/>
      <c r="G465" s="86"/>
      <c r="H465" s="86"/>
      <c r="I465" s="86"/>
      <c r="J465" s="86"/>
      <c r="K465" s="86"/>
    </row>
    <row r="466" spans="2:11">
      <c r="B466" s="86"/>
      <c r="C466" s="86"/>
      <c r="D466" s="86"/>
      <c r="E466" s="86"/>
      <c r="F466" s="86"/>
      <c r="G466" s="86"/>
      <c r="H466" s="86"/>
      <c r="I466" s="86"/>
      <c r="J466" s="86"/>
      <c r="K466" s="86"/>
    </row>
    <row r="467" spans="2:11">
      <c r="B467" s="86"/>
      <c r="C467" s="86"/>
      <c r="D467" s="86"/>
      <c r="E467" s="86"/>
      <c r="F467" s="86"/>
      <c r="G467" s="86"/>
      <c r="H467" s="86"/>
      <c r="I467" s="86"/>
      <c r="J467" s="86"/>
      <c r="K467" s="86"/>
    </row>
    <row r="468" spans="2:11">
      <c r="B468" s="86"/>
      <c r="C468" s="86"/>
      <c r="D468" s="86"/>
      <c r="E468" s="86"/>
      <c r="F468" s="86"/>
      <c r="G468" s="86"/>
      <c r="H468" s="86"/>
      <c r="I468" s="86"/>
      <c r="J468" s="86"/>
      <c r="K468" s="86"/>
    </row>
    <row r="469" spans="2:11">
      <c r="B469" s="86"/>
      <c r="C469" s="86"/>
      <c r="D469" s="86"/>
      <c r="E469" s="86"/>
      <c r="F469" s="86"/>
      <c r="G469" s="86"/>
      <c r="H469" s="86"/>
      <c r="I469" s="86"/>
      <c r="J469" s="86"/>
      <c r="K469" s="86"/>
    </row>
    <row r="470" spans="2:11">
      <c r="B470" s="86"/>
      <c r="C470" s="86"/>
      <c r="D470" s="86"/>
      <c r="E470" s="86"/>
      <c r="F470" s="86"/>
      <c r="G470" s="86"/>
      <c r="H470" s="86"/>
      <c r="I470" s="86"/>
      <c r="J470" s="86"/>
      <c r="K470" s="86"/>
    </row>
    <row r="471" spans="2:11">
      <c r="B471" s="86"/>
      <c r="C471" s="86"/>
      <c r="D471" s="86"/>
      <c r="E471" s="86"/>
      <c r="F471" s="86"/>
      <c r="G471" s="86"/>
      <c r="H471" s="86"/>
      <c r="I471" s="86"/>
      <c r="J471" s="86"/>
      <c r="K471" s="86"/>
    </row>
    <row r="472" spans="2:11">
      <c r="B472" s="86"/>
      <c r="C472" s="86"/>
      <c r="D472" s="86"/>
      <c r="E472" s="86"/>
      <c r="F472" s="86"/>
      <c r="G472" s="86"/>
      <c r="H472" s="86"/>
      <c r="I472" s="86"/>
      <c r="J472" s="86"/>
      <c r="K472" s="86"/>
    </row>
    <row r="473" spans="2:11">
      <c r="B473" s="86"/>
      <c r="C473" s="86"/>
      <c r="D473" s="86"/>
      <c r="E473" s="86"/>
      <c r="F473" s="86"/>
      <c r="G473" s="86"/>
      <c r="H473" s="86"/>
      <c r="I473" s="86"/>
      <c r="J473" s="86"/>
      <c r="K473" s="86"/>
    </row>
    <row r="474" spans="2:11">
      <c r="B474" s="86"/>
      <c r="C474" s="86"/>
      <c r="D474" s="86"/>
      <c r="E474" s="86"/>
      <c r="F474" s="86"/>
      <c r="G474" s="86"/>
      <c r="H474" s="86"/>
      <c r="I474" s="86"/>
      <c r="J474" s="86"/>
      <c r="K474" s="86"/>
    </row>
    <row r="475" spans="2:11">
      <c r="B475" s="86"/>
      <c r="C475" s="86"/>
      <c r="D475" s="86"/>
      <c r="E475" s="86"/>
      <c r="F475" s="86"/>
      <c r="G475" s="86"/>
      <c r="H475" s="86"/>
      <c r="I475" s="86"/>
      <c r="J475" s="86"/>
      <c r="K475" s="86"/>
    </row>
    <row r="476" spans="2:11">
      <c r="B476" s="86"/>
      <c r="C476" s="86"/>
      <c r="D476" s="86"/>
      <c r="E476" s="86"/>
      <c r="F476" s="86"/>
      <c r="G476" s="86"/>
      <c r="H476" s="86"/>
      <c r="I476" s="86"/>
      <c r="J476" s="86"/>
      <c r="K476" s="86"/>
    </row>
    <row r="477" spans="2:11">
      <c r="B477" s="86"/>
      <c r="C477" s="86"/>
      <c r="D477" s="86"/>
      <c r="E477" s="86"/>
      <c r="F477" s="86"/>
      <c r="G477" s="86"/>
      <c r="H477" s="86"/>
      <c r="I477" s="86"/>
      <c r="J477" s="86"/>
      <c r="K477" s="86"/>
    </row>
    <row r="478" spans="2:11">
      <c r="B478" s="86"/>
      <c r="C478" s="86"/>
      <c r="D478" s="86"/>
      <c r="E478" s="86"/>
      <c r="F478" s="86"/>
      <c r="G478" s="86"/>
      <c r="H478" s="86"/>
      <c r="I478" s="86"/>
      <c r="J478" s="86"/>
      <c r="K478" s="86"/>
    </row>
    <row r="479" spans="2:11">
      <c r="B479" s="86"/>
      <c r="C479" s="86"/>
      <c r="D479" s="86"/>
      <c r="E479" s="86"/>
      <c r="F479" s="86"/>
      <c r="G479" s="86"/>
      <c r="H479" s="86"/>
      <c r="I479" s="86"/>
      <c r="J479" s="86"/>
      <c r="K479" s="86"/>
    </row>
    <row r="480" spans="2:11">
      <c r="B480" s="86"/>
      <c r="C480" s="86"/>
      <c r="D480" s="86"/>
      <c r="E480" s="86"/>
      <c r="F480" s="86"/>
      <c r="G480" s="86"/>
      <c r="H480" s="86"/>
      <c r="I480" s="86"/>
      <c r="J480" s="86"/>
      <c r="K480" s="86"/>
    </row>
    <row r="481" spans="2:11">
      <c r="B481" s="86"/>
      <c r="C481" s="86"/>
      <c r="D481" s="86"/>
      <c r="E481" s="86"/>
      <c r="F481" s="86"/>
      <c r="G481" s="86"/>
      <c r="H481" s="86"/>
      <c r="I481" s="86"/>
      <c r="J481" s="86"/>
      <c r="K481" s="86"/>
    </row>
    <row r="482" spans="2:11">
      <c r="B482" s="86"/>
      <c r="C482" s="86"/>
      <c r="D482" s="86"/>
      <c r="E482" s="86"/>
      <c r="F482" s="86"/>
      <c r="G482" s="86"/>
      <c r="H482" s="86"/>
      <c r="I482" s="86"/>
      <c r="J482" s="86"/>
      <c r="K482" s="86"/>
    </row>
    <row r="483" spans="2:11">
      <c r="B483" s="86"/>
      <c r="C483" s="86"/>
      <c r="D483" s="86"/>
      <c r="E483" s="86"/>
      <c r="F483" s="86"/>
      <c r="G483" s="86"/>
      <c r="H483" s="86"/>
      <c r="I483" s="86"/>
      <c r="J483" s="86"/>
      <c r="K483" s="86"/>
    </row>
    <row r="484" spans="2:11">
      <c r="B484" s="86"/>
      <c r="C484" s="86"/>
      <c r="D484" s="86"/>
      <c r="E484" s="86"/>
      <c r="F484" s="86"/>
      <c r="G484" s="86"/>
      <c r="H484" s="86"/>
      <c r="I484" s="86"/>
      <c r="J484" s="86"/>
      <c r="K484" s="86"/>
    </row>
    <row r="485" spans="2:11">
      <c r="B485" s="86"/>
      <c r="C485" s="86"/>
      <c r="D485" s="86"/>
      <c r="E485" s="86"/>
      <c r="F485" s="86"/>
      <c r="G485" s="86"/>
      <c r="H485" s="86"/>
      <c r="I485" s="86"/>
      <c r="J485" s="86"/>
      <c r="K485" s="86"/>
    </row>
    <row r="486" spans="2:11">
      <c r="B486" s="86"/>
      <c r="C486" s="86"/>
      <c r="D486" s="86"/>
      <c r="E486" s="86"/>
      <c r="F486" s="86"/>
      <c r="G486" s="86"/>
      <c r="H486" s="86"/>
      <c r="I486" s="86"/>
      <c r="J486" s="86"/>
      <c r="K486" s="86"/>
    </row>
    <row r="487" spans="2:11">
      <c r="B487" s="86"/>
      <c r="C487" s="86"/>
      <c r="D487" s="86"/>
      <c r="E487" s="86"/>
      <c r="F487" s="86"/>
      <c r="G487" s="86"/>
      <c r="H487" s="86"/>
      <c r="I487" s="86"/>
      <c r="J487" s="86"/>
      <c r="K487" s="86"/>
    </row>
    <row r="488" spans="2:11">
      <c r="B488" s="86"/>
      <c r="C488" s="86"/>
      <c r="D488" s="86"/>
      <c r="E488" s="86"/>
      <c r="F488" s="86"/>
      <c r="G488" s="86"/>
      <c r="H488" s="86"/>
      <c r="I488" s="86"/>
      <c r="J488" s="86"/>
      <c r="K488" s="86"/>
    </row>
    <row r="489" spans="2:11">
      <c r="B489" s="86"/>
      <c r="C489" s="86"/>
      <c r="D489" s="86"/>
      <c r="E489" s="86"/>
      <c r="F489" s="86"/>
      <c r="G489" s="86"/>
      <c r="H489" s="86"/>
      <c r="I489" s="86"/>
      <c r="J489" s="86"/>
      <c r="K489" s="86"/>
    </row>
    <row r="490" spans="2:11">
      <c r="B490" s="86"/>
      <c r="C490" s="86"/>
      <c r="D490" s="86"/>
      <c r="E490" s="86"/>
      <c r="F490" s="86"/>
      <c r="G490" s="86"/>
      <c r="H490" s="86"/>
      <c r="I490" s="86"/>
      <c r="J490" s="86"/>
      <c r="K490" s="86"/>
    </row>
    <row r="491" spans="2:11">
      <c r="B491" s="86"/>
      <c r="C491" s="86"/>
      <c r="D491" s="86"/>
      <c r="E491" s="86"/>
      <c r="F491" s="86"/>
      <c r="G491" s="86"/>
      <c r="H491" s="86"/>
      <c r="I491" s="86"/>
      <c r="J491" s="86"/>
      <c r="K491" s="86"/>
    </row>
    <row r="492" spans="2:11">
      <c r="B492" s="86"/>
      <c r="C492" s="86"/>
      <c r="D492" s="86"/>
      <c r="E492" s="86"/>
      <c r="F492" s="86"/>
      <c r="G492" s="86"/>
      <c r="H492" s="86"/>
      <c r="I492" s="86"/>
      <c r="J492" s="86"/>
      <c r="K492" s="86"/>
    </row>
    <row r="493" spans="2:11">
      <c r="B493" s="86"/>
      <c r="C493" s="86"/>
      <c r="D493" s="86"/>
      <c r="E493" s="86"/>
      <c r="F493" s="86"/>
      <c r="G493" s="86"/>
      <c r="H493" s="86"/>
      <c r="I493" s="86"/>
      <c r="J493" s="86"/>
      <c r="K493" s="86"/>
    </row>
    <row r="494" spans="2:11">
      <c r="B494" s="86"/>
      <c r="C494" s="86"/>
      <c r="D494" s="86"/>
      <c r="E494" s="86"/>
      <c r="F494" s="86"/>
      <c r="G494" s="86"/>
      <c r="H494" s="86"/>
      <c r="I494" s="86"/>
      <c r="J494" s="86"/>
      <c r="K494" s="86"/>
    </row>
    <row r="495" spans="2:11">
      <c r="B495" s="86"/>
      <c r="C495" s="86"/>
      <c r="D495" s="86"/>
      <c r="E495" s="86"/>
      <c r="F495" s="86"/>
      <c r="G495" s="86"/>
      <c r="H495" s="86"/>
      <c r="I495" s="86"/>
      <c r="J495" s="86"/>
      <c r="K495" s="86"/>
    </row>
    <row r="496" spans="2:11">
      <c r="B496" s="86"/>
      <c r="C496" s="86"/>
      <c r="D496" s="86"/>
      <c r="E496" s="86"/>
      <c r="F496" s="86"/>
      <c r="G496" s="86"/>
      <c r="H496" s="86"/>
      <c r="I496" s="86"/>
      <c r="J496" s="86"/>
      <c r="K496" s="86"/>
    </row>
    <row r="497" spans="2:11">
      <c r="B497" s="86"/>
      <c r="C497" s="86"/>
      <c r="D497" s="86"/>
      <c r="E497" s="86"/>
      <c r="F497" s="86"/>
      <c r="G497" s="86"/>
      <c r="H497" s="86"/>
      <c r="I497" s="86"/>
      <c r="J497" s="86"/>
      <c r="K497" s="86"/>
    </row>
    <row r="498" spans="2:11">
      <c r="B498" s="86"/>
      <c r="C498" s="86"/>
      <c r="D498" s="86"/>
      <c r="E498" s="86"/>
      <c r="F498" s="86"/>
      <c r="G498" s="86"/>
      <c r="H498" s="86"/>
      <c r="I498" s="86"/>
      <c r="J498" s="86"/>
      <c r="K498" s="86"/>
    </row>
    <row r="499" spans="2:11">
      <c r="B499" s="86"/>
      <c r="C499" s="86"/>
      <c r="D499" s="86"/>
      <c r="E499" s="86"/>
      <c r="F499" s="86"/>
      <c r="G499" s="86"/>
      <c r="H499" s="86"/>
      <c r="I499" s="86"/>
      <c r="J499" s="86"/>
      <c r="K499" s="86"/>
    </row>
    <row r="500" spans="2:11">
      <c r="B500" s="86"/>
      <c r="C500" s="86"/>
      <c r="D500" s="86"/>
      <c r="E500" s="86"/>
      <c r="F500" s="86"/>
      <c r="G500" s="86"/>
      <c r="H500" s="86"/>
      <c r="I500" s="86"/>
      <c r="J500" s="86"/>
      <c r="K500" s="86"/>
    </row>
    <row r="501" spans="2:11">
      <c r="B501" s="86"/>
      <c r="C501" s="86"/>
      <c r="D501" s="86"/>
      <c r="E501" s="86"/>
      <c r="F501" s="86"/>
      <c r="G501" s="86"/>
      <c r="H501" s="86"/>
      <c r="I501" s="86"/>
      <c r="J501" s="86"/>
      <c r="K501" s="86"/>
    </row>
    <row r="502" spans="2:11">
      <c r="B502" s="86"/>
      <c r="C502" s="86"/>
      <c r="D502" s="86"/>
      <c r="E502" s="86"/>
      <c r="F502" s="86"/>
      <c r="G502" s="86"/>
      <c r="H502" s="86"/>
      <c r="I502" s="86"/>
      <c r="J502" s="86"/>
      <c r="K502" s="86"/>
    </row>
    <row r="503" spans="2:11">
      <c r="B503" s="86"/>
      <c r="C503" s="86"/>
      <c r="D503" s="86"/>
      <c r="E503" s="86"/>
      <c r="F503" s="86"/>
      <c r="G503" s="86"/>
      <c r="H503" s="86"/>
      <c r="I503" s="86"/>
      <c r="J503" s="86"/>
      <c r="K503" s="86"/>
    </row>
    <row r="504" spans="2:11">
      <c r="B504" s="86"/>
      <c r="C504" s="86"/>
      <c r="D504" s="86"/>
      <c r="E504" s="86"/>
      <c r="F504" s="86"/>
      <c r="G504" s="86"/>
      <c r="H504" s="86"/>
      <c r="I504" s="86"/>
      <c r="J504" s="86"/>
      <c r="K504" s="86"/>
    </row>
    <row r="505" spans="2:11">
      <c r="B505" s="86"/>
      <c r="C505" s="86"/>
      <c r="D505" s="86"/>
      <c r="E505" s="86"/>
      <c r="F505" s="86"/>
      <c r="G505" s="86"/>
      <c r="H505" s="86"/>
      <c r="I505" s="86"/>
      <c r="J505" s="86"/>
      <c r="K505" s="86"/>
    </row>
    <row r="506" spans="2:11">
      <c r="B506" s="86"/>
      <c r="C506" s="86"/>
      <c r="D506" s="86"/>
      <c r="E506" s="86"/>
      <c r="F506" s="86"/>
      <c r="G506" s="86"/>
      <c r="H506" s="86"/>
      <c r="I506" s="86"/>
      <c r="J506" s="86"/>
      <c r="K506" s="86"/>
    </row>
    <row r="507" spans="2:11">
      <c r="B507" s="86"/>
      <c r="C507" s="86"/>
      <c r="D507" s="86"/>
      <c r="E507" s="86"/>
      <c r="F507" s="86"/>
      <c r="G507" s="86"/>
      <c r="H507" s="86"/>
      <c r="I507" s="86"/>
      <c r="J507" s="86"/>
      <c r="K507" s="86"/>
    </row>
    <row r="508" spans="2:11">
      <c r="B508" s="86"/>
      <c r="C508" s="86"/>
      <c r="D508" s="86"/>
      <c r="E508" s="86"/>
      <c r="F508" s="86"/>
      <c r="G508" s="86"/>
      <c r="H508" s="86"/>
      <c r="I508" s="86"/>
      <c r="J508" s="86"/>
      <c r="K508" s="86"/>
    </row>
    <row r="509" spans="2:11">
      <c r="B509" s="86"/>
      <c r="C509" s="86"/>
      <c r="D509" s="86"/>
      <c r="E509" s="86"/>
      <c r="F509" s="86"/>
      <c r="G509" s="86"/>
      <c r="H509" s="86"/>
      <c r="I509" s="86"/>
      <c r="J509" s="86"/>
      <c r="K509" s="86"/>
    </row>
    <row r="510" spans="2:11">
      <c r="B510" s="86"/>
      <c r="C510" s="86"/>
      <c r="D510" s="86"/>
      <c r="E510" s="86"/>
      <c r="F510" s="86"/>
      <c r="G510" s="86"/>
      <c r="H510" s="86"/>
      <c r="I510" s="86"/>
      <c r="J510" s="86"/>
      <c r="K510" s="86"/>
    </row>
    <row r="511" spans="2:11">
      <c r="B511" s="86"/>
      <c r="C511" s="86"/>
      <c r="D511" s="86"/>
      <c r="E511" s="86"/>
      <c r="F511" s="86"/>
      <c r="G511" s="86"/>
      <c r="H511" s="86"/>
      <c r="I511" s="86"/>
      <c r="J511" s="86"/>
      <c r="K511" s="86"/>
    </row>
    <row r="512" spans="2:11">
      <c r="B512" s="86"/>
      <c r="C512" s="86"/>
      <c r="D512" s="86"/>
      <c r="E512" s="86"/>
      <c r="F512" s="86"/>
      <c r="G512" s="86"/>
      <c r="H512" s="86"/>
      <c r="I512" s="86"/>
      <c r="J512" s="86"/>
      <c r="K512" s="86"/>
    </row>
    <row r="513" spans="2:11">
      <c r="B513" s="86"/>
      <c r="C513" s="86"/>
      <c r="D513" s="86"/>
      <c r="E513" s="86"/>
      <c r="F513" s="86"/>
      <c r="G513" s="86"/>
      <c r="H513" s="86"/>
      <c r="I513" s="86"/>
      <c r="J513" s="86"/>
      <c r="K513" s="86"/>
    </row>
    <row r="514" spans="2:11">
      <c r="B514" s="86"/>
      <c r="C514" s="86"/>
      <c r="D514" s="86"/>
      <c r="E514" s="86"/>
      <c r="F514" s="86"/>
      <c r="G514" s="86"/>
      <c r="H514" s="86"/>
      <c r="I514" s="86"/>
      <c r="J514" s="86"/>
      <c r="K514" s="86"/>
    </row>
    <row r="515" spans="2:11">
      <c r="B515" s="86"/>
      <c r="C515" s="86"/>
      <c r="D515" s="86"/>
      <c r="E515" s="86"/>
      <c r="F515" s="86"/>
      <c r="G515" s="86"/>
      <c r="H515" s="86"/>
      <c r="I515" s="86"/>
      <c r="J515" s="86"/>
      <c r="K515" s="86"/>
    </row>
    <row r="516" spans="2:11">
      <c r="B516" s="86"/>
      <c r="C516" s="86"/>
      <c r="D516" s="86"/>
      <c r="E516" s="86"/>
      <c r="F516" s="86"/>
      <c r="G516" s="86"/>
      <c r="H516" s="86"/>
      <c r="I516" s="86"/>
      <c r="J516" s="86"/>
      <c r="K516" s="86"/>
    </row>
    <row r="517" spans="2:11">
      <c r="B517" s="86"/>
      <c r="C517" s="86"/>
      <c r="D517" s="86"/>
      <c r="E517" s="86"/>
      <c r="F517" s="86"/>
      <c r="G517" s="86"/>
      <c r="H517" s="86"/>
      <c r="I517" s="86"/>
      <c r="J517" s="86"/>
      <c r="K517" s="86"/>
    </row>
    <row r="518" spans="2:11">
      <c r="B518" s="86"/>
      <c r="C518" s="86"/>
      <c r="D518" s="86"/>
      <c r="E518" s="86"/>
      <c r="F518" s="86"/>
      <c r="G518" s="86"/>
      <c r="H518" s="86"/>
      <c r="I518" s="86"/>
      <c r="J518" s="86"/>
      <c r="K518" s="86"/>
    </row>
    <row r="519" spans="2:11">
      <c r="B519" s="86"/>
      <c r="C519" s="86"/>
      <c r="D519" s="86"/>
      <c r="E519" s="86"/>
      <c r="F519" s="86"/>
      <c r="G519" s="86"/>
      <c r="H519" s="86"/>
      <c r="I519" s="86"/>
      <c r="J519" s="86"/>
      <c r="K519" s="86"/>
    </row>
    <row r="520" spans="2:11">
      <c r="B520" s="86"/>
      <c r="C520" s="86"/>
      <c r="D520" s="86"/>
      <c r="E520" s="86"/>
      <c r="F520" s="86"/>
      <c r="G520" s="86"/>
      <c r="H520" s="86"/>
      <c r="I520" s="86"/>
      <c r="J520" s="86"/>
      <c r="K520" s="86"/>
    </row>
    <row r="521" spans="2:11">
      <c r="B521" s="86"/>
      <c r="C521" s="86"/>
      <c r="D521" s="86"/>
      <c r="E521" s="86"/>
      <c r="F521" s="86"/>
      <c r="G521" s="86"/>
      <c r="H521" s="86"/>
      <c r="I521" s="86"/>
      <c r="J521" s="86"/>
      <c r="K521" s="86"/>
    </row>
    <row r="522" spans="2:11">
      <c r="B522" s="86"/>
      <c r="C522" s="86"/>
      <c r="D522" s="86"/>
      <c r="E522" s="86"/>
      <c r="F522" s="86"/>
      <c r="G522" s="86"/>
      <c r="H522" s="86"/>
      <c r="I522" s="86"/>
      <c r="J522" s="86"/>
      <c r="K522" s="86"/>
    </row>
    <row r="523" spans="2:11">
      <c r="B523" s="86"/>
      <c r="C523" s="86"/>
      <c r="D523" s="86"/>
      <c r="E523" s="86"/>
      <c r="F523" s="86"/>
      <c r="G523" s="86"/>
      <c r="H523" s="86"/>
      <c r="I523" s="86"/>
      <c r="J523" s="86"/>
      <c r="K523" s="86"/>
    </row>
    <row r="524" spans="2:11">
      <c r="B524" s="86"/>
      <c r="C524" s="86"/>
      <c r="D524" s="86"/>
      <c r="E524" s="86"/>
      <c r="F524" s="86"/>
      <c r="G524" s="86"/>
      <c r="H524" s="86"/>
      <c r="I524" s="86"/>
      <c r="J524" s="86"/>
      <c r="K524" s="86"/>
    </row>
    <row r="525" spans="2:11">
      <c r="B525" s="86"/>
      <c r="C525" s="86"/>
      <c r="D525" s="86"/>
      <c r="E525" s="86"/>
      <c r="F525" s="86"/>
      <c r="G525" s="86"/>
      <c r="H525" s="86"/>
      <c r="I525" s="86"/>
      <c r="J525" s="86"/>
      <c r="K525" s="86"/>
    </row>
    <row r="526" spans="2:11">
      <c r="B526" s="86"/>
      <c r="C526" s="86"/>
      <c r="D526" s="86"/>
      <c r="E526" s="86"/>
      <c r="F526" s="86"/>
      <c r="G526" s="86"/>
      <c r="H526" s="86"/>
      <c r="I526" s="86"/>
      <c r="J526" s="86"/>
      <c r="K526" s="86"/>
    </row>
    <row r="527" spans="2:11">
      <c r="B527" s="86"/>
      <c r="C527" s="86"/>
      <c r="D527" s="86"/>
      <c r="E527" s="86"/>
      <c r="F527" s="86"/>
      <c r="G527" s="86"/>
      <c r="H527" s="86"/>
      <c r="I527" s="86"/>
      <c r="J527" s="86"/>
      <c r="K527" s="86"/>
    </row>
    <row r="528" spans="2:11">
      <c r="B528" s="86"/>
      <c r="C528" s="86"/>
      <c r="D528" s="86"/>
      <c r="E528" s="86"/>
      <c r="F528" s="86"/>
      <c r="G528" s="86"/>
      <c r="H528" s="86"/>
      <c r="I528" s="86"/>
      <c r="J528" s="86"/>
      <c r="K528" s="86"/>
    </row>
    <row r="529" spans="2:11">
      <c r="B529" s="86"/>
      <c r="C529" s="86"/>
      <c r="D529" s="86"/>
      <c r="E529" s="86"/>
      <c r="F529" s="86"/>
      <c r="G529" s="86"/>
      <c r="H529" s="86"/>
      <c r="I529" s="86"/>
      <c r="J529" s="86"/>
      <c r="K529" s="86"/>
    </row>
    <row r="530" spans="2:11">
      <c r="B530" s="86"/>
      <c r="C530" s="86"/>
      <c r="D530" s="86"/>
      <c r="E530" s="86"/>
      <c r="F530" s="86"/>
      <c r="G530" s="86"/>
      <c r="H530" s="86"/>
      <c r="I530" s="86"/>
      <c r="J530" s="86"/>
      <c r="K530" s="86"/>
    </row>
    <row r="531" spans="2:11">
      <c r="B531" s="86"/>
      <c r="C531" s="86"/>
      <c r="D531" s="86"/>
      <c r="E531" s="86"/>
      <c r="F531" s="86"/>
      <c r="G531" s="86"/>
      <c r="H531" s="86"/>
      <c r="I531" s="86"/>
      <c r="J531" s="86"/>
      <c r="K531" s="86"/>
    </row>
    <row r="532" spans="2:11">
      <c r="B532" s="86"/>
      <c r="C532" s="86"/>
      <c r="D532" s="86"/>
      <c r="E532" s="86"/>
      <c r="F532" s="86"/>
      <c r="G532" s="86"/>
      <c r="H532" s="86"/>
      <c r="I532" s="86"/>
      <c r="J532" s="86"/>
      <c r="K532" s="86"/>
    </row>
    <row r="533" spans="2:11">
      <c r="B533" s="86"/>
      <c r="C533" s="86"/>
      <c r="D533" s="86"/>
      <c r="E533" s="86"/>
      <c r="F533" s="86"/>
      <c r="G533" s="86"/>
      <c r="H533" s="86"/>
      <c r="I533" s="86"/>
      <c r="J533" s="86"/>
      <c r="K533" s="86"/>
    </row>
    <row r="534" spans="2:11">
      <c r="B534" s="86"/>
      <c r="C534" s="86"/>
      <c r="D534" s="86"/>
      <c r="E534" s="86"/>
      <c r="F534" s="86"/>
      <c r="G534" s="86"/>
      <c r="H534" s="86"/>
      <c r="I534" s="86"/>
      <c r="J534" s="86"/>
      <c r="K534" s="86"/>
    </row>
    <row r="535" spans="2:11">
      <c r="B535" s="86"/>
      <c r="C535" s="86"/>
      <c r="D535" s="86"/>
      <c r="E535" s="86"/>
      <c r="F535" s="86"/>
      <c r="G535" s="86"/>
      <c r="H535" s="86"/>
      <c r="I535" s="86"/>
      <c r="J535" s="86"/>
      <c r="K535" s="86"/>
    </row>
    <row r="536" spans="2:11">
      <c r="B536" s="86"/>
      <c r="C536" s="86"/>
      <c r="D536" s="86"/>
      <c r="E536" s="86"/>
      <c r="F536" s="86"/>
      <c r="G536" s="86"/>
      <c r="H536" s="86"/>
      <c r="I536" s="86"/>
      <c r="J536" s="86"/>
      <c r="K536" s="86"/>
    </row>
    <row r="537" spans="2:11">
      <c r="B537" s="86"/>
      <c r="C537" s="86"/>
      <c r="D537" s="86"/>
      <c r="E537" s="86"/>
      <c r="F537" s="86"/>
      <c r="G537" s="86"/>
      <c r="H537" s="86"/>
      <c r="I537" s="86"/>
      <c r="J537" s="86"/>
      <c r="K537" s="86"/>
    </row>
    <row r="538" spans="2:11">
      <c r="B538" s="86"/>
      <c r="C538" s="86"/>
      <c r="D538" s="86"/>
      <c r="E538" s="86"/>
      <c r="F538" s="86"/>
      <c r="G538" s="86"/>
      <c r="H538" s="86"/>
      <c r="I538" s="86"/>
      <c r="J538" s="86"/>
      <c r="K538" s="86"/>
    </row>
    <row r="539" spans="2:11">
      <c r="B539" s="86"/>
      <c r="C539" s="86"/>
      <c r="D539" s="86"/>
      <c r="E539" s="86"/>
      <c r="F539" s="86"/>
      <c r="G539" s="86"/>
      <c r="H539" s="86"/>
      <c r="I539" s="86"/>
      <c r="J539" s="86"/>
      <c r="K539" s="86"/>
    </row>
    <row r="540" spans="2:11">
      <c r="B540" s="86"/>
      <c r="C540" s="86"/>
      <c r="D540" s="86"/>
      <c r="E540" s="86"/>
      <c r="F540" s="86"/>
      <c r="G540" s="86"/>
      <c r="H540" s="86"/>
      <c r="I540" s="86"/>
      <c r="J540" s="86"/>
      <c r="K540" s="86"/>
    </row>
    <row r="541" spans="2:11">
      <c r="B541" s="86"/>
      <c r="C541" s="86"/>
      <c r="D541" s="86"/>
      <c r="E541" s="86"/>
      <c r="F541" s="86"/>
      <c r="G541" s="86"/>
      <c r="H541" s="86"/>
      <c r="I541" s="86"/>
      <c r="J541" s="86"/>
      <c r="K541" s="86"/>
    </row>
    <row r="542" spans="2:11">
      <c r="B542" s="86"/>
      <c r="C542" s="86"/>
      <c r="D542" s="86"/>
      <c r="E542" s="86"/>
      <c r="F542" s="86"/>
      <c r="G542" s="86"/>
      <c r="H542" s="86"/>
      <c r="I542" s="86"/>
      <c r="J542" s="86"/>
      <c r="K542" s="86"/>
    </row>
    <row r="543" spans="2:11">
      <c r="B543" s="86"/>
      <c r="C543" s="86"/>
      <c r="D543" s="86"/>
      <c r="E543" s="86"/>
      <c r="F543" s="86"/>
      <c r="G543" s="86"/>
      <c r="H543" s="86"/>
      <c r="I543" s="86"/>
      <c r="J543" s="86"/>
      <c r="K543" s="86"/>
    </row>
    <row r="544" spans="2:11">
      <c r="B544" s="86"/>
      <c r="C544" s="86"/>
      <c r="D544" s="86"/>
      <c r="E544" s="86"/>
      <c r="F544" s="86"/>
      <c r="G544" s="86"/>
      <c r="H544" s="86"/>
      <c r="I544" s="86"/>
      <c r="J544" s="86"/>
      <c r="K544" s="86"/>
    </row>
    <row r="545" spans="2:11">
      <c r="B545" s="86"/>
      <c r="C545" s="86"/>
      <c r="D545" s="86"/>
      <c r="E545" s="86"/>
      <c r="F545" s="86"/>
      <c r="G545" s="86"/>
      <c r="H545" s="86"/>
      <c r="I545" s="86"/>
      <c r="J545" s="86"/>
      <c r="K545" s="86"/>
    </row>
    <row r="546" spans="2:11">
      <c r="B546" s="86"/>
      <c r="C546" s="86"/>
      <c r="D546" s="86"/>
      <c r="E546" s="86"/>
      <c r="F546" s="86"/>
      <c r="G546" s="86"/>
      <c r="H546" s="86"/>
      <c r="I546" s="86"/>
      <c r="J546" s="86"/>
      <c r="K546" s="86"/>
    </row>
    <row r="547" spans="2:11">
      <c r="B547" s="86"/>
      <c r="C547" s="86"/>
      <c r="D547" s="86"/>
      <c r="E547" s="86"/>
      <c r="F547" s="86"/>
      <c r="G547" s="86"/>
      <c r="H547" s="86"/>
      <c r="I547" s="86"/>
      <c r="J547" s="86"/>
      <c r="K547" s="86"/>
    </row>
    <row r="548" spans="2:11">
      <c r="B548" s="86"/>
      <c r="C548" s="86"/>
      <c r="D548" s="86"/>
      <c r="E548" s="86"/>
      <c r="F548" s="86"/>
      <c r="G548" s="86"/>
      <c r="H548" s="86"/>
      <c r="I548" s="86"/>
      <c r="J548" s="86"/>
      <c r="K548" s="86"/>
    </row>
    <row r="549" spans="2:11">
      <c r="B549" s="86"/>
      <c r="C549" s="86"/>
      <c r="D549" s="86"/>
      <c r="E549" s="86"/>
      <c r="F549" s="86"/>
      <c r="G549" s="86"/>
      <c r="H549" s="86"/>
      <c r="I549" s="86"/>
      <c r="J549" s="86"/>
      <c r="K549" s="86"/>
    </row>
    <row r="550" spans="2:11">
      <c r="B550" s="86"/>
      <c r="C550" s="86"/>
      <c r="D550" s="86"/>
      <c r="E550" s="86"/>
      <c r="F550" s="86"/>
      <c r="G550" s="86"/>
      <c r="H550" s="86"/>
      <c r="I550" s="86"/>
      <c r="J550" s="86"/>
      <c r="K550" s="86"/>
    </row>
    <row r="551" spans="2:11">
      <c r="B551" s="86"/>
      <c r="C551" s="86"/>
      <c r="D551" s="86"/>
      <c r="E551" s="86"/>
      <c r="F551" s="86"/>
      <c r="G551" s="86"/>
      <c r="H551" s="86"/>
      <c r="I551" s="86"/>
      <c r="J551" s="86"/>
      <c r="K551" s="86"/>
    </row>
    <row r="552" spans="2:11">
      <c r="B552" s="86"/>
      <c r="C552" s="86"/>
      <c r="D552" s="86"/>
      <c r="E552" s="86"/>
      <c r="F552" s="86"/>
      <c r="G552" s="86"/>
      <c r="H552" s="86"/>
      <c r="I552" s="86"/>
      <c r="J552" s="86"/>
      <c r="K552" s="86"/>
    </row>
    <row r="553" spans="2:11">
      <c r="B553" s="86"/>
      <c r="C553" s="86"/>
      <c r="D553" s="86"/>
      <c r="E553" s="86"/>
      <c r="F553" s="86"/>
      <c r="G553" s="86"/>
      <c r="H553" s="86"/>
      <c r="I553" s="86"/>
      <c r="J553" s="86"/>
      <c r="K553" s="86"/>
    </row>
    <row r="554" spans="2:11">
      <c r="B554" s="86"/>
      <c r="C554" s="86"/>
      <c r="D554" s="86"/>
      <c r="E554" s="86"/>
      <c r="F554" s="86"/>
      <c r="G554" s="86"/>
      <c r="H554" s="86"/>
      <c r="I554" s="86"/>
      <c r="J554" s="86"/>
      <c r="K554" s="86"/>
    </row>
    <row r="555" spans="2:11">
      <c r="B555" s="86"/>
      <c r="C555" s="86"/>
      <c r="D555" s="86"/>
      <c r="E555" s="86"/>
      <c r="F555" s="86"/>
      <c r="G555" s="86"/>
      <c r="H555" s="86"/>
      <c r="I555" s="86"/>
      <c r="J555" s="86"/>
      <c r="K555" s="86"/>
    </row>
    <row r="556" spans="2:11">
      <c r="B556" s="86"/>
      <c r="C556" s="86"/>
      <c r="D556" s="86"/>
      <c r="E556" s="86"/>
      <c r="F556" s="86"/>
      <c r="G556" s="86"/>
      <c r="H556" s="86"/>
      <c r="I556" s="86"/>
      <c r="J556" s="86"/>
      <c r="K556" s="86"/>
    </row>
    <row r="557" spans="2:11">
      <c r="B557" s="86"/>
      <c r="C557" s="86"/>
      <c r="D557" s="86"/>
      <c r="E557" s="86"/>
      <c r="F557" s="86"/>
      <c r="G557" s="86"/>
      <c r="H557" s="86"/>
      <c r="I557" s="86"/>
      <c r="J557" s="86"/>
      <c r="K557" s="86"/>
    </row>
    <row r="558" spans="2:11">
      <c r="B558" s="86"/>
      <c r="C558" s="86"/>
      <c r="D558" s="86"/>
      <c r="E558" s="86"/>
      <c r="F558" s="86"/>
      <c r="G558" s="86"/>
      <c r="H558" s="86"/>
      <c r="I558" s="86"/>
      <c r="J558" s="86"/>
      <c r="K558" s="86"/>
    </row>
    <row r="559" spans="2:11">
      <c r="B559" s="86"/>
      <c r="C559" s="86"/>
      <c r="D559" s="86"/>
      <c r="E559" s="86"/>
      <c r="F559" s="86"/>
      <c r="G559" s="86"/>
      <c r="H559" s="86"/>
      <c r="I559" s="86"/>
      <c r="J559" s="86"/>
      <c r="K559" s="86"/>
    </row>
    <row r="560" spans="2:11">
      <c r="B560" s="86"/>
      <c r="C560" s="86"/>
      <c r="D560" s="86"/>
      <c r="E560" s="86"/>
      <c r="F560" s="86"/>
      <c r="G560" s="86"/>
      <c r="H560" s="86"/>
      <c r="I560" s="86"/>
      <c r="J560" s="86"/>
      <c r="K560" s="86"/>
    </row>
    <row r="561" spans="2:11">
      <c r="B561" s="86"/>
      <c r="C561" s="86"/>
      <c r="D561" s="86"/>
      <c r="E561" s="86"/>
      <c r="F561" s="86"/>
      <c r="G561" s="86"/>
      <c r="H561" s="86"/>
      <c r="I561" s="86"/>
      <c r="J561" s="86"/>
      <c r="K561" s="86"/>
    </row>
    <row r="562" spans="2:11">
      <c r="B562" s="86"/>
      <c r="C562" s="86"/>
      <c r="D562" s="86"/>
      <c r="E562" s="86"/>
      <c r="F562" s="86"/>
      <c r="G562" s="86"/>
      <c r="H562" s="86"/>
      <c r="I562" s="86"/>
      <c r="J562" s="86"/>
      <c r="K562" s="86"/>
    </row>
    <row r="563" spans="2:11">
      <c r="B563" s="86"/>
      <c r="C563" s="86"/>
      <c r="D563" s="86"/>
      <c r="E563" s="86"/>
      <c r="F563" s="86"/>
      <c r="G563" s="86"/>
      <c r="H563" s="86"/>
      <c r="I563" s="86"/>
      <c r="J563" s="86"/>
      <c r="K563" s="86"/>
    </row>
    <row r="564" spans="2:11">
      <c r="B564" s="86"/>
      <c r="C564" s="86"/>
      <c r="D564" s="86"/>
      <c r="E564" s="86"/>
      <c r="F564" s="86"/>
      <c r="G564" s="86"/>
      <c r="H564" s="86"/>
      <c r="I564" s="86"/>
      <c r="J564" s="86"/>
      <c r="K564" s="86"/>
    </row>
    <row r="565" spans="2:11">
      <c r="B565" s="86"/>
      <c r="C565" s="86"/>
      <c r="D565" s="86"/>
      <c r="E565" s="86"/>
      <c r="F565" s="86"/>
      <c r="G565" s="86"/>
      <c r="H565" s="86"/>
      <c r="I565" s="86"/>
      <c r="J565" s="86"/>
      <c r="K565" s="86"/>
    </row>
    <row r="566" spans="2:11">
      <c r="B566" s="86"/>
      <c r="C566" s="86"/>
      <c r="D566" s="86"/>
      <c r="E566" s="86"/>
      <c r="F566" s="86"/>
      <c r="G566" s="86"/>
      <c r="H566" s="86"/>
      <c r="I566" s="86"/>
      <c r="J566" s="86"/>
      <c r="K566" s="86"/>
    </row>
    <row r="567" spans="2:11">
      <c r="B567" s="86"/>
      <c r="C567" s="86"/>
      <c r="D567" s="86"/>
      <c r="E567" s="86"/>
      <c r="F567" s="86"/>
      <c r="G567" s="86"/>
      <c r="H567" s="86"/>
      <c r="I567" s="86"/>
      <c r="J567" s="86"/>
      <c r="K567" s="86"/>
    </row>
    <row r="568" spans="2:11">
      <c r="B568" s="86"/>
      <c r="C568" s="86"/>
      <c r="D568" s="86"/>
      <c r="E568" s="86"/>
      <c r="F568" s="86"/>
      <c r="G568" s="86"/>
      <c r="H568" s="86"/>
      <c r="I568" s="86"/>
      <c r="J568" s="86"/>
      <c r="K568" s="86"/>
    </row>
    <row r="569" spans="2:11">
      <c r="B569" s="86"/>
      <c r="C569" s="86"/>
      <c r="D569" s="86"/>
      <c r="E569" s="86"/>
      <c r="F569" s="86"/>
      <c r="G569" s="86"/>
      <c r="H569" s="86"/>
      <c r="I569" s="86"/>
      <c r="J569" s="86"/>
      <c r="K569" s="86"/>
    </row>
    <row r="570" spans="2:11">
      <c r="B570" s="86"/>
      <c r="C570" s="86"/>
      <c r="D570" s="86"/>
      <c r="E570" s="86"/>
      <c r="F570" s="86"/>
      <c r="G570" s="86"/>
      <c r="H570" s="86"/>
      <c r="I570" s="86"/>
      <c r="J570" s="86"/>
      <c r="K570" s="86"/>
    </row>
    <row r="571" spans="2:11">
      <c r="B571" s="86"/>
      <c r="C571" s="86"/>
      <c r="D571" s="86"/>
      <c r="E571" s="86"/>
      <c r="F571" s="86"/>
      <c r="G571" s="86"/>
      <c r="H571" s="86"/>
      <c r="I571" s="86"/>
      <c r="J571" s="86"/>
      <c r="K571" s="86"/>
    </row>
    <row r="572" spans="2:11">
      <c r="B572" s="86"/>
      <c r="C572" s="86"/>
      <c r="D572" s="86"/>
      <c r="E572" s="86"/>
      <c r="F572" s="86"/>
      <c r="G572" s="86"/>
      <c r="H572" s="86"/>
      <c r="I572" s="86"/>
      <c r="J572" s="86"/>
      <c r="K572" s="86"/>
    </row>
    <row r="573" spans="2:11">
      <c r="B573" s="86"/>
      <c r="C573" s="86"/>
      <c r="D573" s="86"/>
      <c r="E573" s="86"/>
      <c r="F573" s="86"/>
      <c r="G573" s="86"/>
      <c r="H573" s="86"/>
      <c r="I573" s="86"/>
      <c r="J573" s="86"/>
      <c r="K573" s="86"/>
    </row>
    <row r="574" spans="2:11">
      <c r="B574" s="86"/>
      <c r="C574" s="86"/>
      <c r="D574" s="86"/>
      <c r="E574" s="86"/>
      <c r="F574" s="86"/>
      <c r="G574" s="86"/>
      <c r="H574" s="86"/>
      <c r="I574" s="86"/>
      <c r="J574" s="86"/>
      <c r="K574" s="86"/>
    </row>
    <row r="575" spans="2:11">
      <c r="B575" s="86"/>
      <c r="C575" s="86"/>
      <c r="D575" s="86"/>
      <c r="E575" s="86"/>
      <c r="F575" s="86"/>
      <c r="G575" s="86"/>
      <c r="H575" s="86"/>
      <c r="I575" s="86"/>
      <c r="J575" s="86"/>
      <c r="K575" s="86"/>
    </row>
    <row r="576" spans="2:11">
      <c r="B576" s="86"/>
      <c r="C576" s="86"/>
      <c r="D576" s="86"/>
      <c r="E576" s="86"/>
      <c r="F576" s="86"/>
      <c r="G576" s="86"/>
      <c r="H576" s="86"/>
      <c r="I576" s="86"/>
      <c r="J576" s="86"/>
      <c r="K576" s="86"/>
    </row>
    <row r="577" spans="2:11">
      <c r="B577" s="86"/>
      <c r="C577" s="86"/>
      <c r="D577" s="86"/>
      <c r="E577" s="86"/>
      <c r="F577" s="86"/>
      <c r="G577" s="86"/>
      <c r="H577" s="86"/>
      <c r="I577" s="86"/>
      <c r="J577" s="86"/>
      <c r="K577" s="86"/>
    </row>
    <row r="578" spans="2:11">
      <c r="B578" s="86"/>
      <c r="C578" s="86"/>
      <c r="D578" s="86"/>
      <c r="E578" s="86"/>
      <c r="F578" s="86"/>
      <c r="G578" s="86"/>
      <c r="H578" s="86"/>
      <c r="I578" s="86"/>
      <c r="J578" s="86"/>
      <c r="K578" s="86"/>
    </row>
    <row r="579" spans="2:11">
      <c r="B579" s="86"/>
      <c r="C579" s="86"/>
      <c r="D579" s="86"/>
      <c r="E579" s="86"/>
      <c r="F579" s="86"/>
      <c r="G579" s="86"/>
      <c r="H579" s="86"/>
      <c r="I579" s="86"/>
      <c r="J579" s="86"/>
      <c r="K579" s="86"/>
    </row>
    <row r="580" spans="2:11">
      <c r="B580" s="86"/>
      <c r="C580" s="86"/>
      <c r="D580" s="86"/>
      <c r="E580" s="86"/>
      <c r="F580" s="86"/>
      <c r="G580" s="86"/>
      <c r="H580" s="86"/>
      <c r="I580" s="86"/>
      <c r="J580" s="86"/>
      <c r="K580" s="86"/>
    </row>
    <row r="581" spans="2:11">
      <c r="B581" s="86"/>
      <c r="C581" s="86"/>
      <c r="D581" s="86"/>
      <c r="E581" s="86"/>
      <c r="F581" s="86"/>
      <c r="G581" s="86"/>
      <c r="H581" s="86"/>
      <c r="I581" s="86"/>
      <c r="J581" s="86"/>
      <c r="K581" s="86"/>
    </row>
    <row r="582" spans="2:11">
      <c r="B582" s="86"/>
      <c r="C582" s="86"/>
      <c r="D582" s="86"/>
      <c r="E582" s="86"/>
      <c r="F582" s="86"/>
      <c r="G582" s="86"/>
      <c r="H582" s="86"/>
      <c r="I582" s="86"/>
      <c r="J582" s="86"/>
      <c r="K582" s="86"/>
    </row>
    <row r="583" spans="2:11">
      <c r="B583" s="86"/>
      <c r="C583" s="86"/>
      <c r="D583" s="86"/>
      <c r="E583" s="86"/>
      <c r="F583" s="86"/>
      <c r="G583" s="86"/>
      <c r="H583" s="86"/>
      <c r="I583" s="86"/>
      <c r="J583" s="86"/>
      <c r="K583" s="86"/>
    </row>
    <row r="584" spans="2:11">
      <c r="B584" s="86"/>
      <c r="C584" s="86"/>
      <c r="D584" s="86"/>
      <c r="E584" s="86"/>
      <c r="F584" s="86"/>
      <c r="G584" s="86"/>
      <c r="H584" s="86"/>
      <c r="I584" s="86"/>
      <c r="J584" s="86"/>
      <c r="K584" s="86"/>
    </row>
    <row r="585" spans="2:11">
      <c r="B585" s="86"/>
      <c r="C585" s="86"/>
      <c r="D585" s="86"/>
      <c r="E585" s="86"/>
      <c r="F585" s="86"/>
      <c r="G585" s="86"/>
      <c r="H585" s="86"/>
      <c r="I585" s="86"/>
      <c r="J585" s="86"/>
      <c r="K585" s="86"/>
    </row>
    <row r="586" spans="2:11">
      <c r="B586" s="86"/>
      <c r="C586" s="86"/>
      <c r="D586" s="86"/>
      <c r="E586" s="86"/>
      <c r="F586" s="86"/>
      <c r="G586" s="86"/>
      <c r="H586" s="86"/>
      <c r="I586" s="86"/>
      <c r="J586" s="86"/>
      <c r="K586" s="86"/>
    </row>
    <row r="587" spans="2:11">
      <c r="B587" s="86"/>
      <c r="C587" s="86"/>
      <c r="D587" s="86"/>
      <c r="E587" s="86"/>
      <c r="F587" s="86"/>
      <c r="G587" s="86"/>
      <c r="H587" s="86"/>
      <c r="I587" s="86"/>
      <c r="J587" s="86"/>
      <c r="K587" s="86"/>
    </row>
    <row r="588" spans="2:11">
      <c r="B588" s="86"/>
      <c r="C588" s="86"/>
      <c r="D588" s="86"/>
      <c r="E588" s="86"/>
      <c r="F588" s="86"/>
      <c r="G588" s="86"/>
      <c r="H588" s="86"/>
      <c r="I588" s="86"/>
      <c r="J588" s="86"/>
      <c r="K588" s="86"/>
    </row>
    <row r="589" spans="2:11">
      <c r="B589" s="86"/>
      <c r="C589" s="86"/>
      <c r="D589" s="86"/>
      <c r="E589" s="86"/>
      <c r="F589" s="86"/>
      <c r="G589" s="86"/>
      <c r="H589" s="86"/>
      <c r="I589" s="86"/>
      <c r="J589" s="86"/>
      <c r="K589" s="86"/>
    </row>
    <row r="590" spans="2:11">
      <c r="B590" s="86"/>
      <c r="C590" s="86"/>
      <c r="D590" s="86"/>
      <c r="E590" s="86"/>
      <c r="F590" s="86"/>
      <c r="G590" s="86"/>
      <c r="H590" s="86"/>
      <c r="I590" s="86"/>
      <c r="J590" s="86"/>
      <c r="K590" s="86"/>
    </row>
    <row r="591" spans="2:11">
      <c r="B591" s="86"/>
      <c r="C591" s="86"/>
      <c r="D591" s="86"/>
      <c r="E591" s="86"/>
      <c r="F591" s="86"/>
      <c r="G591" s="86"/>
      <c r="H591" s="86"/>
      <c r="I591" s="86"/>
      <c r="J591" s="86"/>
      <c r="K591" s="86"/>
    </row>
    <row r="592" spans="2:11">
      <c r="B592" s="86"/>
      <c r="C592" s="86"/>
      <c r="D592" s="86"/>
      <c r="E592" s="86"/>
      <c r="F592" s="86"/>
      <c r="G592" s="86"/>
      <c r="H592" s="86"/>
      <c r="I592" s="86"/>
      <c r="J592" s="86"/>
      <c r="K592" s="86"/>
    </row>
    <row r="593" spans="2:11">
      <c r="B593" s="86"/>
      <c r="C593" s="86"/>
      <c r="D593" s="86"/>
      <c r="E593" s="86"/>
      <c r="F593" s="86"/>
      <c r="G593" s="86"/>
      <c r="H593" s="86"/>
      <c r="I593" s="86"/>
      <c r="J593" s="86"/>
      <c r="K593" s="86"/>
    </row>
    <row r="594" spans="2:11">
      <c r="B594" s="86"/>
      <c r="C594" s="86"/>
      <c r="D594" s="86"/>
      <c r="E594" s="86"/>
      <c r="F594" s="86"/>
      <c r="G594" s="86"/>
      <c r="H594" s="86"/>
      <c r="I594" s="86"/>
      <c r="J594" s="86"/>
      <c r="K594" s="86"/>
    </row>
    <row r="595" spans="2:11">
      <c r="B595" s="86"/>
      <c r="C595" s="86"/>
      <c r="D595" s="86"/>
      <c r="E595" s="86"/>
      <c r="F595" s="86"/>
      <c r="G595" s="86"/>
      <c r="H595" s="86"/>
      <c r="I595" s="86"/>
      <c r="J595" s="86"/>
      <c r="K595" s="86"/>
    </row>
    <row r="596" spans="2:11">
      <c r="B596" s="86"/>
      <c r="C596" s="86"/>
      <c r="D596" s="86"/>
      <c r="E596" s="86"/>
      <c r="F596" s="86"/>
      <c r="G596" s="86"/>
      <c r="H596" s="86"/>
      <c r="I596" s="86"/>
      <c r="J596" s="86"/>
      <c r="K596" s="86"/>
    </row>
    <row r="597" spans="2:11">
      <c r="B597" s="86"/>
      <c r="C597" s="86"/>
      <c r="D597" s="86"/>
      <c r="E597" s="86"/>
      <c r="F597" s="86"/>
      <c r="G597" s="86"/>
      <c r="H597" s="86"/>
      <c r="I597" s="86"/>
      <c r="J597" s="86"/>
      <c r="K597" s="86"/>
    </row>
    <row r="598" spans="2:11">
      <c r="B598" s="86"/>
      <c r="C598" s="86"/>
      <c r="D598" s="86"/>
      <c r="E598" s="86"/>
      <c r="F598" s="86"/>
      <c r="G598" s="86"/>
      <c r="H598" s="86"/>
      <c r="I598" s="86"/>
      <c r="J598" s="86"/>
      <c r="K598" s="86"/>
    </row>
    <row r="599" spans="2:11">
      <c r="B599" s="86"/>
      <c r="C599" s="86"/>
      <c r="D599" s="86"/>
      <c r="E599" s="86"/>
      <c r="F599" s="86"/>
      <c r="G599" s="86"/>
      <c r="H599" s="86"/>
      <c r="I599" s="86"/>
      <c r="J599" s="86"/>
      <c r="K599" s="86"/>
    </row>
    <row r="600" spans="2:11">
      <c r="B600" s="86"/>
      <c r="C600" s="86"/>
      <c r="D600" s="86"/>
      <c r="E600" s="86"/>
      <c r="F600" s="86"/>
      <c r="G600" s="86"/>
      <c r="H600" s="86"/>
      <c r="I600" s="86"/>
      <c r="J600" s="86"/>
      <c r="K600" s="86"/>
    </row>
    <row r="601" spans="2:11">
      <c r="B601" s="86"/>
      <c r="C601" s="86"/>
      <c r="D601" s="86"/>
      <c r="E601" s="86"/>
      <c r="F601" s="86"/>
      <c r="G601" s="86"/>
      <c r="H601" s="86"/>
      <c r="I601" s="86"/>
      <c r="J601" s="86"/>
      <c r="K601" s="86"/>
    </row>
    <row r="602" spans="2:11">
      <c r="B602" s="86"/>
      <c r="C602" s="86"/>
      <c r="D602" s="86"/>
      <c r="E602" s="86"/>
      <c r="F602" s="86"/>
      <c r="G602" s="86"/>
      <c r="H602" s="86"/>
      <c r="I602" s="86"/>
      <c r="J602" s="86"/>
      <c r="K602" s="86"/>
    </row>
    <row r="603" spans="2:11">
      <c r="B603" s="86"/>
      <c r="C603" s="86"/>
      <c r="D603" s="86"/>
      <c r="E603" s="86"/>
      <c r="F603" s="86"/>
      <c r="G603" s="86"/>
      <c r="H603" s="86"/>
      <c r="I603" s="86"/>
      <c r="J603" s="86"/>
      <c r="K603" s="86"/>
    </row>
    <row r="604" spans="2:11">
      <c r="B604" s="86"/>
      <c r="C604" s="86"/>
      <c r="D604" s="86"/>
      <c r="E604" s="86"/>
      <c r="F604" s="86"/>
      <c r="G604" s="86"/>
      <c r="H604" s="86"/>
      <c r="I604" s="86"/>
      <c r="J604" s="86"/>
      <c r="K604" s="86"/>
    </row>
    <row r="605" spans="2:11">
      <c r="B605" s="86"/>
      <c r="C605" s="86"/>
      <c r="D605" s="86"/>
      <c r="E605" s="86"/>
      <c r="F605" s="86"/>
      <c r="G605" s="86"/>
      <c r="H605" s="86"/>
      <c r="I605" s="86"/>
      <c r="J605" s="86"/>
      <c r="K605" s="86"/>
    </row>
    <row r="606" spans="2:11">
      <c r="B606" s="86"/>
      <c r="C606" s="86"/>
      <c r="D606" s="86"/>
      <c r="E606" s="86"/>
      <c r="F606" s="86"/>
      <c r="G606" s="86"/>
      <c r="H606" s="86"/>
      <c r="I606" s="86"/>
      <c r="J606" s="86"/>
      <c r="K606" s="86"/>
    </row>
    <row r="607" spans="2:11">
      <c r="B607" s="86"/>
      <c r="C607" s="86"/>
      <c r="D607" s="86"/>
      <c r="E607" s="86"/>
      <c r="F607" s="86"/>
      <c r="G607" s="86"/>
      <c r="H607" s="86"/>
      <c r="I607" s="86"/>
      <c r="J607" s="86"/>
      <c r="K607" s="86"/>
    </row>
    <row r="923" spans="14:18">
      <c r="N923" s="75"/>
      <c r="O923" s="75"/>
      <c r="P923" s="75"/>
      <c r="Q923" s="75"/>
      <c r="R923" s="75"/>
    </row>
    <row r="924" spans="14:18">
      <c r="N924" s="75"/>
      <c r="O924" s="75"/>
      <c r="P924" s="75"/>
      <c r="Q924" s="75"/>
      <c r="R924" s="75"/>
    </row>
    <row r="925" spans="14:18">
      <c r="N925" s="75"/>
      <c r="O925" s="75"/>
      <c r="P925" s="75"/>
      <c r="Q925" s="75"/>
      <c r="R925" s="75"/>
    </row>
    <row r="926" spans="14:18">
      <c r="N926" s="75"/>
      <c r="O926" s="75"/>
      <c r="P926" s="75"/>
      <c r="Q926" s="75"/>
      <c r="R926" s="75"/>
    </row>
    <row r="927" spans="14:18">
      <c r="N927" s="75"/>
      <c r="O927" s="75"/>
      <c r="P927" s="75"/>
      <c r="Q927" s="75"/>
      <c r="R927" s="75"/>
    </row>
    <row r="928" spans="14:18">
      <c r="N928" s="75"/>
      <c r="O928" s="75"/>
      <c r="P928" s="75"/>
      <c r="Q928" s="75"/>
      <c r="R928" s="75"/>
    </row>
    <row r="929" spans="14:18">
      <c r="N929" s="75"/>
      <c r="O929" s="75"/>
      <c r="P929" s="75"/>
      <c r="Q929" s="75"/>
      <c r="R929" s="75"/>
    </row>
    <row r="930" spans="14:18">
      <c r="N930" s="75"/>
      <c r="O930" s="75"/>
      <c r="P930" s="75"/>
      <c r="Q930" s="75"/>
      <c r="R930" s="75"/>
    </row>
    <row r="931" spans="14:18">
      <c r="N931" s="75"/>
      <c r="O931" s="75"/>
      <c r="P931" s="75"/>
      <c r="Q931" s="75"/>
      <c r="R931" s="75"/>
    </row>
    <row r="932" spans="14:18">
      <c r="N932" s="75"/>
      <c r="O932" s="75"/>
      <c r="P932" s="75"/>
      <c r="Q932" s="75"/>
      <c r="R932" s="75"/>
    </row>
    <row r="933" spans="14:18">
      <c r="N933" s="75"/>
      <c r="O933" s="75"/>
      <c r="P933" s="75"/>
      <c r="Q933" s="75"/>
      <c r="R933" s="75"/>
    </row>
    <row r="934" spans="14:18">
      <c r="N934" s="75"/>
      <c r="O934" s="75"/>
      <c r="P934" s="75"/>
      <c r="Q934" s="75"/>
      <c r="R934" s="75"/>
    </row>
    <row r="935" spans="14:18">
      <c r="N935" s="75"/>
      <c r="O935" s="75"/>
      <c r="P935" s="75"/>
      <c r="Q935" s="75"/>
      <c r="R935" s="75"/>
    </row>
    <row r="936" spans="14:18">
      <c r="N936" s="75"/>
      <c r="O936" s="75"/>
      <c r="P936" s="75"/>
      <c r="Q936" s="75"/>
      <c r="R936" s="75"/>
    </row>
    <row r="937" spans="14:18">
      <c r="N937" s="75"/>
      <c r="O937" s="75"/>
      <c r="P937" s="75"/>
      <c r="Q937" s="75"/>
      <c r="R937" s="75"/>
    </row>
    <row r="938" spans="14:18">
      <c r="N938" s="75"/>
      <c r="O938" s="75"/>
      <c r="P938" s="75"/>
      <c r="Q938" s="75"/>
      <c r="R938" s="75"/>
    </row>
    <row r="939" spans="14:18">
      <c r="N939" s="75"/>
      <c r="O939" s="75"/>
      <c r="P939" s="75"/>
      <c r="Q939" s="75"/>
      <c r="R939" s="75"/>
    </row>
    <row r="940" spans="14:18">
      <c r="N940" s="75"/>
      <c r="O940" s="75"/>
      <c r="P940" s="75"/>
      <c r="Q940" s="75"/>
      <c r="R940" s="75"/>
    </row>
    <row r="941" spans="14:18">
      <c r="N941" s="75"/>
      <c r="O941" s="75"/>
      <c r="P941" s="75"/>
      <c r="Q941" s="75"/>
      <c r="R941" s="75"/>
    </row>
    <row r="942" spans="14:18">
      <c r="N942" s="75"/>
      <c r="O942" s="75"/>
      <c r="P942" s="75"/>
      <c r="Q942" s="75"/>
      <c r="R942" s="75"/>
    </row>
    <row r="943" spans="14:18">
      <c r="N943" s="75"/>
      <c r="O943" s="75"/>
      <c r="P943" s="75"/>
      <c r="Q943" s="75"/>
      <c r="R943" s="75"/>
    </row>
    <row r="944" spans="14:18">
      <c r="N944" s="75"/>
      <c r="O944" s="75"/>
      <c r="P944" s="75"/>
      <c r="Q944" s="75"/>
      <c r="R944" s="75"/>
    </row>
    <row r="945" spans="14:18">
      <c r="N945" s="75"/>
      <c r="O945" s="75"/>
      <c r="P945" s="75"/>
      <c r="Q945" s="75"/>
      <c r="R945" s="75"/>
    </row>
    <row r="946" spans="14:18">
      <c r="N946" s="75"/>
      <c r="O946" s="75"/>
      <c r="P946" s="75"/>
      <c r="Q946" s="75"/>
      <c r="R946" s="75"/>
    </row>
    <row r="947" spans="14:18">
      <c r="N947" s="75"/>
      <c r="O947" s="75"/>
      <c r="P947" s="75"/>
      <c r="Q947" s="75"/>
      <c r="R947" s="75"/>
    </row>
    <row r="948" spans="14:18">
      <c r="N948" s="75"/>
      <c r="O948" s="75"/>
      <c r="P948" s="75"/>
      <c r="Q948" s="75"/>
      <c r="R948" s="75"/>
    </row>
    <row r="949" spans="14:18">
      <c r="N949" s="75"/>
      <c r="O949" s="75"/>
      <c r="P949" s="75"/>
      <c r="Q949" s="75"/>
      <c r="R949" s="75"/>
    </row>
    <row r="950" spans="14:18">
      <c r="N950" s="75"/>
      <c r="O950" s="75"/>
      <c r="P950" s="75"/>
      <c r="Q950" s="75"/>
      <c r="R950" s="75"/>
    </row>
    <row r="951" spans="14:18">
      <c r="N951" s="75"/>
      <c r="O951" s="75"/>
      <c r="P951" s="75"/>
      <c r="Q951" s="75"/>
      <c r="R951" s="75"/>
    </row>
    <row r="952" spans="14:18">
      <c r="N952" s="75"/>
      <c r="O952" s="75"/>
      <c r="P952" s="75"/>
      <c r="Q952" s="75"/>
      <c r="R952" s="75"/>
    </row>
    <row r="953" spans="14:18">
      <c r="N953" s="75"/>
      <c r="O953" s="75"/>
      <c r="P953" s="75"/>
      <c r="Q953" s="75"/>
      <c r="R953" s="75"/>
    </row>
    <row r="954" spans="14:18">
      <c r="N954" s="75"/>
      <c r="O954" s="75"/>
      <c r="P954" s="75"/>
      <c r="Q954" s="75"/>
      <c r="R954" s="75"/>
    </row>
    <row r="955" spans="14:18">
      <c r="N955" s="75"/>
      <c r="O955" s="75"/>
      <c r="P955" s="75"/>
      <c r="Q955" s="75"/>
      <c r="R955" s="75"/>
    </row>
    <row r="956" spans="14:18">
      <c r="N956" s="75"/>
      <c r="O956" s="75"/>
      <c r="P956" s="75"/>
      <c r="Q956" s="75"/>
      <c r="R956" s="75"/>
    </row>
    <row r="957" spans="14:18">
      <c r="N957" s="75"/>
      <c r="O957" s="75"/>
      <c r="P957" s="75"/>
      <c r="Q957" s="75"/>
      <c r="R957" s="75"/>
    </row>
    <row r="958" spans="14:18">
      <c r="N958" s="75"/>
      <c r="O958" s="75"/>
      <c r="P958" s="75"/>
      <c r="Q958" s="75"/>
      <c r="R958" s="75"/>
    </row>
    <row r="959" spans="14:18">
      <c r="N959" s="75"/>
      <c r="O959" s="75"/>
      <c r="P959" s="75"/>
      <c r="Q959" s="75"/>
      <c r="R959" s="75"/>
    </row>
    <row r="960" spans="14:18">
      <c r="N960" s="75"/>
      <c r="O960" s="75"/>
      <c r="P960" s="75"/>
      <c r="Q960" s="75"/>
      <c r="R960" s="75"/>
    </row>
    <row r="961" spans="14:18">
      <c r="N961" s="75"/>
      <c r="O961" s="75"/>
      <c r="P961" s="75"/>
      <c r="Q961" s="75"/>
      <c r="R961" s="75"/>
    </row>
    <row r="962" spans="14:18">
      <c r="N962" s="75"/>
      <c r="O962" s="75"/>
      <c r="P962" s="75"/>
      <c r="Q962" s="75"/>
      <c r="R962" s="75"/>
    </row>
    <row r="963" spans="14:18">
      <c r="N963" s="75"/>
      <c r="O963" s="75"/>
      <c r="P963" s="75"/>
      <c r="Q963" s="75"/>
      <c r="R963" s="75"/>
    </row>
    <row r="964" spans="14:18">
      <c r="N964" s="75"/>
      <c r="O964" s="75"/>
      <c r="P964" s="75"/>
      <c r="Q964" s="75"/>
      <c r="R964" s="75"/>
    </row>
    <row r="965" spans="14:18">
      <c r="N965" s="75"/>
      <c r="O965" s="75"/>
      <c r="P965" s="75"/>
      <c r="Q965" s="75"/>
      <c r="R965" s="75"/>
    </row>
    <row r="966" spans="14:18">
      <c r="N966" s="75"/>
      <c r="O966" s="75"/>
      <c r="P966" s="75"/>
      <c r="Q966" s="75"/>
      <c r="R966" s="75"/>
    </row>
    <row r="967" spans="14:18">
      <c r="N967" s="75"/>
      <c r="O967" s="75"/>
      <c r="P967" s="75"/>
      <c r="Q967" s="75"/>
      <c r="R967" s="75"/>
    </row>
    <row r="968" spans="14:18">
      <c r="N968" s="75"/>
      <c r="O968" s="75"/>
      <c r="P968" s="75"/>
      <c r="Q968" s="75"/>
      <c r="R968" s="75"/>
    </row>
    <row r="969" spans="14:18">
      <c r="N969" s="75"/>
      <c r="O969" s="75"/>
      <c r="P969" s="75"/>
      <c r="Q969" s="75"/>
      <c r="R969" s="75"/>
    </row>
    <row r="970" spans="14:18">
      <c r="N970" s="75"/>
      <c r="O970" s="75"/>
      <c r="P970" s="75"/>
      <c r="Q970" s="75"/>
      <c r="R970" s="75"/>
    </row>
    <row r="971" spans="14:18">
      <c r="N971" s="75"/>
      <c r="O971" s="75"/>
      <c r="P971" s="75"/>
      <c r="Q971" s="75"/>
      <c r="R971" s="75"/>
    </row>
    <row r="972" spans="14:18">
      <c r="N972" s="75"/>
      <c r="O972" s="75"/>
      <c r="P972" s="75"/>
      <c r="Q972" s="75"/>
      <c r="R972" s="75"/>
    </row>
    <row r="973" spans="14:18">
      <c r="N973" s="75"/>
      <c r="O973" s="75"/>
      <c r="P973" s="75"/>
      <c r="Q973" s="75"/>
      <c r="R973" s="75"/>
    </row>
    <row r="974" spans="14:18">
      <c r="N974" s="75"/>
      <c r="O974" s="75"/>
      <c r="P974" s="75"/>
      <c r="Q974" s="75"/>
      <c r="R974" s="75"/>
    </row>
    <row r="975" spans="14:18">
      <c r="N975" s="75"/>
      <c r="O975" s="75"/>
      <c r="P975" s="75"/>
      <c r="Q975" s="75"/>
      <c r="R975" s="75"/>
    </row>
    <row r="976" spans="14:18">
      <c r="N976" s="75"/>
      <c r="O976" s="75"/>
      <c r="P976" s="75"/>
      <c r="Q976" s="75"/>
      <c r="R976" s="75"/>
    </row>
    <row r="977" spans="14:18">
      <c r="N977" s="75"/>
      <c r="O977" s="75"/>
      <c r="P977" s="75"/>
      <c r="Q977" s="75"/>
      <c r="R977" s="75"/>
    </row>
    <row r="978" spans="14:18">
      <c r="N978" s="75"/>
      <c r="O978" s="75"/>
      <c r="P978" s="75"/>
      <c r="Q978" s="75"/>
      <c r="R978" s="75"/>
    </row>
    <row r="979" spans="14:18">
      <c r="N979" s="75"/>
      <c r="O979" s="75"/>
      <c r="P979" s="75"/>
      <c r="Q979" s="75"/>
      <c r="R979" s="75"/>
    </row>
    <row r="980" spans="14:18">
      <c r="N980" s="75"/>
      <c r="O980" s="75"/>
      <c r="P980" s="75"/>
      <c r="Q980" s="75"/>
      <c r="R980" s="75"/>
    </row>
    <row r="981" spans="14:18">
      <c r="N981" s="75"/>
      <c r="O981" s="75"/>
      <c r="P981" s="75"/>
      <c r="Q981" s="75"/>
      <c r="R981" s="75"/>
    </row>
    <row r="982" spans="14:18">
      <c r="N982" s="75"/>
      <c r="O982" s="75"/>
      <c r="P982" s="75"/>
      <c r="Q982" s="75"/>
      <c r="R982" s="75"/>
    </row>
    <row r="983" spans="14:18">
      <c r="N983" s="75"/>
      <c r="O983" s="75"/>
      <c r="P983" s="75"/>
      <c r="Q983" s="75"/>
      <c r="R983" s="75"/>
    </row>
    <row r="984" spans="14:18">
      <c r="N984" s="75"/>
      <c r="O984" s="75"/>
      <c r="P984" s="75"/>
      <c r="Q984" s="75"/>
      <c r="R984" s="75"/>
    </row>
    <row r="985" spans="14:18">
      <c r="N985" s="75"/>
      <c r="O985" s="75"/>
      <c r="P985" s="75"/>
      <c r="Q985" s="75"/>
      <c r="R985" s="75"/>
    </row>
    <row r="986" spans="14:18">
      <c r="N986" s="75"/>
      <c r="O986" s="75"/>
      <c r="P986" s="75"/>
      <c r="Q986" s="75"/>
      <c r="R986" s="75"/>
    </row>
    <row r="987" spans="14:18">
      <c r="N987" s="75"/>
      <c r="O987" s="75"/>
      <c r="P987" s="75"/>
      <c r="Q987" s="75"/>
      <c r="R987" s="75"/>
    </row>
    <row r="988" spans="14:18">
      <c r="N988" s="75"/>
      <c r="O988" s="75"/>
      <c r="P988" s="75"/>
      <c r="Q988" s="75"/>
      <c r="R988" s="75"/>
    </row>
    <row r="989" spans="14:18">
      <c r="N989" s="75"/>
      <c r="O989" s="75"/>
      <c r="P989" s="75"/>
      <c r="Q989" s="75"/>
      <c r="R989" s="75"/>
    </row>
    <row r="990" spans="14:18">
      <c r="N990" s="75"/>
      <c r="O990" s="75"/>
      <c r="P990" s="75"/>
      <c r="Q990" s="75"/>
      <c r="R990" s="75"/>
    </row>
    <row r="991" spans="14:18">
      <c r="N991" s="75"/>
      <c r="O991" s="75"/>
      <c r="P991" s="75"/>
      <c r="Q991" s="75"/>
      <c r="R991" s="75"/>
    </row>
    <row r="992" spans="14:18">
      <c r="N992" s="75"/>
      <c r="O992" s="75"/>
      <c r="P992" s="75"/>
      <c r="Q992" s="75"/>
      <c r="R992" s="75"/>
    </row>
    <row r="993" spans="14:18">
      <c r="N993" s="75"/>
      <c r="O993" s="75"/>
      <c r="P993" s="75"/>
      <c r="Q993" s="75"/>
      <c r="R993" s="75"/>
    </row>
    <row r="994" spans="14:18">
      <c r="N994" s="75"/>
      <c r="O994" s="75"/>
      <c r="P994" s="75"/>
      <c r="Q994" s="75"/>
      <c r="R994" s="75"/>
    </row>
    <row r="995" spans="14:18">
      <c r="N995" s="75"/>
      <c r="O995" s="75"/>
      <c r="P995" s="75"/>
      <c r="Q995" s="75"/>
      <c r="R995" s="75"/>
    </row>
    <row r="996" spans="14:18">
      <c r="N996" s="75"/>
      <c r="O996" s="75"/>
      <c r="P996" s="75"/>
      <c r="Q996" s="75"/>
      <c r="R996" s="75"/>
    </row>
    <row r="997" spans="14:18">
      <c r="N997" s="75"/>
      <c r="O997" s="75"/>
      <c r="P997" s="75"/>
      <c r="Q997" s="75"/>
      <c r="R997" s="75"/>
    </row>
    <row r="998" spans="14:18">
      <c r="N998" s="75"/>
      <c r="O998" s="75"/>
      <c r="P998" s="75"/>
      <c r="Q998" s="75"/>
      <c r="R998" s="75"/>
    </row>
    <row r="999" spans="14:18">
      <c r="N999" s="75"/>
      <c r="O999" s="75"/>
      <c r="P999" s="75"/>
      <c r="Q999" s="75"/>
      <c r="R999" s="75"/>
    </row>
    <row r="1000" spans="14:18">
      <c r="N1000" s="75"/>
      <c r="O1000" s="75"/>
      <c r="P1000" s="75"/>
      <c r="Q1000" s="75"/>
      <c r="R1000" s="75"/>
    </row>
    <row r="1001" spans="14:18">
      <c r="N1001" s="75"/>
      <c r="O1001" s="75"/>
      <c r="P1001" s="75"/>
      <c r="Q1001" s="75"/>
      <c r="R1001" s="75"/>
    </row>
    <row r="1002" spans="14:18">
      <c r="N1002" s="75"/>
      <c r="O1002" s="75"/>
      <c r="P1002" s="75"/>
      <c r="Q1002" s="75"/>
      <c r="R1002" s="75"/>
    </row>
    <row r="1003" spans="14:18">
      <c r="N1003" s="75"/>
      <c r="O1003" s="75"/>
      <c r="P1003" s="75"/>
      <c r="Q1003" s="75"/>
      <c r="R1003" s="75"/>
    </row>
    <row r="1004" spans="14:18">
      <c r="N1004" s="75"/>
      <c r="O1004" s="75"/>
      <c r="P1004" s="75"/>
      <c r="Q1004" s="75"/>
      <c r="R1004" s="75"/>
    </row>
    <row r="1005" spans="14:18">
      <c r="N1005" s="75"/>
      <c r="O1005" s="75"/>
      <c r="P1005" s="75"/>
      <c r="Q1005" s="75"/>
      <c r="R1005" s="75"/>
    </row>
    <row r="1006" spans="14:18">
      <c r="N1006" s="75"/>
      <c r="O1006" s="75"/>
      <c r="P1006" s="75"/>
      <c r="Q1006" s="75"/>
      <c r="R1006" s="75"/>
    </row>
    <row r="1007" spans="14:18">
      <c r="N1007" s="75"/>
      <c r="O1007" s="75"/>
      <c r="P1007" s="75"/>
      <c r="Q1007" s="75"/>
      <c r="R1007" s="75"/>
    </row>
    <row r="1008" spans="14:18">
      <c r="N1008" s="75"/>
      <c r="O1008" s="75"/>
      <c r="P1008" s="75"/>
      <c r="Q1008" s="75"/>
      <c r="R1008" s="75"/>
    </row>
    <row r="1009" spans="14:18">
      <c r="N1009" s="75"/>
      <c r="O1009" s="75"/>
      <c r="P1009" s="75"/>
      <c r="Q1009" s="75"/>
      <c r="R1009" s="75"/>
    </row>
    <row r="1010" spans="14:18">
      <c r="N1010" s="75"/>
      <c r="O1010" s="75"/>
      <c r="P1010" s="75"/>
      <c r="Q1010" s="75"/>
      <c r="R1010" s="75"/>
    </row>
    <row r="1011" spans="14:18">
      <c r="N1011" s="75"/>
      <c r="O1011" s="75"/>
      <c r="P1011" s="75"/>
      <c r="Q1011" s="75"/>
      <c r="R1011" s="75"/>
    </row>
    <row r="1012" spans="14:18">
      <c r="N1012" s="75"/>
      <c r="O1012" s="75"/>
      <c r="P1012" s="75"/>
      <c r="Q1012" s="75"/>
      <c r="R1012" s="75"/>
    </row>
    <row r="1013" spans="14:18">
      <c r="N1013" s="75"/>
      <c r="O1013" s="75"/>
      <c r="P1013" s="75"/>
      <c r="Q1013" s="75"/>
      <c r="R1013" s="75"/>
    </row>
    <row r="1014" spans="14:18">
      <c r="N1014" s="75"/>
      <c r="O1014" s="75"/>
      <c r="P1014" s="75"/>
      <c r="Q1014" s="75"/>
      <c r="R1014" s="75"/>
    </row>
    <row r="1015" spans="14:18">
      <c r="N1015" s="75"/>
      <c r="O1015" s="75"/>
      <c r="P1015" s="75"/>
      <c r="Q1015" s="75"/>
      <c r="R1015" s="75"/>
    </row>
    <row r="1016" spans="14:18">
      <c r="N1016" s="75"/>
      <c r="O1016" s="75"/>
      <c r="P1016" s="75"/>
      <c r="Q1016" s="75"/>
      <c r="R1016" s="75"/>
    </row>
    <row r="1017" spans="14:18">
      <c r="N1017" s="75"/>
      <c r="O1017" s="75"/>
      <c r="P1017" s="75"/>
      <c r="Q1017" s="75"/>
      <c r="R1017" s="75"/>
    </row>
    <row r="1018" spans="14:18">
      <c r="N1018" s="75"/>
      <c r="O1018" s="75"/>
      <c r="P1018" s="75"/>
      <c r="Q1018" s="75"/>
      <c r="R1018" s="75"/>
    </row>
    <row r="1019" spans="14:18">
      <c r="N1019" s="75"/>
      <c r="O1019" s="75"/>
      <c r="P1019" s="75"/>
      <c r="Q1019" s="75"/>
      <c r="R1019" s="75"/>
    </row>
    <row r="1020" spans="14:18">
      <c r="N1020" s="75"/>
      <c r="O1020" s="75"/>
      <c r="P1020" s="75"/>
      <c r="Q1020" s="75"/>
      <c r="R1020" s="75"/>
    </row>
    <row r="1021" spans="14:18">
      <c r="N1021" s="75"/>
      <c r="O1021" s="75"/>
      <c r="P1021" s="75"/>
      <c r="Q1021" s="75"/>
      <c r="R1021" s="75"/>
    </row>
    <row r="1022" spans="14:18">
      <c r="N1022" s="75"/>
      <c r="O1022" s="75"/>
      <c r="P1022" s="75"/>
      <c r="Q1022" s="75"/>
      <c r="R1022" s="75"/>
    </row>
    <row r="1023" spans="14:18">
      <c r="N1023" s="75"/>
      <c r="O1023" s="75"/>
      <c r="P1023" s="75"/>
      <c r="Q1023" s="75"/>
      <c r="R1023" s="75"/>
    </row>
    <row r="1024" spans="14:18">
      <c r="N1024" s="75"/>
      <c r="O1024" s="75"/>
      <c r="P1024" s="75"/>
      <c r="Q1024" s="75"/>
      <c r="R1024" s="75"/>
    </row>
    <row r="1025" spans="14:18">
      <c r="N1025" s="75"/>
      <c r="O1025" s="75"/>
      <c r="P1025" s="75"/>
      <c r="Q1025" s="75"/>
      <c r="R1025" s="75"/>
    </row>
    <row r="1026" spans="14:18">
      <c r="N1026" s="75"/>
      <c r="O1026" s="75"/>
      <c r="P1026" s="75"/>
      <c r="Q1026" s="75"/>
      <c r="R1026" s="75"/>
    </row>
    <row r="1027" spans="14:18">
      <c r="N1027" s="75"/>
      <c r="O1027" s="75"/>
      <c r="P1027" s="75"/>
      <c r="Q1027" s="75"/>
      <c r="R1027" s="75"/>
    </row>
    <row r="1028" spans="14:18">
      <c r="N1028" s="75"/>
      <c r="O1028" s="75"/>
      <c r="P1028" s="75"/>
      <c r="Q1028" s="75"/>
      <c r="R1028" s="75"/>
    </row>
    <row r="1029" spans="14:18">
      <c r="N1029" s="75"/>
      <c r="O1029" s="75"/>
      <c r="P1029" s="75"/>
      <c r="Q1029" s="75"/>
      <c r="R1029" s="75"/>
    </row>
    <row r="1030" spans="14:18">
      <c r="N1030" s="75"/>
      <c r="O1030" s="75"/>
      <c r="P1030" s="75"/>
      <c r="Q1030" s="75"/>
      <c r="R1030" s="75"/>
    </row>
    <row r="1031" spans="14:18">
      <c r="N1031" s="75"/>
      <c r="O1031" s="75"/>
      <c r="P1031" s="75"/>
      <c r="Q1031" s="75"/>
      <c r="R1031" s="75"/>
    </row>
    <row r="1032" spans="14:18">
      <c r="N1032" s="75"/>
      <c r="O1032" s="75"/>
      <c r="P1032" s="75"/>
      <c r="Q1032" s="75"/>
      <c r="R1032" s="75"/>
    </row>
    <row r="1033" spans="14:18">
      <c r="N1033" s="75"/>
      <c r="O1033" s="75"/>
      <c r="P1033" s="75"/>
      <c r="Q1033" s="75"/>
      <c r="R1033" s="75"/>
    </row>
    <row r="1034" spans="14:18">
      <c r="N1034" s="75"/>
      <c r="O1034" s="75"/>
      <c r="P1034" s="75"/>
      <c r="Q1034" s="75"/>
      <c r="R1034" s="75"/>
    </row>
    <row r="1035" spans="14:18">
      <c r="N1035" s="75"/>
      <c r="O1035" s="75"/>
      <c r="P1035" s="75"/>
      <c r="Q1035" s="75"/>
      <c r="R1035" s="75"/>
    </row>
    <row r="1036" spans="14:18">
      <c r="N1036" s="75"/>
      <c r="O1036" s="75"/>
      <c r="P1036" s="75"/>
      <c r="Q1036" s="75"/>
      <c r="R1036" s="75"/>
    </row>
    <row r="1037" spans="14:18">
      <c r="N1037" s="75"/>
      <c r="O1037" s="75"/>
      <c r="P1037" s="75"/>
      <c r="Q1037" s="75"/>
      <c r="R1037" s="75"/>
    </row>
    <row r="1038" spans="14:18">
      <c r="N1038" s="75"/>
      <c r="O1038" s="75"/>
      <c r="P1038" s="75"/>
      <c r="Q1038" s="75"/>
      <c r="R1038" s="75"/>
    </row>
    <row r="1039" spans="14:18">
      <c r="N1039" s="75"/>
      <c r="O1039" s="75"/>
      <c r="P1039" s="75"/>
      <c r="Q1039" s="75"/>
      <c r="R1039" s="75"/>
    </row>
    <row r="1040" spans="14:18">
      <c r="N1040" s="75"/>
      <c r="O1040" s="75"/>
      <c r="P1040" s="75"/>
      <c r="Q1040" s="75"/>
      <c r="R1040" s="75"/>
    </row>
    <row r="1041" spans="14:18">
      <c r="N1041" s="75"/>
      <c r="O1041" s="75"/>
      <c r="P1041" s="75"/>
      <c r="Q1041" s="75"/>
      <c r="R1041" s="75"/>
    </row>
    <row r="1042" spans="14:18">
      <c r="N1042" s="75"/>
      <c r="O1042" s="75"/>
      <c r="P1042" s="75"/>
      <c r="Q1042" s="75"/>
      <c r="R1042" s="75"/>
    </row>
    <row r="1043" spans="14:18">
      <c r="N1043" s="75"/>
      <c r="O1043" s="75"/>
      <c r="P1043" s="75"/>
      <c r="Q1043" s="75"/>
      <c r="R1043" s="75"/>
    </row>
    <row r="1044" spans="14:18">
      <c r="N1044" s="75"/>
      <c r="O1044" s="75"/>
      <c r="P1044" s="75"/>
      <c r="Q1044" s="75"/>
      <c r="R1044" s="75"/>
    </row>
    <row r="1045" spans="14:18">
      <c r="N1045" s="75"/>
      <c r="O1045" s="75"/>
      <c r="P1045" s="75"/>
      <c r="Q1045" s="75"/>
      <c r="R1045" s="75"/>
    </row>
    <row r="1046" spans="14:18">
      <c r="N1046" s="75"/>
      <c r="O1046" s="75"/>
      <c r="P1046" s="75"/>
      <c r="Q1046" s="75"/>
      <c r="R1046" s="75"/>
    </row>
    <row r="1047" spans="14:18">
      <c r="N1047" s="75"/>
      <c r="O1047" s="75"/>
      <c r="P1047" s="75"/>
      <c r="Q1047" s="75"/>
      <c r="R1047" s="75"/>
    </row>
    <row r="1048" spans="14:18">
      <c r="N1048" s="75"/>
      <c r="O1048" s="75"/>
      <c r="P1048" s="75"/>
      <c r="Q1048" s="75"/>
      <c r="R1048" s="75"/>
    </row>
    <row r="1049" spans="14:18">
      <c r="N1049" s="75"/>
      <c r="O1049" s="75"/>
      <c r="P1049" s="75"/>
      <c r="Q1049" s="75"/>
      <c r="R1049" s="75"/>
    </row>
    <row r="1050" spans="14:18">
      <c r="N1050" s="75"/>
      <c r="O1050" s="75"/>
      <c r="P1050" s="75"/>
      <c r="Q1050" s="75"/>
      <c r="R1050" s="75"/>
    </row>
    <row r="1051" spans="14:18">
      <c r="N1051" s="75"/>
      <c r="O1051" s="75"/>
      <c r="P1051" s="75"/>
      <c r="Q1051" s="75"/>
      <c r="R1051" s="75"/>
    </row>
    <row r="1052" spans="14:18">
      <c r="N1052" s="75"/>
      <c r="O1052" s="75"/>
      <c r="P1052" s="75"/>
      <c r="Q1052" s="75"/>
      <c r="R1052" s="75"/>
    </row>
    <row r="1053" spans="14:18">
      <c r="N1053" s="75"/>
      <c r="O1053" s="75"/>
      <c r="P1053" s="75"/>
      <c r="Q1053" s="75"/>
      <c r="R1053" s="75"/>
    </row>
    <row r="1054" spans="14:18">
      <c r="N1054" s="75"/>
      <c r="O1054" s="75"/>
      <c r="P1054" s="75"/>
      <c r="Q1054" s="75"/>
      <c r="R1054" s="75"/>
    </row>
    <row r="1055" spans="14:18">
      <c r="N1055" s="75"/>
      <c r="O1055" s="75"/>
      <c r="P1055" s="75"/>
      <c r="Q1055" s="75"/>
      <c r="R1055" s="75"/>
    </row>
    <row r="1056" spans="14:18">
      <c r="N1056" s="75"/>
      <c r="O1056" s="75"/>
      <c r="P1056" s="75"/>
      <c r="Q1056" s="75"/>
      <c r="R1056" s="75"/>
    </row>
    <row r="1057" spans="14:18">
      <c r="N1057" s="75"/>
      <c r="O1057" s="75"/>
      <c r="P1057" s="75"/>
      <c r="Q1057" s="75"/>
      <c r="R1057" s="75"/>
    </row>
    <row r="1058" spans="14:18">
      <c r="N1058" s="75"/>
      <c r="O1058" s="75"/>
      <c r="P1058" s="75"/>
      <c r="Q1058" s="75"/>
      <c r="R1058" s="75"/>
    </row>
    <row r="1059" spans="14:18">
      <c r="N1059" s="75"/>
      <c r="O1059" s="75"/>
      <c r="P1059" s="75"/>
      <c r="Q1059" s="75"/>
      <c r="R1059" s="75"/>
    </row>
    <row r="1060" spans="14:18">
      <c r="N1060" s="75"/>
      <c r="O1060" s="75"/>
      <c r="P1060" s="75"/>
      <c r="Q1060" s="75"/>
      <c r="R1060" s="75"/>
    </row>
    <row r="1061" spans="14:18">
      <c r="N1061" s="75"/>
      <c r="O1061" s="75"/>
      <c r="P1061" s="75"/>
      <c r="Q1061" s="75"/>
      <c r="R1061" s="75"/>
    </row>
    <row r="1062" spans="14:18">
      <c r="N1062" s="75"/>
      <c r="O1062" s="75"/>
      <c r="P1062" s="75"/>
      <c r="Q1062" s="75"/>
      <c r="R1062" s="75"/>
    </row>
    <row r="1063" spans="14:18">
      <c r="N1063" s="75"/>
      <c r="O1063" s="75"/>
      <c r="P1063" s="75"/>
      <c r="Q1063" s="75"/>
      <c r="R1063" s="75"/>
    </row>
    <row r="1064" spans="14:18">
      <c r="N1064" s="75"/>
      <c r="O1064" s="75"/>
      <c r="P1064" s="75"/>
      <c r="Q1064" s="75"/>
      <c r="R1064" s="75"/>
    </row>
    <row r="1065" spans="14:18">
      <c r="N1065" s="75"/>
      <c r="O1065" s="75"/>
      <c r="P1065" s="75"/>
      <c r="Q1065" s="75"/>
      <c r="R1065" s="75"/>
    </row>
    <row r="1066" spans="14:18">
      <c r="N1066" s="75"/>
      <c r="O1066" s="75"/>
      <c r="P1066" s="75"/>
      <c r="Q1066" s="75"/>
      <c r="R1066" s="75"/>
    </row>
    <row r="1067" spans="14:18">
      <c r="N1067" s="75"/>
      <c r="O1067" s="75"/>
      <c r="P1067" s="75"/>
      <c r="Q1067" s="75"/>
      <c r="R1067" s="75"/>
    </row>
    <row r="1068" spans="14:18">
      <c r="N1068" s="75"/>
      <c r="O1068" s="75"/>
      <c r="P1068" s="75"/>
      <c r="Q1068" s="75"/>
      <c r="R1068" s="75"/>
    </row>
    <row r="1069" spans="14:18">
      <c r="N1069" s="75"/>
      <c r="O1069" s="75"/>
      <c r="P1069" s="75"/>
      <c r="Q1069" s="75"/>
      <c r="R1069" s="75"/>
    </row>
    <row r="1070" spans="14:18">
      <c r="N1070" s="75"/>
      <c r="O1070" s="75"/>
      <c r="P1070" s="75"/>
      <c r="Q1070" s="75"/>
      <c r="R1070" s="75"/>
    </row>
    <row r="1071" spans="14:18">
      <c r="N1071" s="75"/>
      <c r="O1071" s="75"/>
      <c r="P1071" s="75"/>
      <c r="Q1071" s="75"/>
      <c r="R1071" s="75"/>
    </row>
    <row r="1072" spans="14:18">
      <c r="N1072" s="75"/>
      <c r="O1072" s="75"/>
      <c r="P1072" s="75"/>
      <c r="Q1072" s="75"/>
      <c r="R1072" s="75"/>
    </row>
    <row r="1073" spans="14:18">
      <c r="N1073" s="75"/>
      <c r="O1073" s="75"/>
      <c r="P1073" s="75"/>
      <c r="Q1073" s="75"/>
      <c r="R1073" s="75"/>
    </row>
    <row r="1074" spans="14:18">
      <c r="N1074" s="75"/>
      <c r="O1074" s="75"/>
      <c r="P1074" s="75"/>
      <c r="Q1074" s="75"/>
      <c r="R1074" s="75"/>
    </row>
    <row r="1075" spans="14:18">
      <c r="N1075" s="75"/>
      <c r="O1075" s="75"/>
      <c r="P1075" s="75"/>
      <c r="Q1075" s="75"/>
      <c r="R1075" s="75"/>
    </row>
    <row r="1076" spans="14:18">
      <c r="N1076" s="75"/>
      <c r="O1076" s="75"/>
      <c r="P1076" s="75"/>
      <c r="Q1076" s="75"/>
      <c r="R1076" s="75"/>
    </row>
    <row r="1077" spans="14:18">
      <c r="N1077" s="75"/>
      <c r="O1077" s="75"/>
      <c r="P1077" s="75"/>
      <c r="Q1077" s="75"/>
      <c r="R1077" s="75"/>
    </row>
    <row r="1078" spans="14:18">
      <c r="N1078" s="75"/>
      <c r="O1078" s="75"/>
      <c r="P1078" s="75"/>
      <c r="Q1078" s="75"/>
      <c r="R1078" s="75"/>
    </row>
    <row r="1079" spans="14:18">
      <c r="N1079" s="75"/>
      <c r="O1079" s="75"/>
      <c r="P1079" s="75"/>
      <c r="Q1079" s="75"/>
      <c r="R1079" s="75"/>
    </row>
    <row r="1080" spans="14:18">
      <c r="N1080" s="75"/>
      <c r="O1080" s="75"/>
      <c r="P1080" s="75"/>
      <c r="Q1080" s="75"/>
      <c r="R1080" s="75"/>
    </row>
    <row r="1081" spans="14:18">
      <c r="N1081" s="75"/>
      <c r="O1081" s="75"/>
      <c r="P1081" s="75"/>
      <c r="Q1081" s="75"/>
      <c r="R1081" s="75"/>
    </row>
    <row r="1082" spans="14:18">
      <c r="N1082" s="75"/>
      <c r="O1082" s="75"/>
      <c r="P1082" s="75"/>
      <c r="Q1082" s="75"/>
      <c r="R1082" s="75"/>
    </row>
    <row r="1083" spans="14:18">
      <c r="N1083" s="75"/>
      <c r="O1083" s="75"/>
      <c r="P1083" s="75"/>
      <c r="Q1083" s="75"/>
      <c r="R1083" s="75"/>
    </row>
    <row r="1084" spans="14:18">
      <c r="N1084" s="75"/>
      <c r="O1084" s="75"/>
      <c r="P1084" s="75"/>
      <c r="Q1084" s="75"/>
      <c r="R1084" s="75"/>
    </row>
    <row r="1085" spans="14:18">
      <c r="N1085" s="75"/>
      <c r="O1085" s="75"/>
      <c r="P1085" s="75"/>
      <c r="Q1085" s="75"/>
      <c r="R1085" s="75"/>
    </row>
    <row r="1086" spans="14:18">
      <c r="N1086" s="75"/>
      <c r="O1086" s="75"/>
      <c r="P1086" s="75"/>
      <c r="Q1086" s="75"/>
      <c r="R1086" s="75"/>
    </row>
    <row r="1087" spans="14:18">
      <c r="N1087" s="75"/>
      <c r="O1087" s="75"/>
      <c r="P1087" s="75"/>
      <c r="Q1087" s="75"/>
      <c r="R1087" s="75"/>
    </row>
    <row r="1088" spans="14:18">
      <c r="N1088" s="75"/>
      <c r="O1088" s="75"/>
      <c r="P1088" s="75"/>
      <c r="Q1088" s="75"/>
      <c r="R1088" s="75"/>
    </row>
    <row r="1089" spans="14:18">
      <c r="N1089" s="75"/>
      <c r="O1089" s="75"/>
      <c r="P1089" s="75"/>
      <c r="Q1089" s="75"/>
      <c r="R1089" s="75"/>
    </row>
    <row r="1090" spans="14:18">
      <c r="N1090" s="75"/>
      <c r="O1090" s="75"/>
      <c r="P1090" s="75"/>
      <c r="Q1090" s="75"/>
      <c r="R1090" s="75"/>
    </row>
    <row r="1091" spans="14:18">
      <c r="N1091" s="75"/>
      <c r="O1091" s="75"/>
      <c r="P1091" s="75"/>
      <c r="Q1091" s="75"/>
      <c r="R1091" s="75"/>
    </row>
    <row r="1092" spans="14:18">
      <c r="N1092" s="75"/>
      <c r="O1092" s="75"/>
      <c r="P1092" s="75"/>
      <c r="Q1092" s="75"/>
      <c r="R1092" s="75"/>
    </row>
    <row r="1093" spans="14:18">
      <c r="N1093" s="75"/>
      <c r="O1093" s="75"/>
      <c r="P1093" s="75"/>
      <c r="Q1093" s="75"/>
      <c r="R1093" s="75"/>
    </row>
    <row r="1094" spans="14:18">
      <c r="N1094" s="75"/>
      <c r="O1094" s="75"/>
      <c r="P1094" s="75"/>
      <c r="Q1094" s="75"/>
      <c r="R1094" s="75"/>
    </row>
    <row r="1095" spans="14:18">
      <c r="N1095" s="75"/>
      <c r="O1095" s="75"/>
      <c r="P1095" s="75"/>
      <c r="Q1095" s="75"/>
      <c r="R1095" s="75"/>
    </row>
    <row r="1096" spans="14:18">
      <c r="N1096" s="75"/>
      <c r="O1096" s="75"/>
      <c r="P1096" s="75"/>
      <c r="Q1096" s="75"/>
      <c r="R1096" s="75"/>
    </row>
    <row r="1097" spans="14:18">
      <c r="N1097" s="75"/>
      <c r="O1097" s="75"/>
      <c r="P1097" s="75"/>
      <c r="Q1097" s="75"/>
      <c r="R1097" s="75"/>
    </row>
    <row r="1098" spans="14:18">
      <c r="N1098" s="75"/>
      <c r="O1098" s="75"/>
      <c r="P1098" s="75"/>
      <c r="Q1098" s="75"/>
      <c r="R1098" s="75"/>
    </row>
    <row r="1099" spans="14:18">
      <c r="N1099" s="75"/>
      <c r="O1099" s="75"/>
      <c r="P1099" s="75"/>
      <c r="Q1099" s="75"/>
      <c r="R1099" s="75"/>
    </row>
    <row r="1100" spans="14:18">
      <c r="N1100" s="75"/>
      <c r="O1100" s="75"/>
      <c r="P1100" s="75"/>
      <c r="Q1100" s="75"/>
      <c r="R1100" s="75"/>
    </row>
    <row r="1101" spans="14:18">
      <c r="N1101" s="75"/>
      <c r="O1101" s="75"/>
      <c r="P1101" s="75"/>
      <c r="Q1101" s="75"/>
      <c r="R1101" s="75"/>
    </row>
    <row r="1102" spans="14:18">
      <c r="N1102" s="75"/>
      <c r="O1102" s="75"/>
      <c r="P1102" s="75"/>
      <c r="Q1102" s="75"/>
      <c r="R1102" s="75"/>
    </row>
    <row r="1103" spans="14:18">
      <c r="N1103" s="75"/>
      <c r="O1103" s="75"/>
      <c r="P1103" s="75"/>
      <c r="Q1103" s="75"/>
      <c r="R1103" s="75"/>
    </row>
    <row r="1104" spans="14:18">
      <c r="N1104" s="75"/>
      <c r="O1104" s="75"/>
      <c r="P1104" s="75"/>
      <c r="Q1104" s="75"/>
      <c r="R1104" s="75"/>
    </row>
    <row r="1105" spans="14:18">
      <c r="N1105" s="75"/>
      <c r="O1105" s="75"/>
      <c r="P1105" s="75"/>
      <c r="Q1105" s="75"/>
      <c r="R1105" s="75"/>
    </row>
    <row r="1106" spans="14:18">
      <c r="N1106" s="75"/>
      <c r="O1106" s="75"/>
      <c r="P1106" s="75"/>
      <c r="Q1106" s="75"/>
      <c r="R1106" s="75"/>
    </row>
    <row r="1107" spans="14:18">
      <c r="N1107" s="75"/>
      <c r="O1107" s="75"/>
      <c r="P1107" s="75"/>
      <c r="Q1107" s="75"/>
      <c r="R1107" s="75"/>
    </row>
    <row r="1108" spans="14:18">
      <c r="N1108" s="75"/>
      <c r="O1108" s="75"/>
      <c r="P1108" s="75"/>
      <c r="Q1108" s="75"/>
      <c r="R1108" s="75"/>
    </row>
    <row r="1109" spans="14:18">
      <c r="N1109" s="75"/>
      <c r="O1109" s="75"/>
      <c r="P1109" s="75"/>
      <c r="Q1109" s="75"/>
      <c r="R1109" s="75"/>
    </row>
    <row r="1110" spans="14:18">
      <c r="N1110" s="75"/>
      <c r="O1110" s="75"/>
      <c r="P1110" s="75"/>
      <c r="Q1110" s="75"/>
      <c r="R1110" s="75"/>
    </row>
    <row r="1111" spans="14:18">
      <c r="N1111" s="75"/>
      <c r="O1111" s="75"/>
      <c r="P1111" s="75"/>
      <c r="Q1111" s="75"/>
      <c r="R1111" s="75"/>
    </row>
    <row r="1112" spans="14:18">
      <c r="N1112" s="75"/>
      <c r="O1112" s="75"/>
      <c r="P1112" s="75"/>
      <c r="Q1112" s="75"/>
      <c r="R1112" s="75"/>
    </row>
    <row r="1113" spans="14:18">
      <c r="N1113" s="75"/>
      <c r="O1113" s="75"/>
      <c r="P1113" s="75"/>
      <c r="Q1113" s="75"/>
      <c r="R1113" s="75"/>
    </row>
    <row r="1114" spans="14:18">
      <c r="N1114" s="75"/>
      <c r="O1114" s="75"/>
      <c r="P1114" s="75"/>
      <c r="Q1114" s="75"/>
      <c r="R1114" s="75"/>
    </row>
    <row r="1115" spans="14:18">
      <c r="N1115" s="75"/>
      <c r="O1115" s="75"/>
      <c r="P1115" s="75"/>
      <c r="Q1115" s="75"/>
      <c r="R1115" s="75"/>
    </row>
    <row r="1116" spans="14:18">
      <c r="N1116" s="75"/>
      <c r="O1116" s="75"/>
      <c r="P1116" s="75"/>
      <c r="Q1116" s="75"/>
      <c r="R1116" s="75"/>
    </row>
    <row r="1117" spans="14:18">
      <c r="N1117" s="75"/>
      <c r="O1117" s="75"/>
      <c r="P1117" s="75"/>
      <c r="Q1117" s="75"/>
      <c r="R1117" s="75"/>
    </row>
    <row r="1118" spans="14:18">
      <c r="N1118" s="75"/>
      <c r="O1118" s="75"/>
      <c r="P1118" s="75"/>
      <c r="Q1118" s="75"/>
      <c r="R1118" s="75"/>
    </row>
    <row r="1119" spans="14:18">
      <c r="N1119" s="75"/>
      <c r="O1119" s="75"/>
      <c r="P1119" s="75"/>
      <c r="Q1119" s="75"/>
      <c r="R1119" s="75"/>
    </row>
    <row r="1120" spans="14:18">
      <c r="N1120" s="75"/>
      <c r="O1120" s="75"/>
      <c r="P1120" s="75"/>
      <c r="Q1120" s="75"/>
      <c r="R1120" s="75"/>
    </row>
    <row r="1121" spans="14:18">
      <c r="N1121" s="75"/>
      <c r="O1121" s="75"/>
      <c r="P1121" s="75"/>
      <c r="Q1121" s="75"/>
      <c r="R1121" s="75"/>
    </row>
    <row r="1122" spans="14:18">
      <c r="N1122" s="75"/>
      <c r="O1122" s="75"/>
      <c r="P1122" s="75"/>
      <c r="Q1122" s="75"/>
      <c r="R1122" s="75"/>
    </row>
    <row r="1123" spans="14:18">
      <c r="N1123" s="75"/>
      <c r="O1123" s="75"/>
      <c r="P1123" s="75"/>
      <c r="Q1123" s="75"/>
      <c r="R1123" s="75"/>
    </row>
    <row r="1124" spans="14:18">
      <c r="N1124" s="75"/>
      <c r="O1124" s="75"/>
      <c r="P1124" s="75"/>
      <c r="Q1124" s="75"/>
      <c r="R1124" s="75"/>
    </row>
    <row r="1125" spans="14:18">
      <c r="N1125" s="75"/>
      <c r="O1125" s="75"/>
      <c r="P1125" s="75"/>
      <c r="Q1125" s="75"/>
      <c r="R1125" s="75"/>
    </row>
    <row r="1126" spans="14:18">
      <c r="N1126" s="75"/>
      <c r="O1126" s="75"/>
      <c r="P1126" s="75"/>
      <c r="Q1126" s="75"/>
      <c r="R1126" s="75"/>
    </row>
    <row r="1127" spans="14:18">
      <c r="N1127" s="75"/>
      <c r="O1127" s="75"/>
      <c r="P1127" s="75"/>
      <c r="Q1127" s="75"/>
      <c r="R1127" s="75"/>
    </row>
    <row r="1128" spans="14:18">
      <c r="N1128" s="75"/>
      <c r="O1128" s="75"/>
      <c r="P1128" s="75"/>
      <c r="Q1128" s="75"/>
      <c r="R1128" s="75"/>
    </row>
    <row r="1129" spans="14:18">
      <c r="N1129" s="75"/>
      <c r="O1129" s="75"/>
      <c r="P1129" s="75"/>
      <c r="Q1129" s="75"/>
      <c r="R1129" s="75"/>
    </row>
    <row r="1130" spans="14:18">
      <c r="N1130" s="75"/>
      <c r="O1130" s="75"/>
      <c r="P1130" s="75"/>
      <c r="Q1130" s="75"/>
      <c r="R1130" s="75"/>
    </row>
    <row r="1131" spans="14:18">
      <c r="N1131" s="75"/>
      <c r="O1131" s="75"/>
      <c r="P1131" s="75"/>
      <c r="Q1131" s="75"/>
      <c r="R1131" s="75"/>
    </row>
    <row r="1132" spans="14:18">
      <c r="N1132" s="75"/>
      <c r="O1132" s="75"/>
      <c r="P1132" s="75"/>
      <c r="Q1132" s="75"/>
      <c r="R1132" s="75"/>
    </row>
    <row r="1133" spans="14:18">
      <c r="N1133" s="75"/>
      <c r="O1133" s="75"/>
      <c r="P1133" s="75"/>
      <c r="Q1133" s="75"/>
      <c r="R1133" s="75"/>
    </row>
    <row r="1134" spans="14:18">
      <c r="N1134" s="75"/>
      <c r="O1134" s="75"/>
      <c r="P1134" s="75"/>
      <c r="Q1134" s="75"/>
      <c r="R1134" s="75"/>
    </row>
    <row r="1135" spans="14:18">
      <c r="N1135" s="75"/>
      <c r="O1135" s="75"/>
      <c r="P1135" s="75"/>
      <c r="Q1135" s="75"/>
      <c r="R1135" s="75"/>
    </row>
    <row r="1136" spans="14:18">
      <c r="N1136" s="75"/>
      <c r="O1136" s="75"/>
      <c r="P1136" s="75"/>
      <c r="Q1136" s="75"/>
      <c r="R1136" s="75"/>
    </row>
    <row r="1137" spans="14:18">
      <c r="N1137" s="75"/>
      <c r="O1137" s="75"/>
      <c r="P1137" s="75"/>
      <c r="Q1137" s="75"/>
      <c r="R1137" s="75"/>
    </row>
    <row r="1138" spans="14:18">
      <c r="N1138" s="75"/>
      <c r="O1138" s="75"/>
      <c r="P1138" s="75"/>
      <c r="Q1138" s="75"/>
      <c r="R1138" s="75"/>
    </row>
    <row r="1139" spans="14:18">
      <c r="N1139" s="75"/>
      <c r="O1139" s="75"/>
      <c r="P1139" s="75"/>
      <c r="Q1139" s="75"/>
      <c r="R1139" s="75"/>
    </row>
    <row r="1140" spans="14:18">
      <c r="N1140" s="75"/>
      <c r="O1140" s="75"/>
      <c r="P1140" s="75"/>
      <c r="Q1140" s="75"/>
      <c r="R1140" s="75"/>
    </row>
    <row r="1141" spans="14:18">
      <c r="N1141" s="75"/>
      <c r="O1141" s="75"/>
      <c r="P1141" s="75"/>
      <c r="Q1141" s="75"/>
      <c r="R1141" s="75"/>
    </row>
    <row r="1142" spans="14:18">
      <c r="N1142" s="75"/>
      <c r="O1142" s="75"/>
      <c r="P1142" s="75"/>
      <c r="Q1142" s="75"/>
      <c r="R1142" s="75"/>
    </row>
    <row r="1143" spans="14:18">
      <c r="N1143" s="75"/>
      <c r="O1143" s="75"/>
      <c r="P1143" s="75"/>
      <c r="Q1143" s="75"/>
      <c r="R1143" s="75"/>
    </row>
    <row r="1144" spans="14:18">
      <c r="N1144" s="75"/>
      <c r="O1144" s="75"/>
      <c r="P1144" s="75"/>
      <c r="Q1144" s="75"/>
      <c r="R1144" s="75"/>
    </row>
    <row r="1145" spans="14:18">
      <c r="N1145" s="75"/>
      <c r="O1145" s="75"/>
      <c r="P1145" s="75"/>
      <c r="Q1145" s="75"/>
      <c r="R1145" s="75"/>
    </row>
    <row r="1146" spans="14:18">
      <c r="N1146" s="75"/>
      <c r="O1146" s="75"/>
      <c r="P1146" s="75"/>
      <c r="Q1146" s="75"/>
      <c r="R1146" s="75"/>
    </row>
    <row r="1147" spans="14:18">
      <c r="N1147" s="75"/>
      <c r="O1147" s="75"/>
      <c r="P1147" s="75"/>
      <c r="Q1147" s="75"/>
      <c r="R1147" s="75"/>
    </row>
    <row r="1148" spans="14:18">
      <c r="N1148" s="75"/>
      <c r="O1148" s="75"/>
      <c r="P1148" s="75"/>
      <c r="Q1148" s="75"/>
      <c r="R1148" s="75"/>
    </row>
    <row r="1149" spans="14:18">
      <c r="N1149" s="75"/>
      <c r="O1149" s="75"/>
      <c r="P1149" s="75"/>
      <c r="Q1149" s="75"/>
      <c r="R1149" s="75"/>
    </row>
    <row r="1150" spans="14:18">
      <c r="N1150" s="75"/>
      <c r="O1150" s="75"/>
      <c r="P1150" s="75"/>
      <c r="Q1150" s="75"/>
      <c r="R1150" s="75"/>
    </row>
    <row r="1151" spans="14:18">
      <c r="N1151" s="75"/>
      <c r="O1151" s="75"/>
      <c r="P1151" s="75"/>
      <c r="Q1151" s="75"/>
      <c r="R1151" s="75"/>
    </row>
    <row r="1152" spans="14:18">
      <c r="N1152" s="75"/>
      <c r="O1152" s="75"/>
      <c r="P1152" s="75"/>
      <c r="Q1152" s="75"/>
      <c r="R1152" s="75"/>
    </row>
    <row r="1153" spans="14:18">
      <c r="N1153" s="75"/>
      <c r="O1153" s="75"/>
      <c r="P1153" s="75"/>
      <c r="Q1153" s="75"/>
      <c r="R1153" s="75"/>
    </row>
    <row r="1154" spans="14:18">
      <c r="N1154" s="75"/>
      <c r="O1154" s="75"/>
      <c r="P1154" s="75"/>
      <c r="Q1154" s="75"/>
      <c r="R1154" s="75"/>
    </row>
    <row r="1155" spans="14:18">
      <c r="N1155" s="75"/>
      <c r="O1155" s="75"/>
      <c r="P1155" s="75"/>
      <c r="Q1155" s="75"/>
      <c r="R1155" s="75"/>
    </row>
    <row r="1156" spans="14:18">
      <c r="N1156" s="75"/>
      <c r="O1156" s="75"/>
      <c r="P1156" s="75"/>
      <c r="Q1156" s="75"/>
      <c r="R1156" s="75"/>
    </row>
    <row r="1157" spans="14:18">
      <c r="N1157" s="75"/>
      <c r="O1157" s="75"/>
      <c r="P1157" s="75"/>
      <c r="Q1157" s="75"/>
      <c r="R1157" s="75"/>
    </row>
    <row r="1158" spans="14:18">
      <c r="N1158" s="75"/>
      <c r="O1158" s="75"/>
      <c r="P1158" s="75"/>
      <c r="Q1158" s="75"/>
      <c r="R1158" s="75"/>
    </row>
    <row r="1159" spans="14:18">
      <c r="N1159" s="75"/>
      <c r="O1159" s="75"/>
      <c r="P1159" s="75"/>
      <c r="Q1159" s="75"/>
      <c r="R1159" s="75"/>
    </row>
    <row r="1160" spans="14:18">
      <c r="N1160" s="75"/>
      <c r="O1160" s="75"/>
      <c r="P1160" s="75"/>
      <c r="Q1160" s="75"/>
      <c r="R1160" s="75"/>
    </row>
    <row r="1161" spans="14:18">
      <c r="N1161" s="75"/>
      <c r="O1161" s="75"/>
      <c r="P1161" s="75"/>
      <c r="Q1161" s="75"/>
      <c r="R1161" s="75"/>
    </row>
    <row r="1162" spans="14:18">
      <c r="N1162" s="75"/>
      <c r="O1162" s="75"/>
      <c r="P1162" s="75"/>
      <c r="Q1162" s="75"/>
      <c r="R1162" s="75"/>
    </row>
    <row r="1163" spans="14:18">
      <c r="N1163" s="75"/>
      <c r="O1163" s="75"/>
      <c r="P1163" s="75"/>
      <c r="Q1163" s="75"/>
      <c r="R1163" s="75"/>
    </row>
    <row r="1164" spans="14:18">
      <c r="N1164" s="75"/>
      <c r="O1164" s="75"/>
      <c r="P1164" s="75"/>
      <c r="Q1164" s="75"/>
      <c r="R1164" s="75"/>
    </row>
    <row r="1165" spans="14:18">
      <c r="N1165" s="75"/>
      <c r="O1165" s="75"/>
      <c r="P1165" s="75"/>
      <c r="Q1165" s="75"/>
      <c r="R1165" s="75"/>
    </row>
    <row r="1166" spans="14:18">
      <c r="N1166" s="75"/>
      <c r="O1166" s="75"/>
      <c r="P1166" s="75"/>
      <c r="Q1166" s="75"/>
      <c r="R1166" s="75"/>
    </row>
    <row r="1167" spans="14:18">
      <c r="N1167" s="75"/>
      <c r="O1167" s="75"/>
      <c r="P1167" s="75"/>
      <c r="Q1167" s="75"/>
      <c r="R1167" s="75"/>
    </row>
    <row r="1168" spans="14:18">
      <c r="N1168" s="75"/>
      <c r="O1168" s="75"/>
      <c r="P1168" s="75"/>
      <c r="Q1168" s="75"/>
      <c r="R1168" s="75"/>
    </row>
    <row r="1169" spans="14:18">
      <c r="N1169" s="75"/>
      <c r="O1169" s="75"/>
      <c r="P1169" s="75"/>
      <c r="Q1169" s="75"/>
      <c r="R1169" s="75"/>
    </row>
    <row r="1170" spans="14:18">
      <c r="N1170" s="75"/>
      <c r="O1170" s="75"/>
      <c r="P1170" s="75"/>
      <c r="Q1170" s="75"/>
      <c r="R1170" s="75"/>
    </row>
    <row r="1171" spans="14:18">
      <c r="N1171" s="75"/>
      <c r="O1171" s="75"/>
      <c r="P1171" s="75"/>
      <c r="Q1171" s="75"/>
      <c r="R1171" s="75"/>
    </row>
    <row r="1172" spans="14:18">
      <c r="N1172" s="75"/>
      <c r="O1172" s="75"/>
      <c r="P1172" s="75"/>
      <c r="Q1172" s="75"/>
      <c r="R1172" s="75"/>
    </row>
    <row r="1173" spans="14:18">
      <c r="N1173" s="75"/>
      <c r="O1173" s="75"/>
      <c r="P1173" s="75"/>
      <c r="Q1173" s="75"/>
      <c r="R1173" s="75"/>
    </row>
    <row r="1174" spans="14:18">
      <c r="N1174" s="75"/>
      <c r="O1174" s="75"/>
      <c r="P1174" s="75"/>
      <c r="Q1174" s="75"/>
      <c r="R1174" s="75"/>
    </row>
    <row r="1175" spans="14:18">
      <c r="N1175" s="75"/>
      <c r="O1175" s="75"/>
      <c r="P1175" s="75"/>
      <c r="Q1175" s="75"/>
      <c r="R1175" s="75"/>
    </row>
    <row r="1176" spans="14:18">
      <c r="N1176" s="75"/>
      <c r="O1176" s="75"/>
      <c r="P1176" s="75"/>
      <c r="Q1176" s="75"/>
      <c r="R1176" s="75"/>
    </row>
    <row r="1177" spans="14:18">
      <c r="N1177" s="75"/>
      <c r="O1177" s="75"/>
      <c r="P1177" s="75"/>
      <c r="Q1177" s="75"/>
      <c r="R1177" s="75"/>
    </row>
    <row r="1178" spans="14:18">
      <c r="N1178" s="75"/>
      <c r="O1178" s="75"/>
      <c r="P1178" s="75"/>
      <c r="Q1178" s="75"/>
      <c r="R1178" s="75"/>
    </row>
    <row r="1179" spans="14:18">
      <c r="N1179" s="75"/>
      <c r="O1179" s="75"/>
      <c r="P1179" s="75"/>
      <c r="Q1179" s="75"/>
      <c r="R1179" s="75"/>
    </row>
    <row r="1180" spans="14:18">
      <c r="N1180" s="75"/>
      <c r="O1180" s="75"/>
      <c r="P1180" s="75"/>
      <c r="Q1180" s="75"/>
      <c r="R1180" s="75"/>
    </row>
    <row r="1181" spans="14:18">
      <c r="N1181" s="75"/>
      <c r="O1181" s="75"/>
      <c r="P1181" s="75"/>
      <c r="Q1181" s="75"/>
      <c r="R1181" s="75"/>
    </row>
    <row r="1182" spans="14:18">
      <c r="N1182" s="75"/>
      <c r="O1182" s="75"/>
      <c r="P1182" s="75"/>
      <c r="Q1182" s="75"/>
      <c r="R1182" s="75"/>
    </row>
    <row r="1183" spans="14:18">
      <c r="N1183" s="75"/>
      <c r="O1183" s="75"/>
      <c r="P1183" s="75"/>
      <c r="Q1183" s="75"/>
      <c r="R1183" s="75"/>
    </row>
    <row r="1184" spans="14:18">
      <c r="N1184" s="75"/>
      <c r="O1184" s="75"/>
      <c r="P1184" s="75"/>
      <c r="Q1184" s="75"/>
      <c r="R1184" s="75"/>
    </row>
    <row r="1185" spans="14:18">
      <c r="N1185" s="75"/>
      <c r="O1185" s="75"/>
      <c r="P1185" s="75"/>
      <c r="Q1185" s="75"/>
      <c r="R1185" s="75"/>
    </row>
    <row r="1186" spans="14:18">
      <c r="N1186" s="75"/>
      <c r="O1186" s="75"/>
      <c r="P1186" s="75"/>
      <c r="Q1186" s="75"/>
      <c r="R1186" s="75"/>
    </row>
    <row r="1187" spans="14:18">
      <c r="N1187" s="75"/>
      <c r="O1187" s="75"/>
      <c r="P1187" s="75"/>
      <c r="Q1187" s="75"/>
      <c r="R1187" s="75"/>
    </row>
    <row r="1188" spans="14:18">
      <c r="N1188" s="75"/>
      <c r="O1188" s="75"/>
      <c r="P1188" s="75"/>
      <c r="Q1188" s="75"/>
      <c r="R1188" s="75"/>
    </row>
    <row r="1189" spans="14:18">
      <c r="N1189" s="75"/>
      <c r="O1189" s="75"/>
      <c r="P1189" s="75"/>
      <c r="Q1189" s="75"/>
      <c r="R1189" s="75"/>
    </row>
    <row r="1190" spans="14:18">
      <c r="N1190" s="75"/>
      <c r="O1190" s="75"/>
      <c r="P1190" s="75"/>
      <c r="Q1190" s="75"/>
      <c r="R1190" s="75"/>
    </row>
    <row r="1191" spans="14:18">
      <c r="N1191" s="75"/>
      <c r="O1191" s="75"/>
      <c r="P1191" s="75"/>
      <c r="Q1191" s="75"/>
      <c r="R1191" s="75"/>
    </row>
    <row r="1192" spans="14:18">
      <c r="N1192" s="75"/>
      <c r="O1192" s="75"/>
      <c r="P1192" s="75"/>
      <c r="Q1192" s="75"/>
      <c r="R1192" s="75"/>
    </row>
    <row r="1193" spans="14:18">
      <c r="N1193" s="75"/>
      <c r="O1193" s="75"/>
      <c r="P1193" s="75"/>
      <c r="Q1193" s="75"/>
      <c r="R1193" s="75"/>
    </row>
    <row r="1194" spans="14:18">
      <c r="N1194" s="75"/>
      <c r="O1194" s="75"/>
      <c r="P1194" s="75"/>
      <c r="Q1194" s="75"/>
      <c r="R1194" s="75"/>
    </row>
    <row r="1195" spans="14:18">
      <c r="N1195" s="75"/>
      <c r="O1195" s="75"/>
      <c r="P1195" s="75"/>
      <c r="Q1195" s="75"/>
      <c r="R1195" s="75"/>
    </row>
    <row r="1196" spans="14:18">
      <c r="N1196" s="75"/>
      <c r="O1196" s="75"/>
      <c r="P1196" s="75"/>
      <c r="Q1196" s="75"/>
      <c r="R1196" s="75"/>
    </row>
    <row r="1197" spans="14:18">
      <c r="N1197" s="75"/>
      <c r="O1197" s="75"/>
      <c r="P1197" s="75"/>
      <c r="Q1197" s="75"/>
      <c r="R1197" s="75"/>
    </row>
    <row r="1198" spans="14:18">
      <c r="N1198" s="75"/>
      <c r="O1198" s="75"/>
      <c r="P1198" s="75"/>
      <c r="Q1198" s="75"/>
      <c r="R1198" s="75"/>
    </row>
    <row r="1199" spans="14:18">
      <c r="N1199" s="75"/>
      <c r="O1199" s="75"/>
      <c r="P1199" s="75"/>
      <c r="Q1199" s="75"/>
      <c r="R1199" s="75"/>
    </row>
    <row r="1200" spans="14:18">
      <c r="N1200" s="75"/>
      <c r="O1200" s="75"/>
      <c r="P1200" s="75"/>
      <c r="Q1200" s="75"/>
      <c r="R1200" s="75"/>
    </row>
    <row r="1201" spans="14:18">
      <c r="N1201" s="75"/>
      <c r="O1201" s="75"/>
      <c r="P1201" s="75"/>
      <c r="Q1201" s="75"/>
      <c r="R1201" s="75"/>
    </row>
    <row r="1202" spans="14:18">
      <c r="N1202" s="75"/>
      <c r="O1202" s="75"/>
      <c r="P1202" s="75"/>
      <c r="Q1202" s="75"/>
      <c r="R1202" s="75"/>
    </row>
    <row r="1203" spans="14:18">
      <c r="N1203" s="75"/>
      <c r="O1203" s="75"/>
      <c r="P1203" s="75"/>
      <c r="Q1203" s="75"/>
      <c r="R1203" s="75"/>
    </row>
    <row r="1204" spans="14:18">
      <c r="N1204" s="75"/>
      <c r="O1204" s="75"/>
      <c r="P1204" s="75"/>
      <c r="Q1204" s="75"/>
      <c r="R1204" s="75"/>
    </row>
    <row r="1205" spans="14:18">
      <c r="N1205" s="75"/>
      <c r="O1205" s="75"/>
      <c r="P1205" s="75"/>
      <c r="Q1205" s="75"/>
      <c r="R1205" s="75"/>
    </row>
    <row r="1206" spans="14:18">
      <c r="N1206" s="75"/>
      <c r="O1206" s="75"/>
      <c r="P1206" s="75"/>
      <c r="Q1206" s="75"/>
      <c r="R1206" s="75"/>
    </row>
    <row r="1207" spans="14:18">
      <c r="N1207" s="75"/>
      <c r="O1207" s="75"/>
      <c r="P1207" s="75"/>
      <c r="Q1207" s="75"/>
      <c r="R1207" s="75"/>
    </row>
    <row r="1208" spans="14:18">
      <c r="N1208" s="75"/>
      <c r="O1208" s="75"/>
      <c r="P1208" s="75"/>
      <c r="Q1208" s="75"/>
      <c r="R1208" s="75"/>
    </row>
    <row r="1209" spans="14:18">
      <c r="N1209" s="75"/>
      <c r="O1209" s="75"/>
      <c r="P1209" s="75"/>
      <c r="Q1209" s="75"/>
      <c r="R1209" s="75"/>
    </row>
    <row r="1210" spans="14:18">
      <c r="N1210" s="75"/>
      <c r="O1210" s="75"/>
      <c r="P1210" s="75"/>
      <c r="Q1210" s="75"/>
      <c r="R1210" s="75"/>
    </row>
    <row r="1211" spans="14:18">
      <c r="N1211" s="75"/>
      <c r="O1211" s="75"/>
      <c r="P1211" s="75"/>
      <c r="Q1211" s="75"/>
      <c r="R1211" s="75"/>
    </row>
    <row r="1212" spans="14:18">
      <c r="N1212" s="75"/>
      <c r="O1212" s="75"/>
      <c r="P1212" s="75"/>
      <c r="Q1212" s="75"/>
      <c r="R1212" s="75"/>
    </row>
    <row r="1213" spans="14:18">
      <c r="N1213" s="75"/>
      <c r="O1213" s="75"/>
      <c r="P1213" s="75"/>
      <c r="Q1213" s="75"/>
      <c r="R1213" s="75"/>
    </row>
    <row r="1214" spans="14:18">
      <c r="N1214" s="75"/>
      <c r="O1214" s="75"/>
      <c r="P1214" s="75"/>
      <c r="Q1214" s="75"/>
      <c r="R1214" s="75"/>
    </row>
    <row r="1215" spans="14:18">
      <c r="N1215" s="75"/>
      <c r="O1215" s="75"/>
      <c r="P1215" s="75"/>
      <c r="Q1215" s="75"/>
      <c r="R1215" s="75"/>
    </row>
    <row r="1216" spans="14:18">
      <c r="N1216" s="75"/>
      <c r="O1216" s="75"/>
      <c r="P1216" s="75"/>
      <c r="Q1216" s="75"/>
      <c r="R1216" s="75"/>
    </row>
    <row r="1217" spans="14:18">
      <c r="N1217" s="75"/>
      <c r="O1217" s="75"/>
      <c r="P1217" s="75"/>
      <c r="Q1217" s="75"/>
      <c r="R1217" s="75"/>
    </row>
    <row r="1218" spans="14:18">
      <c r="N1218" s="75"/>
      <c r="O1218" s="75"/>
      <c r="P1218" s="75"/>
      <c r="Q1218" s="75"/>
      <c r="R1218" s="75"/>
    </row>
    <row r="1219" spans="14:18">
      <c r="N1219" s="75"/>
      <c r="O1219" s="75"/>
      <c r="P1219" s="75"/>
      <c r="Q1219" s="75"/>
      <c r="R1219" s="75"/>
    </row>
    <row r="1220" spans="14:18">
      <c r="N1220" s="75"/>
      <c r="O1220" s="75"/>
      <c r="P1220" s="75"/>
      <c r="Q1220" s="75"/>
      <c r="R1220" s="75"/>
    </row>
    <row r="1221" spans="14:18">
      <c r="N1221" s="75"/>
      <c r="O1221" s="75"/>
      <c r="P1221" s="75"/>
      <c r="Q1221" s="75"/>
      <c r="R1221" s="75"/>
    </row>
    <row r="1222" spans="14:18">
      <c r="N1222" s="75"/>
      <c r="O1222" s="75"/>
      <c r="P1222" s="75"/>
      <c r="Q1222" s="75"/>
      <c r="R1222" s="75"/>
    </row>
    <row r="1223" spans="14:18">
      <c r="N1223" s="75"/>
      <c r="O1223" s="75"/>
      <c r="P1223" s="75"/>
      <c r="Q1223" s="75"/>
      <c r="R1223" s="75"/>
    </row>
    <row r="1224" spans="14:18">
      <c r="N1224" s="75"/>
      <c r="O1224" s="75"/>
      <c r="P1224" s="75"/>
      <c r="Q1224" s="75"/>
      <c r="R1224" s="75"/>
    </row>
    <row r="1225" spans="14:18">
      <c r="N1225" s="75"/>
      <c r="O1225" s="75"/>
      <c r="P1225" s="75"/>
      <c r="Q1225" s="75"/>
      <c r="R1225" s="75"/>
    </row>
    <row r="1226" spans="14:18">
      <c r="N1226" s="75"/>
      <c r="O1226" s="75"/>
      <c r="P1226" s="75"/>
      <c r="Q1226" s="75"/>
      <c r="R1226" s="75"/>
    </row>
    <row r="1227" spans="14:18">
      <c r="N1227" s="75"/>
      <c r="O1227" s="75"/>
      <c r="P1227" s="75"/>
      <c r="Q1227" s="75"/>
      <c r="R1227" s="75"/>
    </row>
    <row r="1228" spans="14:18">
      <c r="N1228" s="75"/>
      <c r="O1228" s="75"/>
      <c r="P1228" s="75"/>
      <c r="Q1228" s="75"/>
      <c r="R1228" s="75"/>
    </row>
    <row r="1229" spans="14:18">
      <c r="N1229" s="75"/>
      <c r="O1229" s="75"/>
      <c r="P1229" s="75"/>
      <c r="Q1229" s="75"/>
      <c r="R1229" s="75"/>
    </row>
    <row r="1230" spans="14:18">
      <c r="N1230" s="75"/>
      <c r="O1230" s="75"/>
      <c r="P1230" s="75"/>
      <c r="Q1230" s="75"/>
      <c r="R1230" s="75"/>
    </row>
    <row r="1231" spans="14:18">
      <c r="N1231" s="75"/>
      <c r="O1231" s="75"/>
      <c r="P1231" s="75"/>
      <c r="Q1231" s="75"/>
      <c r="R1231" s="75"/>
    </row>
    <row r="1232" spans="14:18">
      <c r="N1232" s="75"/>
      <c r="O1232" s="75"/>
      <c r="P1232" s="75"/>
      <c r="Q1232" s="75"/>
      <c r="R1232" s="75"/>
    </row>
    <row r="1233" spans="14:18">
      <c r="N1233" s="75"/>
      <c r="O1233" s="75"/>
      <c r="P1233" s="75"/>
      <c r="Q1233" s="75"/>
      <c r="R1233" s="75"/>
    </row>
    <row r="1234" spans="14:18">
      <c r="N1234" s="75"/>
      <c r="O1234" s="75"/>
      <c r="P1234" s="75"/>
      <c r="Q1234" s="75"/>
      <c r="R1234" s="75"/>
    </row>
    <row r="1235" spans="14:18">
      <c r="N1235" s="75"/>
      <c r="O1235" s="75"/>
      <c r="P1235" s="75"/>
      <c r="Q1235" s="75"/>
      <c r="R1235" s="75"/>
    </row>
    <row r="1236" spans="14:18">
      <c r="N1236" s="75"/>
      <c r="O1236" s="75"/>
      <c r="P1236" s="75"/>
      <c r="Q1236" s="75"/>
      <c r="R1236" s="75"/>
    </row>
    <row r="1237" spans="14:18">
      <c r="N1237" s="75"/>
      <c r="O1237" s="75"/>
      <c r="P1237" s="75"/>
      <c r="Q1237" s="75"/>
      <c r="R1237" s="75"/>
    </row>
    <row r="1238" spans="14:18">
      <c r="N1238" s="75"/>
      <c r="O1238" s="75"/>
      <c r="P1238" s="75"/>
      <c r="Q1238" s="75"/>
      <c r="R1238" s="75"/>
    </row>
    <row r="1239" spans="14:18">
      <c r="N1239" s="75"/>
      <c r="O1239" s="75"/>
      <c r="P1239" s="75"/>
      <c r="Q1239" s="75"/>
      <c r="R1239" s="75"/>
    </row>
    <row r="1240" spans="14:18">
      <c r="N1240" s="75"/>
      <c r="O1240" s="75"/>
      <c r="P1240" s="75"/>
      <c r="Q1240" s="75"/>
      <c r="R1240" s="75"/>
    </row>
    <row r="1241" spans="14:18">
      <c r="N1241" s="75"/>
      <c r="O1241" s="75"/>
      <c r="P1241" s="75"/>
      <c r="Q1241" s="75"/>
      <c r="R1241" s="75"/>
    </row>
    <row r="1242" spans="14:18">
      <c r="N1242" s="75"/>
      <c r="O1242" s="75"/>
      <c r="P1242" s="75"/>
      <c r="Q1242" s="75"/>
      <c r="R1242" s="75"/>
    </row>
    <row r="1243" spans="14:18">
      <c r="N1243" s="75"/>
      <c r="O1243" s="75"/>
      <c r="P1243" s="75"/>
      <c r="Q1243" s="75"/>
      <c r="R1243" s="75"/>
    </row>
    <row r="1244" spans="14:18">
      <c r="N1244" s="75"/>
      <c r="O1244" s="75"/>
      <c r="P1244" s="75"/>
      <c r="Q1244" s="75"/>
      <c r="R1244" s="75"/>
    </row>
    <row r="1245" spans="14:18">
      <c r="N1245" s="75"/>
      <c r="O1245" s="75"/>
      <c r="P1245" s="75"/>
      <c r="Q1245" s="75"/>
      <c r="R1245" s="75"/>
    </row>
    <row r="1246" spans="14:18">
      <c r="N1246" s="75"/>
      <c r="O1246" s="75"/>
      <c r="P1246" s="75"/>
      <c r="Q1246" s="75"/>
      <c r="R1246" s="75"/>
    </row>
    <row r="1247" spans="14:18">
      <c r="N1247" s="75"/>
      <c r="O1247" s="75"/>
      <c r="P1247" s="75"/>
      <c r="Q1247" s="75"/>
      <c r="R1247" s="75"/>
    </row>
    <row r="1248" spans="14:18">
      <c r="N1248" s="75"/>
      <c r="O1248" s="75"/>
      <c r="P1248" s="75"/>
      <c r="Q1248" s="75"/>
      <c r="R1248" s="75"/>
    </row>
    <row r="1249" spans="14:18">
      <c r="N1249" s="75"/>
      <c r="O1249" s="75"/>
      <c r="P1249" s="75"/>
      <c r="Q1249" s="75"/>
      <c r="R1249" s="75"/>
    </row>
    <row r="1250" spans="14:18">
      <c r="N1250" s="75"/>
      <c r="O1250" s="75"/>
      <c r="P1250" s="75"/>
      <c r="Q1250" s="75"/>
      <c r="R1250" s="75"/>
    </row>
    <row r="1251" spans="14:18">
      <c r="N1251" s="75"/>
      <c r="O1251" s="75"/>
      <c r="P1251" s="75"/>
      <c r="Q1251" s="75"/>
      <c r="R1251" s="75"/>
    </row>
    <row r="1252" spans="14:18">
      <c r="N1252" s="75"/>
      <c r="O1252" s="75"/>
      <c r="P1252" s="75"/>
      <c r="Q1252" s="75"/>
      <c r="R1252" s="75"/>
    </row>
    <row r="1253" spans="14:18">
      <c r="N1253" s="75"/>
      <c r="O1253" s="75"/>
      <c r="P1253" s="75"/>
      <c r="Q1253" s="75"/>
      <c r="R1253" s="75"/>
    </row>
    <row r="1254" spans="14:18">
      <c r="N1254" s="75"/>
      <c r="O1254" s="75"/>
      <c r="P1254" s="75"/>
      <c r="Q1254" s="75"/>
      <c r="R1254" s="75"/>
    </row>
    <row r="1255" spans="14:18">
      <c r="N1255" s="75"/>
      <c r="O1255" s="75"/>
      <c r="P1255" s="75"/>
      <c r="Q1255" s="75"/>
      <c r="R1255" s="75"/>
    </row>
    <row r="1256" spans="14:18">
      <c r="N1256" s="75"/>
      <c r="O1256" s="75"/>
      <c r="P1256" s="75"/>
      <c r="Q1256" s="75"/>
      <c r="R1256" s="75"/>
    </row>
    <row r="1257" spans="14:18">
      <c r="N1257" s="75"/>
      <c r="O1257" s="75"/>
      <c r="P1257" s="75"/>
      <c r="Q1257" s="75"/>
      <c r="R1257" s="75"/>
    </row>
    <row r="1258" spans="14:18">
      <c r="N1258" s="75"/>
      <c r="O1258" s="75"/>
      <c r="P1258" s="75"/>
      <c r="Q1258" s="75"/>
      <c r="R1258" s="75"/>
    </row>
    <row r="1259" spans="14:18">
      <c r="N1259" s="75"/>
      <c r="O1259" s="75"/>
      <c r="P1259" s="75"/>
      <c r="Q1259" s="75"/>
      <c r="R1259" s="75"/>
    </row>
    <row r="1260" spans="14:18">
      <c r="N1260" s="75"/>
      <c r="O1260" s="75"/>
      <c r="P1260" s="75"/>
      <c r="Q1260" s="75"/>
      <c r="R1260" s="75"/>
    </row>
    <row r="1261" spans="14:18">
      <c r="N1261" s="75"/>
      <c r="O1261" s="75"/>
      <c r="P1261" s="75"/>
      <c r="Q1261" s="75"/>
      <c r="R1261" s="75"/>
    </row>
    <row r="1262" spans="14:18">
      <c r="N1262" s="75"/>
      <c r="O1262" s="75"/>
      <c r="P1262" s="75"/>
      <c r="Q1262" s="75"/>
      <c r="R1262" s="75"/>
    </row>
    <row r="1263" spans="14:18">
      <c r="N1263" s="75"/>
      <c r="O1263" s="75"/>
      <c r="P1263" s="75"/>
      <c r="Q1263" s="75"/>
      <c r="R1263" s="75"/>
    </row>
    <row r="1264" spans="14:18">
      <c r="N1264" s="75"/>
      <c r="O1264" s="75"/>
      <c r="P1264" s="75"/>
      <c r="Q1264" s="75"/>
      <c r="R1264" s="75"/>
    </row>
    <row r="1265" spans="14:18">
      <c r="N1265" s="75"/>
      <c r="O1265" s="75"/>
      <c r="P1265" s="75"/>
      <c r="Q1265" s="75"/>
      <c r="R1265" s="75"/>
    </row>
    <row r="1266" spans="14:18">
      <c r="N1266" s="75"/>
      <c r="O1266" s="75"/>
      <c r="P1266" s="75"/>
      <c r="Q1266" s="75"/>
      <c r="R1266" s="75"/>
    </row>
    <row r="1267" spans="14:18">
      <c r="N1267" s="75"/>
      <c r="O1267" s="75"/>
      <c r="P1267" s="75"/>
      <c r="Q1267" s="75"/>
      <c r="R1267" s="75"/>
    </row>
    <row r="1268" spans="14:18">
      <c r="N1268" s="75"/>
      <c r="O1268" s="75"/>
      <c r="P1268" s="75"/>
      <c r="Q1268" s="75"/>
      <c r="R1268" s="75"/>
    </row>
    <row r="1269" spans="14:18">
      <c r="N1269" s="75"/>
      <c r="O1269" s="75"/>
      <c r="P1269" s="75"/>
      <c r="Q1269" s="75"/>
      <c r="R1269" s="75"/>
    </row>
    <row r="1270" spans="14:18">
      <c r="N1270" s="75"/>
      <c r="O1270" s="75"/>
      <c r="P1270" s="75"/>
      <c r="Q1270" s="75"/>
      <c r="R1270" s="75"/>
    </row>
    <row r="1271" spans="14:18">
      <c r="N1271" s="75"/>
      <c r="O1271" s="75"/>
      <c r="P1271" s="75"/>
      <c r="Q1271" s="75"/>
      <c r="R1271" s="75"/>
    </row>
    <row r="1272" spans="14:18">
      <c r="N1272" s="75"/>
      <c r="O1272" s="75"/>
      <c r="P1272" s="75"/>
      <c r="Q1272" s="75"/>
      <c r="R1272" s="75"/>
    </row>
    <row r="1273" spans="14:18">
      <c r="N1273" s="75"/>
      <c r="O1273" s="75"/>
      <c r="P1273" s="75"/>
      <c r="Q1273" s="75"/>
      <c r="R1273" s="75"/>
    </row>
    <row r="1274" spans="14:18">
      <c r="N1274" s="75"/>
      <c r="O1274" s="75"/>
      <c r="P1274" s="75"/>
      <c r="Q1274" s="75"/>
      <c r="R1274" s="75"/>
    </row>
    <row r="1275" spans="14:18">
      <c r="N1275" s="75"/>
      <c r="O1275" s="75"/>
      <c r="P1275" s="75"/>
      <c r="Q1275" s="75"/>
      <c r="R1275" s="75"/>
    </row>
    <row r="1276" spans="14:18">
      <c r="N1276" s="75"/>
      <c r="O1276" s="75"/>
      <c r="P1276" s="75"/>
      <c r="Q1276" s="75"/>
      <c r="R1276" s="75"/>
    </row>
    <row r="1277" spans="14:18">
      <c r="N1277" s="75"/>
      <c r="O1277" s="75"/>
      <c r="P1277" s="75"/>
      <c r="Q1277" s="75"/>
      <c r="R1277" s="75"/>
    </row>
    <row r="1278" spans="14:18">
      <c r="N1278" s="75"/>
      <c r="O1278" s="75"/>
      <c r="P1278" s="75"/>
      <c r="Q1278" s="75"/>
      <c r="R1278" s="75"/>
    </row>
    <row r="1279" spans="14:18">
      <c r="N1279" s="75"/>
      <c r="O1279" s="75"/>
      <c r="P1279" s="75"/>
      <c r="Q1279" s="75"/>
      <c r="R1279" s="75"/>
    </row>
    <row r="1280" spans="14:18">
      <c r="N1280" s="75"/>
      <c r="O1280" s="75"/>
      <c r="P1280" s="75"/>
      <c r="Q1280" s="75"/>
      <c r="R1280" s="75"/>
    </row>
    <row r="1281" spans="14:18">
      <c r="N1281" s="75"/>
      <c r="O1281" s="75"/>
      <c r="P1281" s="75"/>
      <c r="Q1281" s="75"/>
      <c r="R1281" s="75"/>
    </row>
    <row r="1282" spans="14:18">
      <c r="N1282" s="75"/>
      <c r="O1282" s="75"/>
      <c r="P1282" s="75"/>
      <c r="Q1282" s="75"/>
      <c r="R1282" s="75"/>
    </row>
    <row r="1283" spans="14:18">
      <c r="N1283" s="75"/>
      <c r="O1283" s="75"/>
      <c r="P1283" s="75"/>
      <c r="Q1283" s="75"/>
      <c r="R1283" s="75"/>
    </row>
    <row r="1284" spans="14:18">
      <c r="N1284" s="75"/>
      <c r="O1284" s="75"/>
      <c r="P1284" s="75"/>
      <c r="Q1284" s="75"/>
      <c r="R1284" s="75"/>
    </row>
    <row r="1285" spans="14:18">
      <c r="N1285" s="75"/>
      <c r="O1285" s="75"/>
      <c r="P1285" s="75"/>
      <c r="Q1285" s="75"/>
      <c r="R1285" s="75"/>
    </row>
    <row r="1286" spans="14:18">
      <c r="N1286" s="75"/>
      <c r="O1286" s="75"/>
      <c r="P1286" s="75"/>
      <c r="Q1286" s="75"/>
      <c r="R1286" s="75"/>
    </row>
    <row r="1287" spans="14:18">
      <c r="N1287" s="75"/>
      <c r="O1287" s="75"/>
      <c r="P1287" s="75"/>
      <c r="Q1287" s="75"/>
      <c r="R1287" s="75"/>
    </row>
    <row r="1288" spans="14:18">
      <c r="N1288" s="75"/>
      <c r="O1288" s="75"/>
      <c r="P1288" s="75"/>
      <c r="Q1288" s="75"/>
      <c r="R1288" s="75"/>
    </row>
    <row r="1289" spans="14:18">
      <c r="N1289" s="75"/>
      <c r="O1289" s="75"/>
      <c r="P1289" s="75"/>
      <c r="Q1289" s="75"/>
      <c r="R1289" s="75"/>
    </row>
    <row r="1290" spans="14:18">
      <c r="N1290" s="75"/>
      <c r="O1290" s="75"/>
      <c r="P1290" s="75"/>
      <c r="Q1290" s="75"/>
      <c r="R1290" s="75"/>
    </row>
    <row r="1291" spans="14:18">
      <c r="N1291" s="75"/>
      <c r="O1291" s="75"/>
      <c r="P1291" s="75"/>
      <c r="Q1291" s="75"/>
      <c r="R1291" s="75"/>
    </row>
    <row r="1292" spans="14:18">
      <c r="N1292" s="75"/>
      <c r="O1292" s="75"/>
      <c r="P1292" s="75"/>
      <c r="Q1292" s="75"/>
      <c r="R1292" s="75"/>
    </row>
    <row r="1293" spans="14:18">
      <c r="N1293" s="75"/>
      <c r="O1293" s="75"/>
      <c r="P1293" s="75"/>
      <c r="Q1293" s="75"/>
      <c r="R1293" s="75"/>
    </row>
    <row r="1294" spans="14:18">
      <c r="N1294" s="75"/>
      <c r="O1294" s="75"/>
      <c r="P1294" s="75"/>
      <c r="Q1294" s="75"/>
      <c r="R1294" s="75"/>
    </row>
    <row r="1295" spans="14:18">
      <c r="N1295" s="75"/>
      <c r="O1295" s="75"/>
      <c r="P1295" s="75"/>
      <c r="Q1295" s="75"/>
      <c r="R1295" s="75"/>
    </row>
    <row r="1296" spans="14:18">
      <c r="N1296" s="75"/>
      <c r="O1296" s="75"/>
      <c r="P1296" s="75"/>
      <c r="Q1296" s="75"/>
      <c r="R1296" s="75"/>
    </row>
    <row r="1297" spans="14:18">
      <c r="N1297" s="75"/>
      <c r="O1297" s="75"/>
      <c r="P1297" s="75"/>
      <c r="Q1297" s="75"/>
      <c r="R1297" s="75"/>
    </row>
    <row r="1298" spans="14:18">
      <c r="N1298" s="75"/>
      <c r="O1298" s="75"/>
      <c r="P1298" s="75"/>
      <c r="Q1298" s="75"/>
      <c r="R1298" s="75"/>
    </row>
    <row r="1299" spans="14:18">
      <c r="N1299" s="75"/>
      <c r="O1299" s="75"/>
      <c r="P1299" s="75"/>
      <c r="Q1299" s="75"/>
      <c r="R1299" s="75"/>
    </row>
    <row r="1300" spans="14:18">
      <c r="N1300" s="75"/>
      <c r="O1300" s="75"/>
      <c r="P1300" s="75"/>
      <c r="Q1300" s="75"/>
      <c r="R1300" s="75"/>
    </row>
    <row r="1301" spans="14:18">
      <c r="N1301" s="75"/>
      <c r="O1301" s="75"/>
      <c r="P1301" s="75"/>
      <c r="Q1301" s="75"/>
      <c r="R1301" s="75"/>
    </row>
    <row r="1302" spans="14:18">
      <c r="N1302" s="75"/>
      <c r="O1302" s="75"/>
      <c r="P1302" s="75"/>
      <c r="Q1302" s="75"/>
      <c r="R1302" s="75"/>
    </row>
    <row r="1303" spans="14:18">
      <c r="N1303" s="75"/>
      <c r="O1303" s="75"/>
      <c r="P1303" s="75"/>
      <c r="Q1303" s="75"/>
      <c r="R1303" s="75"/>
    </row>
    <row r="1304" spans="14:18">
      <c r="N1304" s="75"/>
      <c r="O1304" s="75"/>
      <c r="P1304" s="75"/>
      <c r="Q1304" s="75"/>
      <c r="R1304" s="75"/>
    </row>
    <row r="1305" spans="14:18">
      <c r="N1305" s="75"/>
      <c r="O1305" s="75"/>
      <c r="P1305" s="75"/>
      <c r="Q1305" s="75"/>
      <c r="R1305" s="75"/>
    </row>
    <row r="1306" spans="14:18">
      <c r="N1306" s="75"/>
      <c r="O1306" s="75"/>
      <c r="P1306" s="75"/>
      <c r="Q1306" s="75"/>
      <c r="R1306" s="75"/>
    </row>
    <row r="1307" spans="14:18">
      <c r="N1307" s="75"/>
      <c r="O1307" s="75"/>
      <c r="P1307" s="75"/>
      <c r="Q1307" s="75"/>
      <c r="R1307" s="75"/>
    </row>
    <row r="1308" spans="14:18">
      <c r="N1308" s="75"/>
      <c r="O1308" s="75"/>
      <c r="P1308" s="75"/>
      <c r="Q1308" s="75"/>
      <c r="R1308" s="75"/>
    </row>
    <row r="1309" spans="14:18">
      <c r="N1309" s="75"/>
      <c r="O1309" s="75"/>
      <c r="P1309" s="75"/>
      <c r="Q1309" s="75"/>
      <c r="R1309" s="75"/>
    </row>
    <row r="1310" spans="14:18">
      <c r="N1310" s="75"/>
      <c r="O1310" s="75"/>
      <c r="P1310" s="75"/>
      <c r="Q1310" s="75"/>
      <c r="R1310" s="75"/>
    </row>
    <row r="1311" spans="14:18">
      <c r="N1311" s="75"/>
      <c r="O1311" s="75"/>
      <c r="P1311" s="75"/>
      <c r="Q1311" s="75"/>
      <c r="R1311" s="75"/>
    </row>
    <row r="1312" spans="14:18">
      <c r="N1312" s="75"/>
      <c r="O1312" s="75"/>
      <c r="P1312" s="75"/>
      <c r="Q1312" s="75"/>
      <c r="R1312" s="75"/>
    </row>
    <row r="1313" spans="14:18">
      <c r="N1313" s="75"/>
      <c r="O1313" s="75"/>
      <c r="P1313" s="75"/>
      <c r="Q1313" s="75"/>
      <c r="R1313" s="75"/>
    </row>
    <row r="1314" spans="14:18">
      <c r="N1314" s="75"/>
      <c r="O1314" s="75"/>
      <c r="P1314" s="75"/>
      <c r="Q1314" s="75"/>
      <c r="R1314" s="75"/>
    </row>
    <row r="1315" spans="14:18">
      <c r="N1315" s="75"/>
      <c r="O1315" s="75"/>
      <c r="P1315" s="75"/>
      <c r="Q1315" s="75"/>
      <c r="R1315" s="75"/>
    </row>
    <row r="1316" spans="14:18">
      <c r="N1316" s="75"/>
      <c r="O1316" s="75"/>
      <c r="P1316" s="75"/>
      <c r="Q1316" s="75"/>
      <c r="R1316" s="75"/>
    </row>
    <row r="1317" spans="14:18">
      <c r="N1317" s="75"/>
      <c r="O1317" s="75"/>
      <c r="P1317" s="75"/>
      <c r="Q1317" s="75"/>
      <c r="R1317" s="75"/>
    </row>
    <row r="1318" spans="14:18">
      <c r="N1318" s="75"/>
      <c r="O1318" s="75"/>
      <c r="P1318" s="75"/>
      <c r="Q1318" s="75"/>
      <c r="R1318" s="75"/>
    </row>
    <row r="1319" spans="14:18">
      <c r="N1319" s="75"/>
      <c r="O1319" s="75"/>
      <c r="P1319" s="75"/>
      <c r="Q1319" s="75"/>
      <c r="R1319" s="75"/>
    </row>
    <row r="1320" spans="14:18">
      <c r="N1320" s="75"/>
      <c r="O1320" s="75"/>
      <c r="P1320" s="75"/>
      <c r="Q1320" s="75"/>
      <c r="R1320" s="75"/>
    </row>
    <row r="1321" spans="14:18">
      <c r="N1321" s="75"/>
      <c r="O1321" s="75"/>
      <c r="P1321" s="75"/>
      <c r="Q1321" s="75"/>
      <c r="R1321" s="75"/>
    </row>
    <row r="1322" spans="14:18">
      <c r="N1322" s="75"/>
      <c r="O1322" s="75"/>
      <c r="P1322" s="75"/>
      <c r="Q1322" s="75"/>
      <c r="R1322" s="75"/>
    </row>
    <row r="1323" spans="14:18">
      <c r="N1323" s="75"/>
      <c r="O1323" s="75"/>
      <c r="P1323" s="75"/>
      <c r="Q1323" s="75"/>
      <c r="R1323" s="75"/>
    </row>
    <row r="1324" spans="14:18">
      <c r="N1324" s="75"/>
      <c r="O1324" s="75"/>
      <c r="P1324" s="75"/>
      <c r="Q1324" s="75"/>
      <c r="R1324" s="75"/>
    </row>
    <row r="1325" spans="14:18">
      <c r="N1325" s="75"/>
      <c r="O1325" s="75"/>
      <c r="P1325" s="75"/>
      <c r="Q1325" s="75"/>
      <c r="R1325" s="75"/>
    </row>
    <row r="1326" spans="14:18">
      <c r="N1326" s="75"/>
      <c r="O1326" s="75"/>
      <c r="P1326" s="75"/>
      <c r="Q1326" s="75"/>
      <c r="R1326" s="75"/>
    </row>
    <row r="1327" spans="14:18">
      <c r="N1327" s="75"/>
      <c r="O1327" s="75"/>
      <c r="P1327" s="75"/>
      <c r="Q1327" s="75"/>
      <c r="R1327" s="75"/>
    </row>
    <row r="1328" spans="14:18">
      <c r="N1328" s="75"/>
      <c r="O1328" s="75"/>
      <c r="P1328" s="75"/>
      <c r="Q1328" s="75"/>
      <c r="R1328" s="75"/>
    </row>
    <row r="1329" spans="14:18">
      <c r="N1329" s="75"/>
      <c r="O1329" s="75"/>
      <c r="P1329" s="75"/>
      <c r="Q1329" s="75"/>
      <c r="R1329" s="75"/>
    </row>
    <row r="1330" spans="14:18">
      <c r="N1330" s="75"/>
      <c r="O1330" s="75"/>
      <c r="P1330" s="75"/>
      <c r="Q1330" s="75"/>
      <c r="R1330" s="75"/>
    </row>
    <row r="1331" spans="14:18">
      <c r="N1331" s="75"/>
      <c r="O1331" s="75"/>
      <c r="P1331" s="75"/>
      <c r="Q1331" s="75"/>
      <c r="R1331" s="75"/>
    </row>
    <row r="1332" spans="14:18">
      <c r="N1332" s="75"/>
      <c r="O1332" s="75"/>
      <c r="P1332" s="75"/>
      <c r="Q1332" s="75"/>
      <c r="R1332" s="75"/>
    </row>
    <row r="1333" spans="14:18">
      <c r="N1333" s="75"/>
      <c r="O1333" s="75"/>
      <c r="P1333" s="75"/>
      <c r="Q1333" s="75"/>
      <c r="R1333" s="75"/>
    </row>
    <row r="1334" spans="14:18">
      <c r="N1334" s="75"/>
      <c r="O1334" s="75"/>
      <c r="P1334" s="75"/>
      <c r="Q1334" s="75"/>
      <c r="R1334" s="75"/>
    </row>
    <row r="1335" spans="14:18">
      <c r="N1335" s="75"/>
      <c r="O1335" s="75"/>
      <c r="P1335" s="75"/>
      <c r="Q1335" s="75"/>
      <c r="R1335" s="75"/>
    </row>
    <row r="1336" spans="14:18">
      <c r="N1336" s="75"/>
      <c r="O1336" s="75"/>
      <c r="P1336" s="75"/>
      <c r="Q1336" s="75"/>
      <c r="R1336" s="75"/>
    </row>
    <row r="1337" spans="14:18">
      <c r="N1337" s="75"/>
      <c r="O1337" s="75"/>
      <c r="P1337" s="75"/>
      <c r="Q1337" s="75"/>
      <c r="R1337" s="75"/>
    </row>
    <row r="1338" spans="14:18">
      <c r="N1338" s="75"/>
      <c r="O1338" s="75"/>
      <c r="P1338" s="75"/>
      <c r="Q1338" s="75"/>
      <c r="R1338" s="75"/>
    </row>
    <row r="1339" spans="14:18">
      <c r="N1339" s="75"/>
      <c r="O1339" s="75"/>
      <c r="P1339" s="75"/>
      <c r="Q1339" s="75"/>
      <c r="R1339" s="75"/>
    </row>
    <row r="1340" spans="14:18">
      <c r="N1340" s="75"/>
      <c r="O1340" s="75"/>
      <c r="P1340" s="75"/>
      <c r="Q1340" s="75"/>
      <c r="R1340" s="75"/>
    </row>
    <row r="1341" spans="14:18">
      <c r="N1341" s="75"/>
      <c r="O1341" s="75"/>
      <c r="P1341" s="75"/>
      <c r="Q1341" s="75"/>
      <c r="R1341" s="75"/>
    </row>
    <row r="1342" spans="14:18">
      <c r="N1342" s="75"/>
      <c r="O1342" s="75"/>
      <c r="P1342" s="75"/>
      <c r="Q1342" s="75"/>
      <c r="R1342" s="75"/>
    </row>
    <row r="1343" spans="14:18">
      <c r="N1343" s="75"/>
      <c r="O1343" s="75"/>
      <c r="P1343" s="75"/>
      <c r="Q1343" s="75"/>
      <c r="R1343" s="75"/>
    </row>
    <row r="1344" spans="14:18">
      <c r="N1344" s="75"/>
      <c r="O1344" s="75"/>
      <c r="P1344" s="75"/>
      <c r="Q1344" s="75"/>
      <c r="R1344" s="75"/>
    </row>
    <row r="1345" spans="14:18">
      <c r="N1345" s="75"/>
      <c r="O1345" s="75"/>
      <c r="P1345" s="75"/>
      <c r="Q1345" s="75"/>
      <c r="R1345" s="75"/>
    </row>
    <row r="1346" spans="14:18">
      <c r="N1346" s="75"/>
      <c r="O1346" s="75"/>
      <c r="P1346" s="75"/>
      <c r="Q1346" s="75"/>
      <c r="R1346" s="75"/>
    </row>
    <row r="1347" spans="14:18">
      <c r="N1347" s="75"/>
      <c r="O1347" s="75"/>
      <c r="P1347" s="75"/>
      <c r="Q1347" s="75"/>
      <c r="R1347" s="75"/>
    </row>
    <row r="1348" spans="14:18">
      <c r="N1348" s="75"/>
      <c r="O1348" s="75"/>
      <c r="P1348" s="75"/>
      <c r="Q1348" s="75"/>
      <c r="R1348" s="75"/>
    </row>
    <row r="1349" spans="14:18">
      <c r="N1349" s="75"/>
      <c r="O1349" s="75"/>
      <c r="P1349" s="75"/>
      <c r="Q1349" s="75"/>
      <c r="R1349" s="75"/>
    </row>
    <row r="1350" spans="14:18">
      <c r="N1350" s="75"/>
      <c r="O1350" s="75"/>
      <c r="P1350" s="75"/>
      <c r="Q1350" s="75"/>
      <c r="R1350" s="75"/>
    </row>
    <row r="1351" spans="14:18">
      <c r="N1351" s="75"/>
      <c r="O1351" s="75"/>
      <c r="P1351" s="75"/>
      <c r="Q1351" s="75"/>
      <c r="R1351" s="75"/>
    </row>
    <row r="1352" spans="14:18">
      <c r="N1352" s="75"/>
      <c r="O1352" s="75"/>
      <c r="P1352" s="75"/>
      <c r="Q1352" s="75"/>
      <c r="R1352" s="75"/>
    </row>
    <row r="1353" spans="14:18">
      <c r="N1353" s="75"/>
      <c r="O1353" s="75"/>
      <c r="P1353" s="75"/>
      <c r="Q1353" s="75"/>
      <c r="R1353" s="75"/>
    </row>
    <row r="1354" spans="14:18">
      <c r="N1354" s="75"/>
      <c r="O1354" s="75"/>
      <c r="P1354" s="75"/>
      <c r="Q1354" s="75"/>
      <c r="R1354" s="75"/>
    </row>
    <row r="1355" spans="14:18">
      <c r="N1355" s="75"/>
      <c r="O1355" s="75"/>
      <c r="P1355" s="75"/>
      <c r="Q1355" s="75"/>
      <c r="R1355" s="75"/>
    </row>
    <row r="1356" spans="14:18">
      <c r="N1356" s="75"/>
      <c r="O1356" s="75"/>
      <c r="P1356" s="75"/>
      <c r="Q1356" s="75"/>
      <c r="R1356" s="75"/>
    </row>
    <row r="1357" spans="14:18">
      <c r="N1357" s="75"/>
      <c r="O1357" s="75"/>
      <c r="P1357" s="75"/>
      <c r="Q1357" s="75"/>
      <c r="R1357" s="75"/>
    </row>
    <row r="1358" spans="14:18">
      <c r="N1358" s="75"/>
      <c r="O1358" s="75"/>
      <c r="P1358" s="75"/>
      <c r="Q1358" s="75"/>
      <c r="R1358" s="75"/>
    </row>
    <row r="1359" spans="14:18">
      <c r="N1359" s="75"/>
      <c r="O1359" s="75"/>
      <c r="P1359" s="75"/>
      <c r="Q1359" s="75"/>
      <c r="R1359" s="75"/>
    </row>
    <row r="1360" spans="14:18">
      <c r="N1360" s="75"/>
      <c r="O1360" s="75"/>
      <c r="P1360" s="75"/>
      <c r="Q1360" s="75"/>
      <c r="R1360" s="75"/>
    </row>
    <row r="1361" spans="14:18">
      <c r="N1361" s="75"/>
      <c r="O1361" s="75"/>
      <c r="P1361" s="75"/>
      <c r="Q1361" s="75"/>
      <c r="R1361" s="75"/>
    </row>
    <row r="1362" spans="14:18">
      <c r="N1362" s="75"/>
      <c r="O1362" s="75"/>
      <c r="P1362" s="75"/>
      <c r="Q1362" s="75"/>
      <c r="R1362" s="75"/>
    </row>
    <row r="1363" spans="14:18">
      <c r="N1363" s="75"/>
      <c r="O1363" s="75"/>
      <c r="P1363" s="75"/>
      <c r="Q1363" s="75"/>
      <c r="R1363" s="75"/>
    </row>
    <row r="1364" spans="14:18">
      <c r="N1364" s="75"/>
      <c r="O1364" s="75"/>
      <c r="P1364" s="75"/>
      <c r="Q1364" s="75"/>
      <c r="R1364" s="75"/>
    </row>
    <row r="1365" spans="14:18">
      <c r="N1365" s="75"/>
      <c r="O1365" s="75"/>
      <c r="P1365" s="75"/>
      <c r="Q1365" s="75"/>
      <c r="R1365" s="75"/>
    </row>
    <row r="1366" spans="14:18">
      <c r="N1366" s="75"/>
      <c r="O1366" s="75"/>
      <c r="P1366" s="75"/>
      <c r="Q1366" s="75"/>
      <c r="R1366" s="75"/>
    </row>
    <row r="1367" spans="14:18">
      <c r="N1367" s="75"/>
      <c r="O1367" s="75"/>
      <c r="P1367" s="75"/>
      <c r="Q1367" s="75"/>
      <c r="R1367" s="75"/>
    </row>
    <row r="1368" spans="14:18">
      <c r="N1368" s="75"/>
      <c r="O1368" s="75"/>
      <c r="P1368" s="75"/>
      <c r="Q1368" s="75"/>
      <c r="R1368" s="75"/>
    </row>
    <row r="1369" spans="14:18">
      <c r="N1369" s="75"/>
      <c r="O1369" s="75"/>
      <c r="P1369" s="75"/>
      <c r="Q1369" s="75"/>
      <c r="R1369" s="75"/>
    </row>
    <row r="1370" spans="14:18">
      <c r="N1370" s="75"/>
      <c r="O1370" s="75"/>
      <c r="P1370" s="75"/>
      <c r="Q1370" s="75"/>
      <c r="R1370" s="75"/>
    </row>
    <row r="1371" spans="14:18">
      <c r="N1371" s="75"/>
      <c r="O1371" s="75"/>
      <c r="P1371" s="75"/>
      <c r="Q1371" s="75"/>
      <c r="R1371" s="75"/>
    </row>
    <row r="1372" spans="14:18">
      <c r="N1372" s="75"/>
      <c r="O1372" s="75"/>
      <c r="P1372" s="75"/>
      <c r="Q1372" s="75"/>
      <c r="R1372" s="75"/>
    </row>
    <row r="1373" spans="14:18">
      <c r="N1373" s="75"/>
      <c r="O1373" s="75"/>
      <c r="P1373" s="75"/>
      <c r="Q1373" s="75"/>
      <c r="R1373" s="75"/>
    </row>
    <row r="1374" spans="14:18">
      <c r="N1374" s="75"/>
      <c r="O1374" s="75"/>
      <c r="P1374" s="75"/>
      <c r="Q1374" s="75"/>
      <c r="R1374" s="75"/>
    </row>
    <row r="1375" spans="14:18">
      <c r="N1375" s="75"/>
      <c r="O1375" s="75"/>
      <c r="P1375" s="75"/>
      <c r="Q1375" s="75"/>
      <c r="R1375" s="75"/>
    </row>
    <row r="1376" spans="14:18">
      <c r="N1376" s="75"/>
      <c r="O1376" s="75"/>
      <c r="P1376" s="75"/>
      <c r="Q1376" s="75"/>
      <c r="R1376" s="75"/>
    </row>
    <row r="1377" spans="14:18">
      <c r="N1377" s="75"/>
      <c r="O1377" s="75"/>
      <c r="P1377" s="75"/>
      <c r="Q1377" s="75"/>
      <c r="R1377" s="75"/>
    </row>
    <row r="1378" spans="14:18">
      <c r="N1378" s="75"/>
      <c r="O1378" s="75"/>
      <c r="P1378" s="75"/>
      <c r="Q1378" s="75"/>
      <c r="R1378" s="75"/>
    </row>
    <row r="1379" spans="14:18">
      <c r="N1379" s="75"/>
      <c r="O1379" s="75"/>
      <c r="P1379" s="75"/>
      <c r="Q1379" s="75"/>
      <c r="R1379" s="75"/>
    </row>
    <row r="1380" spans="14:18">
      <c r="N1380" s="75"/>
      <c r="O1380" s="75"/>
      <c r="P1380" s="75"/>
      <c r="Q1380" s="75"/>
      <c r="R1380" s="75"/>
    </row>
    <row r="1381" spans="14:18">
      <c r="N1381" s="75"/>
      <c r="O1381" s="75"/>
      <c r="P1381" s="75"/>
      <c r="Q1381" s="75"/>
      <c r="R1381" s="75"/>
    </row>
    <row r="1382" spans="14:18">
      <c r="N1382" s="75"/>
      <c r="O1382" s="75"/>
      <c r="P1382" s="75"/>
      <c r="Q1382" s="75"/>
      <c r="R1382" s="75"/>
    </row>
    <row r="1383" spans="14:18">
      <c r="N1383" s="75"/>
      <c r="O1383" s="75"/>
      <c r="P1383" s="75"/>
      <c r="Q1383" s="75"/>
      <c r="R1383" s="75"/>
    </row>
    <row r="1384" spans="14:18">
      <c r="N1384" s="75"/>
      <c r="O1384" s="75"/>
      <c r="P1384" s="75"/>
      <c r="Q1384" s="75"/>
      <c r="R1384" s="75"/>
    </row>
    <row r="1385" spans="14:18">
      <c r="N1385" s="75"/>
      <c r="O1385" s="75"/>
      <c r="P1385" s="75"/>
      <c r="Q1385" s="75"/>
      <c r="R1385" s="75"/>
    </row>
    <row r="1386" spans="14:18">
      <c r="N1386" s="75"/>
      <c r="O1386" s="75"/>
      <c r="P1386" s="75"/>
      <c r="Q1386" s="75"/>
      <c r="R1386" s="75"/>
    </row>
    <row r="1387" spans="14:18">
      <c r="N1387" s="75"/>
      <c r="O1387" s="75"/>
      <c r="P1387" s="75"/>
      <c r="Q1387" s="75"/>
      <c r="R1387" s="75"/>
    </row>
    <row r="1388" spans="14:18">
      <c r="N1388" s="75"/>
      <c r="O1388" s="75"/>
      <c r="P1388" s="75"/>
      <c r="Q1388" s="75"/>
      <c r="R1388" s="75"/>
    </row>
    <row r="1389" spans="14:18">
      <c r="N1389" s="75"/>
      <c r="O1389" s="75"/>
      <c r="P1389" s="75"/>
      <c r="Q1389" s="75"/>
      <c r="R1389" s="75"/>
    </row>
    <row r="1390" spans="14:18">
      <c r="N1390" s="75"/>
      <c r="O1390" s="75"/>
      <c r="P1390" s="75"/>
      <c r="Q1390" s="75"/>
      <c r="R1390" s="75"/>
    </row>
    <row r="1391" spans="14:18">
      <c r="N1391" s="75"/>
      <c r="O1391" s="75"/>
      <c r="P1391" s="75"/>
      <c r="Q1391" s="75"/>
      <c r="R1391" s="75"/>
    </row>
    <row r="1392" spans="14:18">
      <c r="N1392" s="75"/>
      <c r="O1392" s="75"/>
      <c r="P1392" s="75"/>
      <c r="Q1392" s="75"/>
      <c r="R1392" s="75"/>
    </row>
    <row r="1393" spans="14:18">
      <c r="N1393" s="75"/>
      <c r="O1393" s="75"/>
      <c r="P1393" s="75"/>
      <c r="Q1393" s="75"/>
      <c r="R1393" s="75"/>
    </row>
    <row r="1394" spans="14:18">
      <c r="N1394" s="75"/>
      <c r="O1394" s="75"/>
      <c r="P1394" s="75"/>
      <c r="Q1394" s="75"/>
      <c r="R1394" s="75"/>
    </row>
    <row r="1395" spans="14:18">
      <c r="N1395" s="75"/>
      <c r="O1395" s="75"/>
      <c r="P1395" s="75"/>
      <c r="Q1395" s="75"/>
      <c r="R1395" s="75"/>
    </row>
    <row r="1396" spans="14:18">
      <c r="N1396" s="75"/>
      <c r="O1396" s="75"/>
      <c r="P1396" s="75"/>
      <c r="Q1396" s="75"/>
      <c r="R1396" s="75"/>
    </row>
    <row r="1397" spans="14:18">
      <c r="N1397" s="75"/>
      <c r="O1397" s="75"/>
      <c r="P1397" s="75"/>
      <c r="Q1397" s="75"/>
      <c r="R1397" s="75"/>
    </row>
    <row r="1398" spans="14:18">
      <c r="N1398" s="75"/>
      <c r="O1398" s="75"/>
      <c r="P1398" s="75"/>
      <c r="Q1398" s="75"/>
      <c r="R1398" s="75"/>
    </row>
    <row r="1399" spans="14:18">
      <c r="N1399" s="75"/>
      <c r="O1399" s="75"/>
      <c r="P1399" s="75"/>
      <c r="Q1399" s="75"/>
      <c r="R1399" s="75"/>
    </row>
    <row r="1400" spans="14:18">
      <c r="N1400" s="75"/>
      <c r="O1400" s="75"/>
      <c r="P1400" s="75"/>
      <c r="Q1400" s="75"/>
      <c r="R1400" s="75"/>
    </row>
    <row r="1401" spans="14:18">
      <c r="N1401" s="75"/>
      <c r="O1401" s="75"/>
      <c r="P1401" s="75"/>
      <c r="Q1401" s="75"/>
      <c r="R1401" s="75"/>
    </row>
    <row r="1402" spans="14:18">
      <c r="N1402" s="75"/>
      <c r="O1402" s="75"/>
      <c r="P1402" s="75"/>
      <c r="Q1402" s="75"/>
      <c r="R1402" s="75"/>
    </row>
    <row r="1403" spans="14:18">
      <c r="N1403" s="75"/>
      <c r="O1403" s="75"/>
      <c r="P1403" s="75"/>
      <c r="Q1403" s="75"/>
      <c r="R1403" s="75"/>
    </row>
    <row r="1404" spans="14:18">
      <c r="N1404" s="75"/>
      <c r="O1404" s="75"/>
      <c r="P1404" s="75"/>
      <c r="Q1404" s="75"/>
      <c r="R1404" s="75"/>
    </row>
    <row r="1405" spans="14:18">
      <c r="N1405" s="75"/>
      <c r="O1405" s="75"/>
      <c r="P1405" s="75"/>
      <c r="Q1405" s="75"/>
      <c r="R1405" s="75"/>
    </row>
    <row r="1406" spans="14:18">
      <c r="N1406" s="75"/>
      <c r="O1406" s="75"/>
      <c r="P1406" s="75"/>
      <c r="Q1406" s="75"/>
      <c r="R1406" s="75"/>
    </row>
    <row r="1407" spans="14:18">
      <c r="N1407" s="75"/>
      <c r="O1407" s="75"/>
      <c r="P1407" s="75"/>
      <c r="Q1407" s="75"/>
      <c r="R1407" s="75"/>
    </row>
    <row r="1408" spans="14:18">
      <c r="N1408" s="75"/>
      <c r="O1408" s="75"/>
      <c r="P1408" s="75"/>
      <c r="Q1408" s="75"/>
      <c r="R1408" s="75"/>
    </row>
    <row r="1409" spans="14:18">
      <c r="N1409" s="75"/>
      <c r="O1409" s="75"/>
      <c r="P1409" s="75"/>
      <c r="Q1409" s="75"/>
      <c r="R1409" s="75"/>
    </row>
    <row r="1410" spans="14:18">
      <c r="N1410" s="75"/>
      <c r="O1410" s="75"/>
      <c r="P1410" s="75"/>
      <c r="Q1410" s="75"/>
      <c r="R1410" s="75"/>
    </row>
    <row r="1411" spans="14:18">
      <c r="N1411" s="75"/>
      <c r="O1411" s="75"/>
      <c r="P1411" s="75"/>
      <c r="Q1411" s="75"/>
      <c r="R1411" s="75"/>
    </row>
    <row r="1412" spans="14:18">
      <c r="N1412" s="75"/>
      <c r="O1412" s="75"/>
      <c r="P1412" s="75"/>
      <c r="Q1412" s="75"/>
      <c r="R1412" s="75"/>
    </row>
    <row r="1413" spans="14:18">
      <c r="N1413" s="75"/>
      <c r="O1413" s="75"/>
      <c r="P1413" s="75"/>
      <c r="Q1413" s="75"/>
      <c r="R1413" s="75"/>
    </row>
    <row r="1414" spans="14:18">
      <c r="N1414" s="75"/>
      <c r="O1414" s="75"/>
      <c r="P1414" s="75"/>
      <c r="Q1414" s="75"/>
      <c r="R1414" s="75"/>
    </row>
    <row r="1415" spans="14:18">
      <c r="N1415" s="75"/>
      <c r="O1415" s="75"/>
      <c r="P1415" s="75"/>
      <c r="Q1415" s="75"/>
      <c r="R1415" s="75"/>
    </row>
    <row r="1416" spans="14:18">
      <c r="N1416" s="75"/>
      <c r="O1416" s="75"/>
      <c r="P1416" s="75"/>
      <c r="Q1416" s="75"/>
      <c r="R1416" s="75"/>
    </row>
    <row r="1417" spans="14:18">
      <c r="N1417" s="75"/>
      <c r="O1417" s="75"/>
      <c r="P1417" s="75"/>
      <c r="Q1417" s="75"/>
      <c r="R1417" s="75"/>
    </row>
    <row r="1418" spans="14:18">
      <c r="N1418" s="75"/>
      <c r="O1418" s="75"/>
      <c r="P1418" s="75"/>
      <c r="Q1418" s="75"/>
      <c r="R1418" s="75"/>
    </row>
    <row r="1419" spans="14:18">
      <c r="N1419" s="75"/>
      <c r="O1419" s="75"/>
      <c r="P1419" s="75"/>
      <c r="Q1419" s="75"/>
      <c r="R1419" s="75"/>
    </row>
    <row r="1420" spans="14:18">
      <c r="N1420" s="75"/>
      <c r="O1420" s="75"/>
      <c r="P1420" s="75"/>
      <c r="Q1420" s="75"/>
      <c r="R1420" s="75"/>
    </row>
    <row r="1421" spans="14:18">
      <c r="N1421" s="75"/>
      <c r="O1421" s="75"/>
      <c r="P1421" s="75"/>
      <c r="Q1421" s="75"/>
      <c r="R1421" s="75"/>
    </row>
    <row r="1422" spans="14:18">
      <c r="N1422" s="75"/>
      <c r="O1422" s="75"/>
      <c r="P1422" s="75"/>
      <c r="Q1422" s="75"/>
      <c r="R1422" s="75"/>
    </row>
    <row r="1423" spans="14:18">
      <c r="N1423" s="75"/>
      <c r="O1423" s="75"/>
      <c r="P1423" s="75"/>
      <c r="Q1423" s="75"/>
      <c r="R1423" s="75"/>
    </row>
    <row r="1424" spans="14:18">
      <c r="N1424" s="75"/>
      <c r="O1424" s="75"/>
      <c r="P1424" s="75"/>
      <c r="Q1424" s="75"/>
      <c r="R1424" s="75"/>
    </row>
    <row r="1425" spans="14:18">
      <c r="N1425" s="75"/>
      <c r="O1425" s="75"/>
      <c r="P1425" s="75"/>
      <c r="Q1425" s="75"/>
      <c r="R1425" s="75"/>
    </row>
    <row r="1426" spans="14:18">
      <c r="N1426" s="75"/>
      <c r="O1426" s="75"/>
      <c r="P1426" s="75"/>
      <c r="Q1426" s="75"/>
      <c r="R1426" s="75"/>
    </row>
    <row r="1427" spans="14:18">
      <c r="N1427" s="75"/>
      <c r="O1427" s="75"/>
      <c r="P1427" s="75"/>
      <c r="Q1427" s="75"/>
      <c r="R1427" s="75"/>
    </row>
    <row r="1428" spans="14:18">
      <c r="N1428" s="75"/>
      <c r="O1428" s="75"/>
      <c r="P1428" s="75"/>
      <c r="Q1428" s="75"/>
      <c r="R1428" s="75"/>
    </row>
    <row r="1429" spans="14:18">
      <c r="N1429" s="75"/>
      <c r="O1429" s="75"/>
      <c r="P1429" s="75"/>
      <c r="Q1429" s="75"/>
      <c r="R1429" s="75"/>
    </row>
    <row r="1430" spans="14:18">
      <c r="N1430" s="75"/>
      <c r="O1430" s="75"/>
      <c r="P1430" s="75"/>
      <c r="Q1430" s="75"/>
      <c r="R1430" s="75"/>
    </row>
    <row r="1431" spans="14:18">
      <c r="N1431" s="75"/>
      <c r="O1431" s="75"/>
      <c r="P1431" s="75"/>
      <c r="Q1431" s="75"/>
      <c r="R1431" s="75"/>
    </row>
    <row r="1432" spans="14:18">
      <c r="N1432" s="75"/>
      <c r="O1432" s="75"/>
      <c r="P1432" s="75"/>
      <c r="Q1432" s="75"/>
      <c r="R1432" s="75"/>
    </row>
    <row r="1433" spans="14:18">
      <c r="N1433" s="75"/>
      <c r="O1433" s="75"/>
      <c r="P1433" s="75"/>
      <c r="Q1433" s="75"/>
      <c r="R1433" s="75"/>
    </row>
    <row r="1434" spans="14:18">
      <c r="N1434" s="75"/>
      <c r="O1434" s="75"/>
      <c r="P1434" s="75"/>
      <c r="Q1434" s="75"/>
      <c r="R1434" s="75"/>
    </row>
    <row r="1435" spans="14:18">
      <c r="N1435" s="75"/>
      <c r="O1435" s="75"/>
      <c r="P1435" s="75"/>
      <c r="Q1435" s="75"/>
      <c r="R1435" s="75"/>
    </row>
    <row r="1436" spans="14:18">
      <c r="N1436" s="75"/>
      <c r="O1436" s="75"/>
      <c r="P1436" s="75"/>
      <c r="Q1436" s="75"/>
      <c r="R1436" s="75"/>
    </row>
    <row r="1437" spans="14:18">
      <c r="N1437" s="75"/>
      <c r="O1437" s="75"/>
      <c r="P1437" s="75"/>
      <c r="Q1437" s="75"/>
      <c r="R1437" s="75"/>
    </row>
    <row r="1438" spans="14:18">
      <c r="N1438" s="75"/>
      <c r="O1438" s="75"/>
      <c r="P1438" s="75"/>
      <c r="Q1438" s="75"/>
      <c r="R1438" s="75"/>
    </row>
    <row r="1439" spans="14:18">
      <c r="N1439" s="75"/>
      <c r="O1439" s="75"/>
      <c r="P1439" s="75"/>
      <c r="Q1439" s="75"/>
      <c r="R1439" s="75"/>
    </row>
    <row r="1440" spans="14:18">
      <c r="N1440" s="75"/>
      <c r="O1440" s="75"/>
      <c r="P1440" s="75"/>
      <c r="Q1440" s="75"/>
      <c r="R1440" s="75"/>
    </row>
    <row r="1441" spans="14:18">
      <c r="N1441" s="75"/>
      <c r="O1441" s="75"/>
      <c r="P1441" s="75"/>
      <c r="Q1441" s="75"/>
      <c r="R1441" s="75"/>
    </row>
    <row r="1442" spans="14:18">
      <c r="N1442" s="75"/>
      <c r="O1442" s="75"/>
      <c r="P1442" s="75"/>
      <c r="Q1442" s="75"/>
      <c r="R1442" s="75"/>
    </row>
    <row r="1443" spans="14:18">
      <c r="N1443" s="75"/>
      <c r="O1443" s="75"/>
      <c r="P1443" s="75"/>
      <c r="Q1443" s="75"/>
      <c r="R1443" s="75"/>
    </row>
    <row r="1444" spans="14:18">
      <c r="N1444" s="75"/>
      <c r="O1444" s="75"/>
      <c r="P1444" s="75"/>
      <c r="Q1444" s="75"/>
      <c r="R1444" s="75"/>
    </row>
    <row r="1445" spans="14:18">
      <c r="N1445" s="75"/>
      <c r="O1445" s="75"/>
      <c r="P1445" s="75"/>
      <c r="Q1445" s="75"/>
      <c r="R1445" s="75"/>
    </row>
    <row r="1446" spans="14:18">
      <c r="N1446" s="75"/>
      <c r="O1446" s="75"/>
      <c r="P1446" s="75"/>
      <c r="Q1446" s="75"/>
      <c r="R1446" s="75"/>
    </row>
    <row r="1447" spans="14:18">
      <c r="N1447" s="75"/>
      <c r="O1447" s="75"/>
      <c r="P1447" s="75"/>
      <c r="Q1447" s="75"/>
      <c r="R1447" s="75"/>
    </row>
    <row r="1448" spans="14:18">
      <c r="N1448" s="75"/>
      <c r="O1448" s="75"/>
      <c r="P1448" s="75"/>
      <c r="Q1448" s="75"/>
      <c r="R1448" s="75"/>
    </row>
    <row r="1449" spans="14:18">
      <c r="N1449" s="75"/>
      <c r="O1449" s="75"/>
      <c r="P1449" s="75"/>
      <c r="Q1449" s="75"/>
      <c r="R1449" s="75"/>
    </row>
    <row r="1450" spans="14:18">
      <c r="N1450" s="75"/>
      <c r="O1450" s="75"/>
      <c r="P1450" s="75"/>
      <c r="Q1450" s="75"/>
      <c r="R1450" s="75"/>
    </row>
    <row r="1451" spans="14:18">
      <c r="N1451" s="75"/>
      <c r="O1451" s="75"/>
      <c r="P1451" s="75"/>
      <c r="Q1451" s="75"/>
      <c r="R1451" s="75"/>
    </row>
    <row r="1452" spans="14:18">
      <c r="N1452" s="75"/>
      <c r="O1452" s="75"/>
      <c r="P1452" s="75"/>
      <c r="Q1452" s="75"/>
      <c r="R1452" s="75"/>
    </row>
    <row r="1453" spans="14:18">
      <c r="N1453" s="75"/>
      <c r="O1453" s="75"/>
      <c r="P1453" s="75"/>
      <c r="Q1453" s="75"/>
      <c r="R1453" s="75"/>
    </row>
    <row r="1454" spans="14:18">
      <c r="N1454" s="75"/>
      <c r="O1454" s="75"/>
      <c r="P1454" s="75"/>
      <c r="Q1454" s="75"/>
      <c r="R1454" s="75"/>
    </row>
    <row r="1455" spans="14:18">
      <c r="N1455" s="75"/>
      <c r="O1455" s="75"/>
      <c r="P1455" s="75"/>
      <c r="Q1455" s="75"/>
      <c r="R1455" s="75"/>
    </row>
    <row r="1456" spans="14:18">
      <c r="N1456" s="75"/>
      <c r="O1456" s="75"/>
      <c r="P1456" s="75"/>
      <c r="Q1456" s="75"/>
      <c r="R1456" s="75"/>
    </row>
    <row r="1457" spans="14:18">
      <c r="N1457" s="75"/>
      <c r="O1457" s="75"/>
      <c r="P1457" s="75"/>
      <c r="Q1457" s="75"/>
      <c r="R1457" s="75"/>
    </row>
    <row r="1458" spans="14:18">
      <c r="N1458" s="75"/>
      <c r="O1458" s="75"/>
      <c r="P1458" s="75"/>
      <c r="Q1458" s="75"/>
      <c r="R1458" s="75"/>
    </row>
    <row r="1459" spans="14:18">
      <c r="N1459" s="75"/>
      <c r="O1459" s="75"/>
      <c r="P1459" s="75"/>
      <c r="Q1459" s="75"/>
      <c r="R1459" s="75"/>
    </row>
    <row r="1460" spans="14:18">
      <c r="N1460" s="75"/>
      <c r="O1460" s="75"/>
      <c r="P1460" s="75"/>
      <c r="Q1460" s="75"/>
      <c r="R1460" s="75"/>
    </row>
    <row r="1461" spans="14:18">
      <c r="N1461" s="75"/>
      <c r="O1461" s="75"/>
      <c r="P1461" s="75"/>
      <c r="Q1461" s="75"/>
      <c r="R1461" s="75"/>
    </row>
    <row r="1462" spans="14:18">
      <c r="N1462" s="75"/>
      <c r="O1462" s="75"/>
      <c r="P1462" s="75"/>
      <c r="Q1462" s="75"/>
      <c r="R1462" s="75"/>
    </row>
    <row r="1463" spans="14:18">
      <c r="N1463" s="75"/>
      <c r="O1463" s="75"/>
      <c r="P1463" s="75"/>
      <c r="Q1463" s="75"/>
      <c r="R1463" s="75"/>
    </row>
    <row r="1464" spans="14:18">
      <c r="N1464" s="75"/>
      <c r="O1464" s="75"/>
      <c r="P1464" s="75"/>
      <c r="Q1464" s="75"/>
      <c r="R1464" s="75"/>
    </row>
    <row r="1465" spans="14:18">
      <c r="N1465" s="75"/>
      <c r="O1465" s="75"/>
      <c r="P1465" s="75"/>
      <c r="Q1465" s="75"/>
      <c r="R1465" s="75"/>
    </row>
    <row r="1466" spans="14:18">
      <c r="N1466" s="75"/>
      <c r="O1466" s="75"/>
      <c r="P1466" s="75"/>
      <c r="Q1466" s="75"/>
      <c r="R1466" s="75"/>
    </row>
    <row r="1467" spans="14:18">
      <c r="N1467" s="75"/>
      <c r="O1467" s="75"/>
      <c r="P1467" s="75"/>
      <c r="Q1467" s="75"/>
      <c r="R1467" s="75"/>
    </row>
    <row r="1468" spans="14:18">
      <c r="N1468" s="75"/>
      <c r="O1468" s="75"/>
      <c r="P1468" s="75"/>
      <c r="Q1468" s="75"/>
      <c r="R1468" s="75"/>
    </row>
    <row r="1469" spans="14:18">
      <c r="N1469" s="75"/>
      <c r="O1469" s="75"/>
      <c r="P1469" s="75"/>
      <c r="Q1469" s="75"/>
      <c r="R1469" s="75"/>
    </row>
    <row r="1470" spans="14:18">
      <c r="N1470" s="75"/>
      <c r="O1470" s="75"/>
      <c r="P1470" s="75"/>
      <c r="Q1470" s="75"/>
      <c r="R1470" s="75"/>
    </row>
    <row r="1471" spans="14:18">
      <c r="N1471" s="75"/>
      <c r="O1471" s="75"/>
      <c r="P1471" s="75"/>
      <c r="Q1471" s="75"/>
      <c r="R1471" s="75"/>
    </row>
    <row r="1472" spans="14:18">
      <c r="N1472" s="75"/>
      <c r="O1472" s="75"/>
      <c r="P1472" s="75"/>
      <c r="Q1472" s="75"/>
      <c r="R1472" s="75"/>
    </row>
    <row r="1473" spans="14:18">
      <c r="N1473" s="75"/>
      <c r="O1473" s="75"/>
      <c r="P1473" s="75"/>
      <c r="Q1473" s="75"/>
      <c r="R1473" s="75"/>
    </row>
    <row r="1474" spans="14:18">
      <c r="N1474" s="75"/>
      <c r="O1474" s="75"/>
      <c r="P1474" s="75"/>
      <c r="Q1474" s="75"/>
      <c r="R1474" s="75"/>
    </row>
    <row r="1475" spans="14:18">
      <c r="N1475" s="75"/>
      <c r="O1475" s="75"/>
      <c r="P1475" s="75"/>
      <c r="Q1475" s="75"/>
      <c r="R1475" s="75"/>
    </row>
    <row r="1476" spans="14:18">
      <c r="N1476" s="75"/>
      <c r="O1476" s="75"/>
      <c r="P1476" s="75"/>
      <c r="Q1476" s="75"/>
      <c r="R1476" s="75"/>
    </row>
    <row r="1477" spans="14:18">
      <c r="N1477" s="75"/>
      <c r="O1477" s="75"/>
      <c r="P1477" s="75"/>
      <c r="Q1477" s="75"/>
      <c r="R1477" s="75"/>
    </row>
    <row r="1478" spans="14:18">
      <c r="N1478" s="75"/>
      <c r="O1478" s="75"/>
      <c r="P1478" s="75"/>
      <c r="Q1478" s="75"/>
      <c r="R1478" s="75"/>
    </row>
    <row r="1479" spans="14:18">
      <c r="N1479" s="75"/>
      <c r="O1479" s="75"/>
      <c r="P1479" s="75"/>
      <c r="Q1479" s="75"/>
      <c r="R1479" s="75"/>
    </row>
    <row r="1480" spans="14:18">
      <c r="N1480" s="75"/>
      <c r="O1480" s="75"/>
      <c r="P1480" s="75"/>
      <c r="Q1480" s="75"/>
      <c r="R1480" s="75"/>
    </row>
    <row r="1481" spans="14:18">
      <c r="N1481" s="75"/>
      <c r="O1481" s="75"/>
      <c r="P1481" s="75"/>
      <c r="Q1481" s="75"/>
      <c r="R1481" s="75"/>
    </row>
    <row r="1482" spans="14:18">
      <c r="N1482" s="75"/>
      <c r="O1482" s="75"/>
      <c r="P1482" s="75"/>
      <c r="Q1482" s="75"/>
      <c r="R1482" s="75"/>
    </row>
    <row r="1483" spans="14:18">
      <c r="N1483" s="75"/>
      <c r="O1483" s="75"/>
      <c r="P1483" s="75"/>
      <c r="Q1483" s="75"/>
      <c r="R1483" s="75"/>
    </row>
    <row r="1484" spans="14:18">
      <c r="N1484" s="75"/>
      <c r="O1484" s="75"/>
      <c r="P1484" s="75"/>
      <c r="Q1484" s="75"/>
      <c r="R1484" s="75"/>
    </row>
    <row r="1485" spans="14:18">
      <c r="N1485" s="75"/>
      <c r="O1485" s="75"/>
      <c r="P1485" s="75"/>
      <c r="Q1485" s="75"/>
      <c r="R1485" s="75"/>
    </row>
    <row r="1486" spans="14:18">
      <c r="N1486" s="75"/>
      <c r="O1486" s="75"/>
      <c r="P1486" s="75"/>
      <c r="Q1486" s="75"/>
      <c r="R1486" s="75"/>
    </row>
    <row r="1487" spans="14:18">
      <c r="N1487" s="75"/>
      <c r="O1487" s="75"/>
      <c r="P1487" s="75"/>
      <c r="Q1487" s="75"/>
      <c r="R1487" s="75"/>
    </row>
    <row r="1488" spans="14:18">
      <c r="N1488" s="75"/>
      <c r="O1488" s="75"/>
      <c r="P1488" s="75"/>
      <c r="Q1488" s="75"/>
      <c r="R1488" s="75"/>
    </row>
    <row r="1489" spans="14:18">
      <c r="N1489" s="75"/>
      <c r="O1489" s="75"/>
      <c r="P1489" s="75"/>
      <c r="Q1489" s="75"/>
      <c r="R1489" s="75"/>
    </row>
    <row r="1490" spans="14:18">
      <c r="N1490" s="75"/>
      <c r="O1490" s="75"/>
      <c r="P1490" s="75"/>
      <c r="Q1490" s="75"/>
      <c r="R1490" s="75"/>
    </row>
    <row r="1491" spans="14:18">
      <c r="N1491" s="75"/>
      <c r="O1491" s="75"/>
      <c r="P1491" s="75"/>
      <c r="Q1491" s="75"/>
      <c r="R1491" s="75"/>
    </row>
    <row r="1492" spans="14:18">
      <c r="N1492" s="75"/>
      <c r="O1492" s="75"/>
      <c r="P1492" s="75"/>
      <c r="Q1492" s="75"/>
      <c r="R1492" s="75"/>
    </row>
    <row r="1493" spans="14:18">
      <c r="N1493" s="75"/>
      <c r="O1493" s="75"/>
      <c r="P1493" s="75"/>
      <c r="Q1493" s="75"/>
      <c r="R1493" s="75"/>
    </row>
    <row r="1494" spans="14:18">
      <c r="N1494" s="75"/>
      <c r="O1494" s="75"/>
      <c r="P1494" s="75"/>
      <c r="Q1494" s="75"/>
      <c r="R1494" s="75"/>
    </row>
    <row r="1495" spans="14:18">
      <c r="N1495" s="75"/>
      <c r="O1495" s="75"/>
      <c r="P1495" s="75"/>
      <c r="Q1495" s="75"/>
      <c r="R1495" s="75"/>
    </row>
    <row r="1496" spans="14:18">
      <c r="N1496" s="75"/>
      <c r="O1496" s="75"/>
      <c r="P1496" s="75"/>
      <c r="Q1496" s="75"/>
      <c r="R1496" s="75"/>
    </row>
    <row r="1497" spans="14:18">
      <c r="N1497" s="75"/>
      <c r="O1497" s="75"/>
      <c r="P1497" s="75"/>
      <c r="Q1497" s="75"/>
      <c r="R1497" s="75"/>
    </row>
    <row r="1498" spans="14:18">
      <c r="N1498" s="75"/>
      <c r="O1498" s="75"/>
      <c r="P1498" s="75"/>
      <c r="Q1498" s="75"/>
      <c r="R1498" s="75"/>
    </row>
    <row r="1499" spans="14:18">
      <c r="N1499" s="75"/>
      <c r="O1499" s="75"/>
      <c r="P1499" s="75"/>
      <c r="Q1499" s="75"/>
      <c r="R1499" s="75"/>
    </row>
    <row r="1500" spans="14:18">
      <c r="N1500" s="75"/>
      <c r="O1500" s="75"/>
      <c r="P1500" s="75"/>
      <c r="Q1500" s="75"/>
      <c r="R1500" s="75"/>
    </row>
    <row r="1501" spans="14:18">
      <c r="N1501" s="75"/>
      <c r="O1501" s="75"/>
      <c r="P1501" s="75"/>
      <c r="Q1501" s="75"/>
      <c r="R1501" s="75"/>
    </row>
    <row r="1502" spans="14:18">
      <c r="N1502" s="75"/>
      <c r="O1502" s="75"/>
      <c r="P1502" s="75"/>
      <c r="Q1502" s="75"/>
      <c r="R1502" s="75"/>
    </row>
    <row r="1503" spans="14:18">
      <c r="N1503" s="75"/>
      <c r="O1503" s="75"/>
      <c r="P1503" s="75"/>
      <c r="Q1503" s="75"/>
      <c r="R1503" s="75"/>
    </row>
    <row r="1504" spans="14:18">
      <c r="N1504" s="75"/>
      <c r="O1504" s="75"/>
      <c r="P1504" s="75"/>
      <c r="Q1504" s="75"/>
      <c r="R1504" s="75"/>
    </row>
    <row r="1505" spans="14:18">
      <c r="N1505" s="75"/>
      <c r="O1505" s="75"/>
      <c r="P1505" s="75"/>
      <c r="Q1505" s="75"/>
      <c r="R1505" s="75"/>
    </row>
    <row r="1506" spans="14:18">
      <c r="N1506" s="75"/>
      <c r="O1506" s="75"/>
      <c r="P1506" s="75"/>
      <c r="Q1506" s="75"/>
      <c r="R1506" s="75"/>
    </row>
    <row r="1507" spans="14:18">
      <c r="N1507" s="75"/>
      <c r="O1507" s="75"/>
      <c r="P1507" s="75"/>
      <c r="Q1507" s="75"/>
      <c r="R1507" s="75"/>
    </row>
    <row r="1508" spans="14:18">
      <c r="N1508" s="75"/>
      <c r="O1508" s="75"/>
      <c r="P1508" s="75"/>
      <c r="Q1508" s="75"/>
      <c r="R1508" s="75"/>
    </row>
    <row r="1509" spans="14:18">
      <c r="N1509" s="75"/>
      <c r="O1509" s="75"/>
      <c r="P1509" s="75"/>
      <c r="Q1509" s="75"/>
      <c r="R1509" s="75"/>
    </row>
    <row r="1510" spans="14:18">
      <c r="N1510" s="75"/>
      <c r="O1510" s="75"/>
      <c r="P1510" s="75"/>
      <c r="Q1510" s="75"/>
      <c r="R1510" s="75"/>
    </row>
    <row r="1511" spans="14:18">
      <c r="N1511" s="75"/>
      <c r="O1511" s="75"/>
      <c r="P1511" s="75"/>
      <c r="Q1511" s="75"/>
      <c r="R1511" s="75"/>
    </row>
    <row r="1512" spans="14:18">
      <c r="N1512" s="75"/>
      <c r="O1512" s="75"/>
      <c r="P1512" s="75"/>
      <c r="Q1512" s="75"/>
      <c r="R1512" s="75"/>
    </row>
    <row r="1513" spans="14:18">
      <c r="N1513" s="75"/>
      <c r="O1513" s="75"/>
      <c r="P1513" s="75"/>
      <c r="Q1513" s="75"/>
      <c r="R1513" s="75"/>
    </row>
    <row r="1514" spans="14:18">
      <c r="N1514" s="75"/>
      <c r="O1514" s="75"/>
      <c r="P1514" s="75"/>
      <c r="Q1514" s="75"/>
      <c r="R1514" s="75"/>
    </row>
    <row r="1515" spans="14:18">
      <c r="N1515" s="75"/>
      <c r="O1515" s="75"/>
      <c r="P1515" s="75"/>
      <c r="Q1515" s="75"/>
      <c r="R1515" s="75"/>
    </row>
    <row r="1516" spans="14:18">
      <c r="N1516" s="75"/>
      <c r="O1516" s="75"/>
      <c r="P1516" s="75"/>
      <c r="Q1516" s="75"/>
      <c r="R1516" s="75"/>
    </row>
    <row r="1517" spans="14:18">
      <c r="N1517" s="75"/>
      <c r="O1517" s="75"/>
      <c r="P1517" s="75"/>
      <c r="Q1517" s="75"/>
      <c r="R1517" s="75"/>
    </row>
    <row r="1518" spans="14:18">
      <c r="N1518" s="75"/>
      <c r="O1518" s="75"/>
      <c r="P1518" s="75"/>
      <c r="Q1518" s="75"/>
      <c r="R1518" s="75"/>
    </row>
    <row r="1519" spans="14:18">
      <c r="N1519" s="75"/>
      <c r="O1519" s="75"/>
      <c r="P1519" s="75"/>
      <c r="Q1519" s="75"/>
      <c r="R1519" s="75"/>
    </row>
    <row r="1520" spans="14:18">
      <c r="N1520" s="75"/>
      <c r="O1520" s="75"/>
      <c r="P1520" s="75"/>
      <c r="Q1520" s="75"/>
      <c r="R1520" s="75"/>
    </row>
    <row r="1521" spans="14:18">
      <c r="N1521" s="75"/>
      <c r="O1521" s="75"/>
      <c r="P1521" s="75"/>
      <c r="Q1521" s="75"/>
      <c r="R1521" s="75"/>
    </row>
    <row r="1522" spans="14:18">
      <c r="N1522" s="75"/>
      <c r="O1522" s="75"/>
      <c r="P1522" s="75"/>
      <c r="Q1522" s="75"/>
      <c r="R1522" s="75"/>
    </row>
    <row r="1523" spans="14:18">
      <c r="N1523" s="75"/>
      <c r="O1523" s="75"/>
      <c r="P1523" s="75"/>
      <c r="Q1523" s="75"/>
      <c r="R1523" s="75"/>
    </row>
    <row r="1524" spans="14:18">
      <c r="N1524" s="75"/>
      <c r="O1524" s="75"/>
      <c r="P1524" s="75"/>
      <c r="Q1524" s="75"/>
      <c r="R1524" s="75"/>
    </row>
    <row r="1525" spans="14:18">
      <c r="N1525" s="75"/>
      <c r="O1525" s="75"/>
      <c r="P1525" s="75"/>
      <c r="Q1525" s="75"/>
      <c r="R1525" s="75"/>
    </row>
    <row r="1526" spans="14:18">
      <c r="N1526" s="75"/>
      <c r="O1526" s="75"/>
      <c r="P1526" s="75"/>
      <c r="Q1526" s="75"/>
      <c r="R1526" s="75"/>
    </row>
    <row r="1527" spans="14:18">
      <c r="N1527" s="75"/>
      <c r="O1527" s="75"/>
      <c r="P1527" s="75"/>
      <c r="Q1527" s="75"/>
      <c r="R1527" s="75"/>
    </row>
    <row r="1528" spans="14:18">
      <c r="N1528" s="75"/>
      <c r="O1528" s="75"/>
      <c r="P1528" s="75"/>
      <c r="Q1528" s="75"/>
      <c r="R1528" s="75"/>
    </row>
    <row r="1529" spans="14:18">
      <c r="N1529" s="75"/>
      <c r="O1529" s="75"/>
      <c r="P1529" s="75"/>
      <c r="Q1529" s="75"/>
      <c r="R1529" s="75"/>
    </row>
    <row r="1530" spans="14:18">
      <c r="N1530" s="75"/>
      <c r="O1530" s="75"/>
      <c r="P1530" s="75"/>
      <c r="Q1530" s="75"/>
      <c r="R1530" s="75"/>
    </row>
    <row r="1531" spans="14:18">
      <c r="N1531" s="75"/>
      <c r="O1531" s="75"/>
      <c r="P1531" s="75"/>
      <c r="Q1531" s="75"/>
      <c r="R1531" s="75"/>
    </row>
    <row r="1532" spans="14:18">
      <c r="N1532" s="75"/>
      <c r="O1532" s="75"/>
      <c r="P1532" s="75"/>
      <c r="Q1532" s="75"/>
      <c r="R1532" s="75"/>
    </row>
    <row r="1533" spans="14:18">
      <c r="N1533" s="75"/>
      <c r="O1533" s="75"/>
      <c r="P1533" s="75"/>
      <c r="Q1533" s="75"/>
      <c r="R1533" s="75"/>
    </row>
    <row r="1534" spans="14:18">
      <c r="N1534" s="75"/>
      <c r="O1534" s="75"/>
      <c r="P1534" s="75"/>
      <c r="Q1534" s="75"/>
      <c r="R1534" s="75"/>
    </row>
    <row r="1535" spans="14:18">
      <c r="N1535" s="75"/>
      <c r="O1535" s="75"/>
      <c r="P1535" s="75"/>
      <c r="Q1535" s="75"/>
      <c r="R1535" s="75"/>
    </row>
    <row r="1536" spans="14:18">
      <c r="N1536" s="75"/>
      <c r="O1536" s="75"/>
      <c r="P1536" s="75"/>
      <c r="Q1536" s="75"/>
      <c r="R1536" s="75"/>
    </row>
    <row r="1537" spans="14:18">
      <c r="N1537" s="75"/>
      <c r="O1537" s="75"/>
      <c r="P1537" s="75"/>
      <c r="Q1537" s="75"/>
      <c r="R1537" s="75"/>
    </row>
    <row r="1538" spans="14:18">
      <c r="N1538" s="75"/>
      <c r="O1538" s="75"/>
      <c r="P1538" s="75"/>
      <c r="Q1538" s="75"/>
      <c r="R1538" s="75"/>
    </row>
    <row r="1539" spans="14:18">
      <c r="N1539" s="75"/>
      <c r="O1539" s="75"/>
      <c r="P1539" s="75"/>
      <c r="Q1539" s="75"/>
      <c r="R1539" s="75"/>
    </row>
    <row r="1540" spans="14:18">
      <c r="N1540" s="75"/>
      <c r="O1540" s="75"/>
      <c r="P1540" s="75"/>
      <c r="Q1540" s="75"/>
      <c r="R1540" s="75"/>
    </row>
    <row r="1541" spans="14:18">
      <c r="N1541" s="75"/>
      <c r="O1541" s="75"/>
      <c r="P1541" s="75"/>
      <c r="Q1541" s="75"/>
      <c r="R1541" s="75"/>
    </row>
    <row r="1542" spans="14:18">
      <c r="N1542" s="75"/>
      <c r="O1542" s="75"/>
      <c r="P1542" s="75"/>
      <c r="Q1542" s="75"/>
      <c r="R1542" s="75"/>
    </row>
    <row r="1543" spans="14:18">
      <c r="N1543" s="75"/>
      <c r="O1543" s="75"/>
      <c r="P1543" s="75"/>
      <c r="Q1543" s="75"/>
      <c r="R1543" s="75"/>
    </row>
    <row r="1544" spans="14:18">
      <c r="N1544" s="75"/>
      <c r="O1544" s="75"/>
      <c r="P1544" s="75"/>
      <c r="Q1544" s="75"/>
      <c r="R1544" s="75"/>
    </row>
    <row r="1545" spans="14:18">
      <c r="N1545" s="75"/>
      <c r="O1545" s="75"/>
      <c r="P1545" s="75"/>
      <c r="Q1545" s="75"/>
      <c r="R1545" s="75"/>
    </row>
    <row r="1546" spans="14:18">
      <c r="N1546" s="75"/>
      <c r="O1546" s="75"/>
      <c r="P1546" s="75"/>
      <c r="Q1546" s="75"/>
      <c r="R1546" s="75"/>
    </row>
    <row r="1547" spans="14:18">
      <c r="N1547" s="75"/>
      <c r="O1547" s="75"/>
      <c r="P1547" s="75"/>
      <c r="Q1547" s="75"/>
      <c r="R1547" s="75"/>
    </row>
    <row r="1548" spans="14:18">
      <c r="N1548" s="75"/>
      <c r="O1548" s="75"/>
      <c r="P1548" s="75"/>
      <c r="Q1548" s="75"/>
      <c r="R1548" s="75"/>
    </row>
    <row r="1549" spans="14:18">
      <c r="N1549" s="75"/>
      <c r="O1549" s="75"/>
      <c r="P1549" s="75"/>
      <c r="Q1549" s="75"/>
      <c r="R1549" s="75"/>
    </row>
    <row r="1550" spans="14:18">
      <c r="N1550" s="75"/>
      <c r="O1550" s="75"/>
      <c r="P1550" s="75"/>
      <c r="Q1550" s="75"/>
      <c r="R1550" s="75"/>
    </row>
    <row r="1551" spans="14:18">
      <c r="N1551" s="75"/>
      <c r="O1551" s="75"/>
      <c r="P1551" s="75"/>
      <c r="Q1551" s="75"/>
      <c r="R1551" s="75"/>
    </row>
    <row r="1552" spans="14:18">
      <c r="N1552" s="75"/>
      <c r="O1552" s="75"/>
      <c r="P1552" s="75"/>
      <c r="Q1552" s="75"/>
      <c r="R1552" s="75"/>
    </row>
    <row r="1553" spans="14:18">
      <c r="N1553" s="75"/>
      <c r="O1553" s="75"/>
      <c r="P1553" s="75"/>
      <c r="Q1553" s="75"/>
      <c r="R1553" s="75"/>
    </row>
    <row r="1554" spans="14:18">
      <c r="N1554" s="75"/>
      <c r="O1554" s="75"/>
      <c r="P1554" s="75"/>
      <c r="Q1554" s="75"/>
      <c r="R1554" s="75"/>
    </row>
    <row r="1555" spans="14:18">
      <c r="N1555" s="75"/>
      <c r="O1555" s="75"/>
      <c r="P1555" s="75"/>
      <c r="Q1555" s="75"/>
      <c r="R1555" s="75"/>
    </row>
    <row r="1556" spans="14:18">
      <c r="N1556" s="75"/>
      <c r="O1556" s="75"/>
      <c r="P1556" s="75"/>
      <c r="Q1556" s="75"/>
      <c r="R1556" s="75"/>
    </row>
    <row r="1557" spans="14:18">
      <c r="N1557" s="75"/>
      <c r="O1557" s="75"/>
      <c r="P1557" s="75"/>
      <c r="Q1557" s="75"/>
      <c r="R1557" s="75"/>
    </row>
    <row r="1558" spans="14:18">
      <c r="N1558" s="75"/>
      <c r="O1558" s="75"/>
      <c r="P1558" s="75"/>
      <c r="Q1558" s="75"/>
      <c r="R1558" s="75"/>
    </row>
    <row r="1559" spans="14:18">
      <c r="N1559" s="75"/>
      <c r="O1559" s="75"/>
      <c r="P1559" s="75"/>
      <c r="Q1559" s="75"/>
      <c r="R1559" s="75"/>
    </row>
    <row r="1560" spans="14:18">
      <c r="N1560" s="75"/>
      <c r="O1560" s="75"/>
      <c r="P1560" s="75"/>
      <c r="Q1560" s="75"/>
      <c r="R1560" s="75"/>
    </row>
    <row r="1561" spans="14:18">
      <c r="N1561" s="75"/>
      <c r="O1561" s="75"/>
      <c r="P1561" s="75"/>
      <c r="Q1561" s="75"/>
      <c r="R1561" s="75"/>
    </row>
    <row r="1562" spans="14:18">
      <c r="N1562" s="75"/>
      <c r="O1562" s="75"/>
      <c r="P1562" s="75"/>
      <c r="Q1562" s="75"/>
      <c r="R1562" s="75"/>
    </row>
    <row r="1563" spans="14:18">
      <c r="N1563" s="75"/>
      <c r="O1563" s="75"/>
      <c r="P1563" s="75"/>
      <c r="Q1563" s="75"/>
      <c r="R1563" s="75"/>
    </row>
    <row r="1564" spans="14:18">
      <c r="N1564" s="75"/>
      <c r="O1564" s="75"/>
      <c r="P1564" s="75"/>
      <c r="Q1564" s="75"/>
      <c r="R1564" s="75"/>
    </row>
    <row r="1565" spans="14:18">
      <c r="N1565" s="75"/>
      <c r="O1565" s="75"/>
      <c r="P1565" s="75"/>
      <c r="Q1565" s="75"/>
      <c r="R1565" s="75"/>
    </row>
    <row r="1566" spans="14:18">
      <c r="N1566" s="75"/>
      <c r="O1566" s="75"/>
      <c r="P1566" s="75"/>
      <c r="Q1566" s="75"/>
      <c r="R1566" s="75"/>
    </row>
    <row r="1567" spans="14:18">
      <c r="N1567" s="75"/>
      <c r="O1567" s="75"/>
      <c r="P1567" s="75"/>
      <c r="Q1567" s="75"/>
      <c r="R1567" s="75"/>
    </row>
    <row r="1568" spans="14:18">
      <c r="N1568" s="75"/>
      <c r="O1568" s="75"/>
      <c r="P1568" s="75"/>
      <c r="Q1568" s="75"/>
      <c r="R1568" s="75"/>
    </row>
    <row r="1569" spans="14:18">
      <c r="N1569" s="75"/>
      <c r="O1569" s="75"/>
      <c r="P1569" s="75"/>
      <c r="Q1569" s="75"/>
      <c r="R1569" s="75"/>
    </row>
    <row r="1570" spans="14:18">
      <c r="N1570" s="75"/>
      <c r="O1570" s="75"/>
      <c r="P1570" s="75"/>
      <c r="Q1570" s="75"/>
      <c r="R1570" s="75"/>
    </row>
    <row r="1571" spans="14:18">
      <c r="N1571" s="75"/>
      <c r="O1571" s="75"/>
      <c r="P1571" s="75"/>
      <c r="Q1571" s="75"/>
      <c r="R1571" s="75"/>
    </row>
    <row r="1572" spans="14:18">
      <c r="N1572" s="75"/>
      <c r="O1572" s="75"/>
      <c r="P1572" s="75"/>
      <c r="Q1572" s="75"/>
      <c r="R1572" s="75"/>
    </row>
    <row r="1573" spans="14:18">
      <c r="N1573" s="75"/>
      <c r="O1573" s="75"/>
      <c r="P1573" s="75"/>
      <c r="Q1573" s="75"/>
      <c r="R1573" s="75"/>
    </row>
    <row r="1574" spans="14:18">
      <c r="N1574" s="75"/>
      <c r="O1574" s="75"/>
      <c r="P1574" s="75"/>
      <c r="Q1574" s="75"/>
      <c r="R1574" s="75"/>
    </row>
    <row r="1575" spans="14:18">
      <c r="N1575" s="75"/>
      <c r="O1575" s="75"/>
      <c r="P1575" s="75"/>
      <c r="Q1575" s="75"/>
      <c r="R1575" s="75"/>
    </row>
    <row r="1576" spans="14:18">
      <c r="N1576" s="75"/>
      <c r="O1576" s="75"/>
      <c r="P1576" s="75"/>
      <c r="Q1576" s="75"/>
      <c r="R1576" s="75"/>
    </row>
    <row r="1577" spans="14:18">
      <c r="N1577" s="75"/>
      <c r="O1577" s="75"/>
      <c r="P1577" s="75"/>
      <c r="Q1577" s="75"/>
      <c r="R1577" s="75"/>
    </row>
    <row r="1578" spans="14:18">
      <c r="N1578" s="75"/>
      <c r="O1578" s="75"/>
      <c r="P1578" s="75"/>
      <c r="Q1578" s="75"/>
      <c r="R1578" s="75"/>
    </row>
    <row r="1579" spans="14:18">
      <c r="N1579" s="75"/>
      <c r="O1579" s="75"/>
      <c r="P1579" s="75"/>
      <c r="Q1579" s="75"/>
      <c r="R1579" s="75"/>
    </row>
    <row r="1580" spans="14:18">
      <c r="N1580" s="75"/>
      <c r="O1580" s="75"/>
      <c r="P1580" s="75"/>
      <c r="Q1580" s="75"/>
      <c r="R1580" s="75"/>
    </row>
    <row r="1581" spans="14:18">
      <c r="N1581" s="75"/>
      <c r="O1581" s="75"/>
      <c r="P1581" s="75"/>
      <c r="Q1581" s="75"/>
      <c r="R1581" s="75"/>
    </row>
    <row r="1582" spans="14:18">
      <c r="N1582" s="75"/>
      <c r="O1582" s="75"/>
      <c r="P1582" s="75"/>
      <c r="Q1582" s="75"/>
      <c r="R1582" s="75"/>
    </row>
    <row r="1583" spans="14:18">
      <c r="N1583" s="75"/>
      <c r="O1583" s="75"/>
      <c r="P1583" s="75"/>
      <c r="Q1583" s="75"/>
      <c r="R1583" s="75"/>
    </row>
    <row r="1584" spans="14:18">
      <c r="N1584" s="75"/>
      <c r="O1584" s="75"/>
      <c r="P1584" s="75"/>
      <c r="Q1584" s="75"/>
      <c r="R1584" s="75"/>
    </row>
    <row r="1585" spans="14:18">
      <c r="N1585" s="75"/>
      <c r="O1585" s="75"/>
      <c r="P1585" s="75"/>
      <c r="Q1585" s="75"/>
      <c r="R1585" s="75"/>
    </row>
    <row r="1586" spans="14:18">
      <c r="N1586" s="75"/>
      <c r="O1586" s="75"/>
      <c r="P1586" s="75"/>
      <c r="Q1586" s="75"/>
      <c r="R1586" s="75"/>
    </row>
    <row r="1587" spans="14:18">
      <c r="N1587" s="75"/>
      <c r="O1587" s="75"/>
      <c r="P1587" s="75"/>
      <c r="Q1587" s="75"/>
      <c r="R1587" s="75"/>
    </row>
    <row r="1588" spans="14:18">
      <c r="N1588" s="75"/>
      <c r="O1588" s="75"/>
      <c r="P1588" s="75"/>
      <c r="Q1588" s="75"/>
      <c r="R1588" s="75"/>
    </row>
    <row r="1589" spans="14:18">
      <c r="N1589" s="75"/>
      <c r="O1589" s="75"/>
      <c r="P1589" s="75"/>
      <c r="Q1589" s="75"/>
      <c r="R1589" s="75"/>
    </row>
    <row r="1590" spans="14:18">
      <c r="N1590" s="75"/>
      <c r="O1590" s="75"/>
      <c r="P1590" s="75"/>
      <c r="Q1590" s="75"/>
      <c r="R1590" s="75"/>
    </row>
    <row r="1591" spans="14:18">
      <c r="N1591" s="75"/>
      <c r="O1591" s="75"/>
      <c r="P1591" s="75"/>
      <c r="Q1591" s="75"/>
      <c r="R1591" s="75"/>
    </row>
    <row r="1592" spans="14:18">
      <c r="N1592" s="75"/>
      <c r="O1592" s="75"/>
      <c r="P1592" s="75"/>
      <c r="Q1592" s="75"/>
      <c r="R1592" s="75"/>
    </row>
    <row r="1593" spans="14:18">
      <c r="N1593" s="75"/>
      <c r="O1593" s="75"/>
      <c r="P1593" s="75"/>
      <c r="Q1593" s="75"/>
      <c r="R1593" s="75"/>
    </row>
    <row r="1594" spans="14:18">
      <c r="N1594" s="75"/>
      <c r="O1594" s="75"/>
      <c r="P1594" s="75"/>
      <c r="Q1594" s="75"/>
      <c r="R1594" s="75"/>
    </row>
    <row r="1595" spans="14:18">
      <c r="N1595" s="75"/>
      <c r="O1595" s="75"/>
      <c r="P1595" s="75"/>
      <c r="Q1595" s="75"/>
      <c r="R1595" s="75"/>
    </row>
    <row r="1596" spans="14:18">
      <c r="N1596" s="75"/>
      <c r="O1596" s="75"/>
      <c r="P1596" s="75"/>
      <c r="Q1596" s="75"/>
      <c r="R1596" s="75"/>
    </row>
    <row r="1597" spans="14:18">
      <c r="N1597" s="75"/>
      <c r="O1597" s="75"/>
      <c r="P1597" s="75"/>
      <c r="Q1597" s="75"/>
      <c r="R1597" s="75"/>
    </row>
    <row r="1598" spans="14:18">
      <c r="N1598" s="75"/>
      <c r="O1598" s="75"/>
      <c r="P1598" s="75"/>
      <c r="Q1598" s="75"/>
      <c r="R1598" s="75"/>
    </row>
    <row r="1599" spans="14:18">
      <c r="N1599" s="75"/>
      <c r="O1599" s="75"/>
      <c r="P1599" s="75"/>
      <c r="Q1599" s="75"/>
      <c r="R1599" s="75"/>
    </row>
    <row r="1600" spans="14:18">
      <c r="N1600" s="75"/>
      <c r="O1600" s="75"/>
      <c r="P1600" s="75"/>
      <c r="Q1600" s="75"/>
      <c r="R1600" s="75"/>
    </row>
    <row r="1601" spans="14:18">
      <c r="N1601" s="75"/>
      <c r="O1601" s="75"/>
      <c r="P1601" s="75"/>
      <c r="Q1601" s="75"/>
      <c r="R1601" s="75"/>
    </row>
    <row r="1602" spans="14:18">
      <c r="N1602" s="75"/>
      <c r="O1602" s="75"/>
      <c r="P1602" s="75"/>
      <c r="Q1602" s="75"/>
      <c r="R1602" s="75"/>
    </row>
    <row r="1603" spans="14:18">
      <c r="N1603" s="75"/>
      <c r="O1603" s="75"/>
      <c r="P1603" s="75"/>
      <c r="Q1603" s="75"/>
      <c r="R1603" s="75"/>
    </row>
    <row r="1604" spans="14:18">
      <c r="N1604" s="75"/>
      <c r="O1604" s="75"/>
      <c r="P1604" s="75"/>
      <c r="Q1604" s="75"/>
      <c r="R1604" s="75"/>
    </row>
    <row r="1605" spans="14:18">
      <c r="N1605" s="75"/>
      <c r="O1605" s="75"/>
      <c r="P1605" s="75"/>
      <c r="Q1605" s="75"/>
      <c r="R1605" s="75"/>
    </row>
    <row r="1606" spans="14:18">
      <c r="N1606" s="75"/>
      <c r="O1606" s="75"/>
      <c r="P1606" s="75"/>
      <c r="Q1606" s="75"/>
      <c r="R1606" s="75"/>
    </row>
    <row r="1607" spans="14:18">
      <c r="N1607" s="75"/>
      <c r="O1607" s="75"/>
      <c r="P1607" s="75"/>
      <c r="Q1607" s="75"/>
      <c r="R1607" s="75"/>
    </row>
    <row r="1608" spans="14:18">
      <c r="N1608" s="75"/>
      <c r="O1608" s="75"/>
      <c r="P1608" s="75"/>
      <c r="Q1608" s="75"/>
      <c r="R1608" s="75"/>
    </row>
    <row r="1609" spans="14:18">
      <c r="N1609" s="75"/>
      <c r="O1609" s="75"/>
      <c r="P1609" s="75"/>
      <c r="Q1609" s="75"/>
      <c r="R1609" s="75"/>
    </row>
    <row r="1610" spans="14:18">
      <c r="N1610" s="75"/>
      <c r="O1610" s="75"/>
      <c r="P1610" s="75"/>
      <c r="Q1610" s="75"/>
      <c r="R1610" s="75"/>
    </row>
    <row r="1611" spans="14:18">
      <c r="N1611" s="75"/>
      <c r="O1611" s="75"/>
      <c r="P1611" s="75"/>
      <c r="Q1611" s="75"/>
      <c r="R1611" s="75"/>
    </row>
    <row r="1612" spans="14:18">
      <c r="N1612" s="75"/>
      <c r="O1612" s="75"/>
      <c r="P1612" s="75"/>
      <c r="Q1612" s="75"/>
      <c r="R1612" s="75"/>
    </row>
    <row r="1613" spans="14:18">
      <c r="N1613" s="75"/>
      <c r="O1613" s="75"/>
      <c r="P1613" s="75"/>
      <c r="Q1613" s="75"/>
      <c r="R1613" s="75"/>
    </row>
    <row r="1614" spans="14:18">
      <c r="N1614" s="75"/>
      <c r="O1614" s="75"/>
      <c r="P1614" s="75"/>
      <c r="Q1614" s="75"/>
      <c r="R1614" s="75"/>
    </row>
    <row r="1615" spans="14:18">
      <c r="N1615" s="75"/>
      <c r="O1615" s="75"/>
      <c r="P1615" s="75"/>
      <c r="Q1615" s="75"/>
      <c r="R1615" s="75"/>
    </row>
    <row r="1616" spans="14:18">
      <c r="N1616" s="75"/>
      <c r="O1616" s="75"/>
      <c r="P1616" s="75"/>
      <c r="Q1616" s="75"/>
      <c r="R1616" s="75"/>
    </row>
    <row r="1617" spans="14:18">
      <c r="N1617" s="75"/>
      <c r="O1617" s="75"/>
      <c r="P1617" s="75"/>
      <c r="Q1617" s="75"/>
      <c r="R1617" s="75"/>
    </row>
    <row r="1618" spans="14:18">
      <c r="N1618" s="75"/>
      <c r="O1618" s="75"/>
      <c r="P1618" s="75"/>
      <c r="Q1618" s="75"/>
      <c r="R1618" s="75"/>
    </row>
    <row r="1619" spans="14:18">
      <c r="N1619" s="75"/>
      <c r="O1619" s="75"/>
      <c r="P1619" s="75"/>
      <c r="Q1619" s="75"/>
      <c r="R1619" s="75"/>
    </row>
    <row r="1620" spans="14:18">
      <c r="N1620" s="75"/>
      <c r="O1620" s="75"/>
      <c r="P1620" s="75"/>
      <c r="Q1620" s="75"/>
      <c r="R1620" s="75"/>
    </row>
    <row r="1621" spans="14:18">
      <c r="N1621" s="75"/>
      <c r="O1621" s="75"/>
      <c r="P1621" s="75"/>
      <c r="Q1621" s="75"/>
      <c r="R1621" s="75"/>
    </row>
    <row r="1622" spans="14:18">
      <c r="N1622" s="75"/>
      <c r="O1622" s="75"/>
      <c r="P1622" s="75"/>
      <c r="Q1622" s="75"/>
      <c r="R1622" s="75"/>
    </row>
    <row r="1623" spans="14:18">
      <c r="N1623" s="75"/>
      <c r="O1623" s="75"/>
      <c r="P1623" s="75"/>
      <c r="Q1623" s="75"/>
      <c r="R1623" s="75"/>
    </row>
    <row r="1624" spans="14:18">
      <c r="N1624" s="75"/>
      <c r="O1624" s="75"/>
      <c r="P1624" s="75"/>
      <c r="Q1624" s="75"/>
      <c r="R1624" s="75"/>
    </row>
    <row r="1625" spans="14:18">
      <c r="N1625" s="75"/>
      <c r="O1625" s="75"/>
      <c r="P1625" s="75"/>
      <c r="Q1625" s="75"/>
      <c r="R1625" s="75"/>
    </row>
    <row r="1626" spans="14:18">
      <c r="N1626" s="75"/>
      <c r="O1626" s="75"/>
      <c r="P1626" s="75"/>
      <c r="Q1626" s="75"/>
      <c r="R1626" s="75"/>
    </row>
    <row r="1627" spans="14:18">
      <c r="N1627" s="75"/>
      <c r="O1627" s="75"/>
      <c r="P1627" s="75"/>
      <c r="Q1627" s="75"/>
      <c r="R1627" s="75"/>
    </row>
    <row r="1628" spans="14:18">
      <c r="N1628" s="75"/>
      <c r="O1628" s="75"/>
      <c r="P1628" s="75"/>
      <c r="Q1628" s="75"/>
      <c r="R1628" s="75"/>
    </row>
    <row r="1629" spans="14:18">
      <c r="N1629" s="75"/>
      <c r="O1629" s="75"/>
      <c r="P1629" s="75"/>
      <c r="Q1629" s="75"/>
      <c r="R1629" s="75"/>
    </row>
    <row r="1630" spans="14:18">
      <c r="N1630" s="75"/>
      <c r="O1630" s="75"/>
      <c r="P1630" s="75"/>
      <c r="Q1630" s="75"/>
      <c r="R1630" s="75"/>
    </row>
    <row r="1631" spans="14:18">
      <c r="N1631" s="75"/>
      <c r="O1631" s="75"/>
      <c r="P1631" s="75"/>
      <c r="Q1631" s="75"/>
      <c r="R1631" s="75"/>
    </row>
    <row r="1632" spans="14:18">
      <c r="N1632" s="75"/>
      <c r="O1632" s="75"/>
      <c r="P1632" s="75"/>
      <c r="Q1632" s="75"/>
      <c r="R1632" s="75"/>
    </row>
    <row r="1633" spans="14:18">
      <c r="N1633" s="75"/>
      <c r="O1633" s="75"/>
      <c r="P1633" s="75"/>
      <c r="Q1633" s="75"/>
      <c r="R1633" s="75"/>
    </row>
    <row r="1634" spans="14:18">
      <c r="N1634" s="75"/>
      <c r="O1634" s="75"/>
      <c r="P1634" s="75"/>
      <c r="Q1634" s="75"/>
      <c r="R1634" s="75"/>
    </row>
    <row r="1635" spans="14:18">
      <c r="N1635" s="75"/>
      <c r="O1635" s="75"/>
      <c r="P1635" s="75"/>
      <c r="Q1635" s="75"/>
      <c r="R1635" s="75"/>
    </row>
    <row r="1636" spans="14:18">
      <c r="N1636" s="75"/>
      <c r="O1636" s="75"/>
      <c r="P1636" s="75"/>
      <c r="Q1636" s="75"/>
      <c r="R1636" s="75"/>
    </row>
    <row r="1637" spans="14:18">
      <c r="N1637" s="75"/>
      <c r="O1637" s="75"/>
      <c r="P1637" s="75"/>
      <c r="Q1637" s="75"/>
      <c r="R1637" s="75"/>
    </row>
    <row r="1638" spans="14:18">
      <c r="N1638" s="75"/>
      <c r="O1638" s="75"/>
      <c r="P1638" s="75"/>
      <c r="Q1638" s="75"/>
      <c r="R1638" s="75"/>
    </row>
    <row r="1639" spans="14:18">
      <c r="N1639" s="75"/>
      <c r="O1639" s="75"/>
      <c r="P1639" s="75"/>
      <c r="Q1639" s="75"/>
      <c r="R1639" s="75"/>
    </row>
    <row r="1640" spans="14:18">
      <c r="N1640" s="75"/>
      <c r="O1640" s="75"/>
      <c r="P1640" s="75"/>
      <c r="Q1640" s="75"/>
      <c r="R1640" s="75"/>
    </row>
    <row r="1641" spans="14:18">
      <c r="N1641" s="75"/>
      <c r="O1641" s="75"/>
      <c r="P1641" s="75"/>
      <c r="Q1641" s="75"/>
      <c r="R1641" s="75"/>
    </row>
    <row r="1642" spans="14:18">
      <c r="N1642" s="75"/>
      <c r="O1642" s="75"/>
      <c r="P1642" s="75"/>
      <c r="Q1642" s="75"/>
      <c r="R1642" s="75"/>
    </row>
    <row r="1643" spans="14:18">
      <c r="N1643" s="75"/>
      <c r="O1643" s="75"/>
      <c r="P1643" s="75"/>
      <c r="Q1643" s="75"/>
      <c r="R1643" s="75"/>
    </row>
    <row r="1644" spans="14:18">
      <c r="N1644" s="75"/>
      <c r="O1644" s="75"/>
      <c r="P1644" s="75"/>
      <c r="Q1644" s="75"/>
      <c r="R1644" s="75"/>
    </row>
    <row r="1645" spans="14:18">
      <c r="N1645" s="75"/>
      <c r="O1645" s="75"/>
      <c r="P1645" s="75"/>
      <c r="Q1645" s="75"/>
      <c r="R1645" s="75"/>
    </row>
    <row r="1646" spans="14:18">
      <c r="N1646" s="75"/>
      <c r="O1646" s="75"/>
      <c r="P1646" s="75"/>
      <c r="Q1646" s="75"/>
      <c r="R1646" s="75"/>
    </row>
    <row r="1647" spans="14:18">
      <c r="N1647" s="75"/>
      <c r="O1647" s="75"/>
      <c r="P1647" s="75"/>
      <c r="Q1647" s="75"/>
      <c r="R1647" s="75"/>
    </row>
    <row r="1648" spans="14:18">
      <c r="N1648" s="75"/>
      <c r="O1648" s="75"/>
      <c r="P1648" s="75"/>
      <c r="Q1648" s="75"/>
      <c r="R1648" s="75"/>
    </row>
    <row r="1649" spans="14:18">
      <c r="N1649" s="75"/>
      <c r="O1649" s="75"/>
      <c r="P1649" s="75"/>
      <c r="Q1649" s="75"/>
      <c r="R1649" s="75"/>
    </row>
    <row r="1650" spans="14:18">
      <c r="N1650" s="75"/>
      <c r="O1650" s="75"/>
      <c r="P1650" s="75"/>
      <c r="Q1650" s="75"/>
      <c r="R1650" s="75"/>
    </row>
    <row r="1651" spans="14:18">
      <c r="N1651" s="75"/>
      <c r="O1651" s="75"/>
      <c r="P1651" s="75"/>
      <c r="Q1651" s="75"/>
      <c r="R1651" s="75"/>
    </row>
    <row r="1652" spans="14:18">
      <c r="N1652" s="75"/>
      <c r="O1652" s="75"/>
      <c r="P1652" s="75"/>
      <c r="Q1652" s="75"/>
      <c r="R1652" s="75"/>
    </row>
    <row r="1653" spans="14:18">
      <c r="N1653" s="75"/>
      <c r="O1653" s="75"/>
      <c r="P1653" s="75"/>
      <c r="Q1653" s="75"/>
      <c r="R1653" s="75"/>
    </row>
    <row r="1654" spans="14:18">
      <c r="N1654" s="75"/>
      <c r="O1654" s="75"/>
      <c r="P1654" s="75"/>
      <c r="Q1654" s="75"/>
      <c r="R1654" s="75"/>
    </row>
    <row r="1655" spans="14:18">
      <c r="N1655" s="75"/>
      <c r="O1655" s="75"/>
      <c r="P1655" s="75"/>
      <c r="Q1655" s="75"/>
      <c r="R1655" s="75"/>
    </row>
    <row r="1656" spans="14:18">
      <c r="N1656" s="75"/>
      <c r="O1656" s="75"/>
      <c r="P1656" s="75"/>
      <c r="Q1656" s="75"/>
      <c r="R1656" s="75"/>
    </row>
    <row r="1657" spans="14:18">
      <c r="N1657" s="75"/>
      <c r="O1657" s="75"/>
      <c r="P1657" s="75"/>
      <c r="Q1657" s="75"/>
      <c r="R1657" s="75"/>
    </row>
    <row r="1658" spans="14:18">
      <c r="N1658" s="75"/>
      <c r="O1658" s="75"/>
      <c r="P1658" s="75"/>
      <c r="Q1658" s="75"/>
      <c r="R1658" s="75"/>
    </row>
    <row r="1659" spans="14:18">
      <c r="N1659" s="75"/>
      <c r="O1659" s="75"/>
      <c r="P1659" s="75"/>
      <c r="Q1659" s="75"/>
      <c r="R1659" s="75"/>
    </row>
    <row r="1660" spans="14:18">
      <c r="N1660" s="75"/>
      <c r="O1660" s="75"/>
      <c r="P1660" s="75"/>
      <c r="Q1660" s="75"/>
      <c r="R1660" s="75"/>
    </row>
    <row r="1661" spans="14:18">
      <c r="N1661" s="75"/>
      <c r="O1661" s="75"/>
      <c r="P1661" s="75"/>
      <c r="Q1661" s="75"/>
      <c r="R1661" s="75"/>
    </row>
    <row r="1662" spans="14:18">
      <c r="N1662" s="75"/>
      <c r="O1662" s="75"/>
      <c r="P1662" s="75"/>
      <c r="Q1662" s="75"/>
      <c r="R1662" s="75"/>
    </row>
    <row r="1663" spans="14:18">
      <c r="N1663" s="75"/>
      <c r="O1663" s="75"/>
      <c r="P1663" s="75"/>
      <c r="Q1663" s="75"/>
      <c r="R1663" s="75"/>
    </row>
    <row r="1664" spans="14:18">
      <c r="N1664" s="75"/>
      <c r="O1664" s="75"/>
      <c r="P1664" s="75"/>
      <c r="Q1664" s="75"/>
      <c r="R1664" s="75"/>
    </row>
    <row r="1665" spans="14:18">
      <c r="N1665" s="75"/>
      <c r="O1665" s="75"/>
      <c r="P1665" s="75"/>
      <c r="Q1665" s="75"/>
      <c r="R1665" s="75"/>
    </row>
    <row r="1666" spans="14:18">
      <c r="N1666" s="75"/>
      <c r="O1666" s="75"/>
      <c r="P1666" s="75"/>
      <c r="Q1666" s="75"/>
      <c r="R1666" s="75"/>
    </row>
    <row r="1667" spans="14:18">
      <c r="N1667" s="75"/>
      <c r="O1667" s="75"/>
      <c r="P1667" s="75"/>
      <c r="Q1667" s="75"/>
      <c r="R1667" s="75"/>
    </row>
    <row r="1668" spans="14:18">
      <c r="N1668" s="75"/>
      <c r="O1668" s="75"/>
      <c r="P1668" s="75"/>
      <c r="Q1668" s="75"/>
      <c r="R1668" s="75"/>
    </row>
    <row r="1669" spans="14:18">
      <c r="N1669" s="75"/>
      <c r="O1669" s="75"/>
      <c r="P1669" s="75"/>
      <c r="Q1669" s="75"/>
      <c r="R1669" s="75"/>
    </row>
    <row r="1670" spans="14:18">
      <c r="N1670" s="75"/>
      <c r="O1670" s="75"/>
      <c r="P1670" s="75"/>
      <c r="Q1670" s="75"/>
      <c r="R1670" s="75"/>
    </row>
    <row r="1671" spans="14:18">
      <c r="N1671" s="75"/>
      <c r="O1671" s="75"/>
      <c r="P1671" s="75"/>
      <c r="Q1671" s="75"/>
      <c r="R1671" s="75"/>
    </row>
    <row r="1672" spans="14:18">
      <c r="N1672" s="75"/>
      <c r="O1672" s="75"/>
      <c r="P1672" s="75"/>
      <c r="Q1672" s="75"/>
      <c r="R1672" s="75"/>
    </row>
    <row r="1673" spans="14:18">
      <c r="N1673" s="75"/>
      <c r="O1673" s="75"/>
      <c r="P1673" s="75"/>
      <c r="Q1673" s="75"/>
      <c r="R1673" s="75"/>
    </row>
    <row r="1674" spans="14:18">
      <c r="N1674" s="75"/>
      <c r="O1674" s="75"/>
      <c r="P1674" s="75"/>
      <c r="Q1674" s="75"/>
      <c r="R1674" s="75"/>
    </row>
    <row r="1675" spans="14:18">
      <c r="N1675" s="75"/>
      <c r="O1675" s="75"/>
      <c r="P1675" s="75"/>
      <c r="Q1675" s="75"/>
      <c r="R1675" s="75"/>
    </row>
    <row r="1676" spans="14:18">
      <c r="N1676" s="75"/>
      <c r="O1676" s="75"/>
      <c r="P1676" s="75"/>
      <c r="Q1676" s="75"/>
      <c r="R1676" s="75"/>
    </row>
    <row r="1677" spans="14:18">
      <c r="N1677" s="75"/>
      <c r="O1677" s="75"/>
      <c r="P1677" s="75"/>
      <c r="Q1677" s="75"/>
      <c r="R1677" s="75"/>
    </row>
    <row r="1678" spans="14:18">
      <c r="N1678" s="75"/>
      <c r="O1678" s="75"/>
      <c r="P1678" s="75"/>
      <c r="Q1678" s="75"/>
      <c r="R1678" s="75"/>
    </row>
    <row r="1679" spans="14:18">
      <c r="N1679" s="75"/>
      <c r="O1679" s="75"/>
      <c r="P1679" s="75"/>
      <c r="Q1679" s="75"/>
      <c r="R1679" s="75"/>
    </row>
    <row r="1680" spans="14:18">
      <c r="N1680" s="75"/>
      <c r="O1680" s="75"/>
      <c r="P1680" s="75"/>
      <c r="Q1680" s="75"/>
      <c r="R1680" s="75"/>
    </row>
    <row r="1681" spans="14:18">
      <c r="N1681" s="75"/>
      <c r="O1681" s="75"/>
      <c r="P1681" s="75"/>
      <c r="Q1681" s="75"/>
      <c r="R1681" s="75"/>
    </row>
    <row r="1682" spans="14:18">
      <c r="N1682" s="75"/>
      <c r="O1682" s="75"/>
      <c r="P1682" s="75"/>
      <c r="Q1682" s="75"/>
      <c r="R1682" s="75"/>
    </row>
    <row r="1683" spans="14:18">
      <c r="N1683" s="75"/>
      <c r="O1683" s="75"/>
      <c r="P1683" s="75"/>
      <c r="Q1683" s="75"/>
      <c r="R1683" s="75"/>
    </row>
    <row r="1684" spans="14:18">
      <c r="N1684" s="75"/>
      <c r="O1684" s="75"/>
      <c r="P1684" s="75"/>
      <c r="Q1684" s="75"/>
      <c r="R1684" s="75"/>
    </row>
    <row r="1685" spans="14:18">
      <c r="N1685" s="75"/>
      <c r="O1685" s="75"/>
      <c r="P1685" s="75"/>
      <c r="Q1685" s="75"/>
      <c r="R1685" s="75"/>
    </row>
    <row r="1686" spans="14:18">
      <c r="N1686" s="75"/>
      <c r="O1686" s="75"/>
      <c r="P1686" s="75"/>
      <c r="Q1686" s="75"/>
      <c r="R1686" s="75"/>
    </row>
    <row r="1687" spans="14:18">
      <c r="N1687" s="75"/>
      <c r="O1687" s="75"/>
      <c r="P1687" s="75"/>
      <c r="Q1687" s="75"/>
      <c r="R1687" s="75"/>
    </row>
    <row r="1688" spans="14:18">
      <c r="N1688" s="75"/>
      <c r="O1688" s="75"/>
      <c r="P1688" s="75"/>
      <c r="Q1688" s="75"/>
      <c r="R1688" s="75"/>
    </row>
    <row r="1689" spans="14:18">
      <c r="N1689" s="75"/>
      <c r="O1689" s="75"/>
      <c r="P1689" s="75"/>
      <c r="Q1689" s="75"/>
      <c r="R1689" s="75"/>
    </row>
    <row r="1690" spans="14:18">
      <c r="N1690" s="75"/>
      <c r="O1690" s="75"/>
      <c r="P1690" s="75"/>
      <c r="Q1690" s="75"/>
      <c r="R1690" s="75"/>
    </row>
    <row r="1691" spans="14:18">
      <c r="N1691" s="75"/>
      <c r="O1691" s="75"/>
      <c r="P1691" s="75"/>
      <c r="Q1691" s="75"/>
      <c r="R1691" s="75"/>
    </row>
    <row r="1692" spans="14:18">
      <c r="N1692" s="75"/>
      <c r="O1692" s="75"/>
      <c r="P1692" s="75"/>
      <c r="Q1692" s="75"/>
      <c r="R1692" s="75"/>
    </row>
    <row r="1693" spans="14:18">
      <c r="N1693" s="75"/>
      <c r="O1693" s="75"/>
      <c r="P1693" s="75"/>
      <c r="Q1693" s="75"/>
      <c r="R1693" s="75"/>
    </row>
    <row r="1694" spans="14:18">
      <c r="N1694" s="75"/>
      <c r="O1694" s="75"/>
      <c r="P1694" s="75"/>
      <c r="Q1694" s="75"/>
      <c r="R1694" s="75"/>
    </row>
    <row r="1695" spans="14:18">
      <c r="N1695" s="75"/>
      <c r="O1695" s="75"/>
      <c r="P1695" s="75"/>
      <c r="Q1695" s="75"/>
      <c r="R1695" s="75"/>
    </row>
    <row r="1696" spans="14:18">
      <c r="N1696" s="75"/>
      <c r="O1696" s="75"/>
      <c r="P1696" s="75"/>
      <c r="Q1696" s="75"/>
      <c r="R1696" s="75"/>
    </row>
    <row r="1697" spans="14:18">
      <c r="N1697" s="75"/>
      <c r="O1697" s="75"/>
      <c r="P1697" s="75"/>
      <c r="Q1697" s="75"/>
      <c r="R1697" s="75"/>
    </row>
    <row r="1698" spans="14:18">
      <c r="N1698" s="75"/>
      <c r="O1698" s="75"/>
      <c r="P1698" s="75"/>
      <c r="Q1698" s="75"/>
      <c r="R1698" s="75"/>
    </row>
    <row r="1699" spans="14:18">
      <c r="N1699" s="75"/>
      <c r="O1699" s="75"/>
      <c r="P1699" s="75"/>
      <c r="Q1699" s="75"/>
      <c r="R1699" s="75"/>
    </row>
    <row r="1700" spans="14:18">
      <c r="N1700" s="75"/>
      <c r="O1700" s="75"/>
      <c r="P1700" s="75"/>
      <c r="Q1700" s="75"/>
      <c r="R1700" s="75"/>
    </row>
    <row r="1701" spans="14:18">
      <c r="N1701" s="75"/>
      <c r="O1701" s="75"/>
      <c r="P1701" s="75"/>
      <c r="Q1701" s="75"/>
      <c r="R1701" s="75"/>
    </row>
    <row r="1702" spans="14:18">
      <c r="N1702" s="75"/>
      <c r="O1702" s="75"/>
      <c r="P1702" s="75"/>
      <c r="Q1702" s="75"/>
      <c r="R1702" s="75"/>
    </row>
    <row r="1703" spans="14:18">
      <c r="N1703" s="75"/>
      <c r="O1703" s="75"/>
      <c r="P1703" s="75"/>
      <c r="Q1703" s="75"/>
      <c r="R1703" s="75"/>
    </row>
    <row r="1704" spans="14:18">
      <c r="N1704" s="75"/>
      <c r="O1704" s="75"/>
      <c r="P1704" s="75"/>
      <c r="Q1704" s="75"/>
      <c r="R1704" s="75"/>
    </row>
    <row r="1705" spans="14:18">
      <c r="N1705" s="75"/>
      <c r="O1705" s="75"/>
      <c r="P1705" s="75"/>
      <c r="Q1705" s="75"/>
      <c r="R1705" s="75"/>
    </row>
    <row r="1706" spans="14:18">
      <c r="N1706" s="75"/>
      <c r="O1706" s="75"/>
      <c r="P1706" s="75"/>
      <c r="Q1706" s="75"/>
      <c r="R1706" s="75"/>
    </row>
    <row r="1707" spans="14:18">
      <c r="N1707" s="75"/>
      <c r="O1707" s="75"/>
      <c r="P1707" s="75"/>
      <c r="Q1707" s="75"/>
      <c r="R1707" s="75"/>
    </row>
    <row r="1708" spans="14:18">
      <c r="N1708" s="75"/>
      <c r="O1708" s="75"/>
      <c r="P1708" s="75"/>
      <c r="Q1708" s="75"/>
      <c r="R1708" s="75"/>
    </row>
    <row r="1709" spans="14:18">
      <c r="N1709" s="75"/>
      <c r="O1709" s="75"/>
      <c r="P1709" s="75"/>
      <c r="Q1709" s="75"/>
      <c r="R1709" s="75"/>
    </row>
    <row r="1710" spans="14:18">
      <c r="N1710" s="75"/>
      <c r="O1710" s="75"/>
      <c r="P1710" s="75"/>
      <c r="Q1710" s="75"/>
      <c r="R1710" s="75"/>
    </row>
    <row r="1711" spans="14:18">
      <c r="N1711" s="75"/>
      <c r="O1711" s="75"/>
      <c r="P1711" s="75"/>
      <c r="Q1711" s="75"/>
      <c r="R1711" s="75"/>
    </row>
    <row r="1712" spans="14:18">
      <c r="N1712" s="75"/>
      <c r="O1712" s="75"/>
      <c r="P1712" s="75"/>
      <c r="Q1712" s="75"/>
      <c r="R1712" s="75"/>
    </row>
    <row r="1713" spans="11:18">
      <c r="N1713" s="75"/>
      <c r="O1713" s="75"/>
      <c r="P1713" s="75"/>
      <c r="Q1713" s="75"/>
      <c r="R1713" s="75"/>
    </row>
    <row r="1714" spans="11:18">
      <c r="N1714" s="75"/>
      <c r="O1714" s="75"/>
      <c r="P1714" s="75"/>
      <c r="Q1714" s="75"/>
      <c r="R1714" s="75"/>
    </row>
    <row r="1715" spans="11:18">
      <c r="N1715" s="75"/>
      <c r="O1715" s="75"/>
      <c r="P1715" s="75"/>
      <c r="Q1715" s="75"/>
      <c r="R1715" s="75"/>
    </row>
    <row r="1716" spans="11:18">
      <c r="N1716" s="75"/>
      <c r="O1716" s="75"/>
      <c r="P1716" s="75"/>
      <c r="Q1716" s="75"/>
      <c r="R1716" s="75"/>
    </row>
    <row r="1717" spans="11:18">
      <c r="N1717" s="75"/>
      <c r="O1717" s="75"/>
      <c r="P1717" s="75"/>
      <c r="Q1717" s="75"/>
      <c r="R1717" s="75"/>
    </row>
    <row r="1718" spans="11:18">
      <c r="N1718" s="75"/>
      <c r="O1718" s="75"/>
      <c r="P1718" s="75"/>
      <c r="Q1718" s="75"/>
      <c r="R1718" s="75"/>
    </row>
    <row r="1719" spans="11:18">
      <c r="N1719" s="75"/>
      <c r="O1719" s="75"/>
      <c r="P1719" s="75"/>
      <c r="Q1719" s="75"/>
      <c r="R1719" s="75"/>
    </row>
    <row r="1720" spans="11:18">
      <c r="N1720" s="75"/>
      <c r="O1720" s="75"/>
      <c r="P1720" s="75"/>
      <c r="Q1720" s="75"/>
      <c r="R1720" s="75"/>
    </row>
    <row r="1721" spans="11:18">
      <c r="N1721" s="75"/>
      <c r="O1721" s="75"/>
      <c r="P1721" s="75"/>
      <c r="Q1721" s="75"/>
      <c r="R1721" s="75"/>
    </row>
    <row r="1722" spans="11:18">
      <c r="K1722" s="31"/>
      <c r="N1722" s="75"/>
      <c r="O1722" s="75"/>
      <c r="P1722" s="75"/>
      <c r="Q1722" s="75"/>
      <c r="R1722" s="75"/>
    </row>
    <row r="1723" spans="11:18">
      <c r="K1723" s="31"/>
      <c r="N1723" s="75"/>
      <c r="O1723" s="75"/>
      <c r="P1723" s="75"/>
      <c r="Q1723" s="75"/>
      <c r="R1723" s="75"/>
    </row>
    <row r="1724" spans="11:18">
      <c r="K1724" s="31"/>
      <c r="N1724" s="75"/>
      <c r="O1724" s="75"/>
      <c r="P1724" s="75"/>
      <c r="Q1724" s="75"/>
      <c r="R1724" s="75"/>
    </row>
    <row r="1725" spans="11:18">
      <c r="K1725" s="31"/>
      <c r="N1725" s="75"/>
      <c r="O1725" s="75"/>
      <c r="P1725" s="75"/>
      <c r="Q1725" s="75"/>
      <c r="R1725" s="75"/>
    </row>
    <row r="1726" spans="11:18">
      <c r="K1726" s="31"/>
      <c r="N1726" s="75"/>
      <c r="O1726" s="75"/>
      <c r="P1726" s="75"/>
      <c r="Q1726" s="75"/>
      <c r="R1726" s="75"/>
    </row>
    <row r="1727" spans="11:18">
      <c r="K1727" s="31"/>
      <c r="N1727" s="75"/>
      <c r="O1727" s="75"/>
      <c r="P1727" s="75"/>
      <c r="Q1727" s="75"/>
      <c r="R1727" s="75"/>
    </row>
    <row r="1728" spans="11:18">
      <c r="K1728" s="31"/>
      <c r="N1728" s="75"/>
      <c r="O1728" s="75"/>
      <c r="P1728" s="75"/>
      <c r="Q1728" s="75"/>
      <c r="R1728" s="75"/>
    </row>
    <row r="1729" spans="11:18">
      <c r="K1729" s="31"/>
      <c r="N1729" s="75"/>
      <c r="O1729" s="75"/>
      <c r="P1729" s="75"/>
      <c r="Q1729" s="75"/>
      <c r="R1729" s="75"/>
    </row>
    <row r="1730" spans="11:18">
      <c r="K1730" s="31"/>
      <c r="N1730" s="75"/>
      <c r="O1730" s="75"/>
      <c r="P1730" s="75"/>
      <c r="Q1730" s="75"/>
      <c r="R1730" s="75"/>
    </row>
    <row r="1731" spans="11:18">
      <c r="K1731" s="31"/>
      <c r="N1731" s="75"/>
      <c r="O1731" s="75"/>
      <c r="P1731" s="75"/>
      <c r="Q1731" s="75"/>
      <c r="R1731" s="75"/>
    </row>
    <row r="1732" spans="11:18">
      <c r="K1732" s="31"/>
      <c r="N1732" s="75"/>
      <c r="O1732" s="75"/>
      <c r="P1732" s="75"/>
      <c r="Q1732" s="75"/>
      <c r="R1732" s="75"/>
    </row>
    <row r="1733" spans="11:18">
      <c r="K1733" s="31"/>
      <c r="N1733" s="75"/>
      <c r="O1733" s="75"/>
      <c r="P1733" s="75"/>
      <c r="Q1733" s="75"/>
      <c r="R1733" s="75"/>
    </row>
    <row r="1734" spans="11:18">
      <c r="K1734" s="31"/>
      <c r="N1734" s="75"/>
      <c r="O1734" s="75"/>
      <c r="P1734" s="75"/>
      <c r="Q1734" s="75"/>
      <c r="R1734" s="75"/>
    </row>
    <row r="1735" spans="11:18">
      <c r="K1735" s="31"/>
      <c r="N1735" s="75"/>
      <c r="O1735" s="75"/>
      <c r="P1735" s="75"/>
      <c r="Q1735" s="75"/>
      <c r="R1735" s="75"/>
    </row>
    <row r="1736" spans="11:18">
      <c r="K1736" s="31"/>
      <c r="N1736" s="75"/>
      <c r="O1736" s="75"/>
      <c r="P1736" s="75"/>
      <c r="Q1736" s="75"/>
      <c r="R1736" s="75"/>
    </row>
    <row r="1737" spans="11:18">
      <c r="K1737" s="31"/>
      <c r="N1737" s="75"/>
      <c r="O1737" s="75"/>
      <c r="P1737" s="75"/>
      <c r="Q1737" s="75"/>
      <c r="R1737" s="75"/>
    </row>
    <row r="1738" spans="11:18">
      <c r="K1738" s="31"/>
      <c r="N1738" s="75"/>
      <c r="O1738" s="75"/>
      <c r="P1738" s="75"/>
      <c r="Q1738" s="75"/>
      <c r="R1738" s="75"/>
    </row>
    <row r="1739" spans="11:18">
      <c r="K1739" s="31"/>
      <c r="N1739" s="75"/>
      <c r="O1739" s="75"/>
      <c r="P1739" s="75"/>
      <c r="Q1739" s="75"/>
      <c r="R1739" s="75"/>
    </row>
    <row r="1740" spans="11:18">
      <c r="K1740" s="31"/>
      <c r="N1740" s="75"/>
      <c r="O1740" s="75"/>
      <c r="P1740" s="75"/>
      <c r="Q1740" s="75"/>
      <c r="R1740" s="75"/>
    </row>
    <row r="1741" spans="11:18">
      <c r="K1741" s="31"/>
      <c r="N1741" s="75"/>
      <c r="O1741" s="75"/>
      <c r="P1741" s="75"/>
      <c r="Q1741" s="75"/>
      <c r="R1741" s="75"/>
    </row>
    <row r="1742" spans="11:18">
      <c r="K1742" s="31"/>
      <c r="N1742" s="75"/>
      <c r="O1742" s="75"/>
      <c r="P1742" s="75"/>
      <c r="Q1742" s="75"/>
      <c r="R1742" s="75"/>
    </row>
    <row r="1743" spans="11:18">
      <c r="K1743" s="31"/>
      <c r="N1743" s="75"/>
      <c r="O1743" s="75"/>
      <c r="P1743" s="75"/>
      <c r="Q1743" s="75"/>
      <c r="R1743" s="75"/>
    </row>
    <row r="1744" spans="11:18">
      <c r="K1744" s="31"/>
      <c r="N1744" s="75"/>
      <c r="O1744" s="75"/>
      <c r="P1744" s="75"/>
      <c r="Q1744" s="75"/>
      <c r="R1744" s="75"/>
    </row>
    <row r="1745" spans="11:18">
      <c r="K1745" s="31"/>
      <c r="N1745" s="75"/>
      <c r="O1745" s="75"/>
      <c r="P1745" s="75"/>
      <c r="Q1745" s="75"/>
      <c r="R1745" s="75"/>
    </row>
    <row r="1746" spans="11:18">
      <c r="K1746" s="31"/>
      <c r="N1746" s="75"/>
      <c r="O1746" s="75"/>
      <c r="P1746" s="75"/>
      <c r="Q1746" s="75"/>
      <c r="R1746" s="75"/>
    </row>
    <row r="1747" spans="11:18">
      <c r="K1747" s="31"/>
      <c r="N1747" s="75"/>
      <c r="O1747" s="75"/>
      <c r="P1747" s="75"/>
      <c r="Q1747" s="75"/>
      <c r="R1747" s="75"/>
    </row>
    <row r="1748" spans="11:18">
      <c r="K1748" s="31"/>
      <c r="N1748" s="75"/>
      <c r="O1748" s="75"/>
      <c r="P1748" s="75"/>
      <c r="Q1748" s="75"/>
      <c r="R1748" s="75"/>
    </row>
    <row r="1749" spans="11:18">
      <c r="K1749" s="31"/>
      <c r="N1749" s="75"/>
      <c r="O1749" s="75"/>
      <c r="P1749" s="75"/>
      <c r="Q1749" s="75"/>
      <c r="R1749" s="75"/>
    </row>
    <row r="1750" spans="11:18">
      <c r="K1750" s="31"/>
      <c r="N1750" s="75"/>
      <c r="O1750" s="75"/>
      <c r="P1750" s="75"/>
      <c r="Q1750" s="75"/>
      <c r="R1750" s="75"/>
    </row>
    <row r="1751" spans="11:18">
      <c r="K1751" s="31"/>
      <c r="N1751" s="75"/>
      <c r="O1751" s="75"/>
      <c r="P1751" s="75"/>
      <c r="Q1751" s="75"/>
      <c r="R1751" s="75"/>
    </row>
    <row r="1752" spans="11:18">
      <c r="K1752" s="31"/>
      <c r="N1752" s="75"/>
      <c r="O1752" s="75"/>
      <c r="P1752" s="75"/>
      <c r="Q1752" s="75"/>
      <c r="R1752" s="75"/>
    </row>
    <row r="1753" spans="11:18">
      <c r="K1753" s="31"/>
      <c r="N1753" s="75"/>
      <c r="O1753" s="75"/>
      <c r="P1753" s="75"/>
      <c r="Q1753" s="75"/>
      <c r="R1753" s="75"/>
    </row>
    <row r="1754" spans="11:18">
      <c r="K1754" s="31"/>
      <c r="N1754" s="75"/>
      <c r="O1754" s="75"/>
      <c r="P1754" s="75"/>
      <c r="Q1754" s="75"/>
      <c r="R1754" s="75"/>
    </row>
    <row r="1755" spans="11:18">
      <c r="K1755" s="31"/>
      <c r="N1755" s="75"/>
      <c r="O1755" s="75"/>
      <c r="P1755" s="75"/>
      <c r="Q1755" s="75"/>
      <c r="R1755" s="75"/>
    </row>
    <row r="1756" spans="11:18">
      <c r="K1756" s="31"/>
      <c r="N1756" s="75"/>
      <c r="O1756" s="75"/>
      <c r="P1756" s="75"/>
      <c r="Q1756" s="75"/>
      <c r="R1756" s="75"/>
    </row>
    <row r="1757" spans="11:18">
      <c r="K1757" s="31"/>
      <c r="N1757" s="75"/>
      <c r="O1757" s="75"/>
      <c r="P1757" s="75"/>
      <c r="Q1757" s="75"/>
      <c r="R1757" s="75"/>
    </row>
    <row r="1758" spans="11:18">
      <c r="K1758" s="31"/>
      <c r="N1758" s="75"/>
      <c r="O1758" s="75"/>
      <c r="P1758" s="75"/>
      <c r="Q1758" s="75"/>
      <c r="R1758" s="75"/>
    </row>
    <row r="1759" spans="11:18">
      <c r="K1759" s="31"/>
      <c r="N1759" s="75"/>
      <c r="O1759" s="75"/>
      <c r="P1759" s="75"/>
      <c r="Q1759" s="75"/>
      <c r="R1759" s="75"/>
    </row>
    <row r="1760" spans="11:18">
      <c r="K1760" s="31"/>
      <c r="N1760" s="75"/>
      <c r="O1760" s="75"/>
      <c r="P1760" s="75"/>
      <c r="Q1760" s="75"/>
      <c r="R1760" s="75"/>
    </row>
    <row r="1761" spans="11:18">
      <c r="K1761" s="31"/>
      <c r="N1761" s="75"/>
      <c r="O1761" s="75"/>
      <c r="P1761" s="75"/>
      <c r="Q1761" s="75"/>
      <c r="R1761" s="75"/>
    </row>
    <row r="1762" spans="11:18">
      <c r="K1762" s="31"/>
      <c r="N1762" s="75"/>
      <c r="O1762" s="75"/>
      <c r="P1762" s="75"/>
      <c r="Q1762" s="75"/>
      <c r="R1762" s="75"/>
    </row>
    <row r="1763" spans="11:18">
      <c r="K1763" s="31"/>
      <c r="N1763" s="75"/>
      <c r="O1763" s="75"/>
      <c r="P1763" s="75"/>
      <c r="Q1763" s="75"/>
      <c r="R1763" s="75"/>
    </row>
    <row r="1764" spans="11:18">
      <c r="K1764" s="31"/>
      <c r="N1764" s="75"/>
      <c r="O1764" s="75"/>
      <c r="P1764" s="75"/>
      <c r="Q1764" s="75"/>
      <c r="R1764" s="75"/>
    </row>
    <row r="1765" spans="11:18">
      <c r="K1765" s="31"/>
      <c r="N1765" s="75"/>
      <c r="O1765" s="75"/>
      <c r="P1765" s="75"/>
      <c r="Q1765" s="75"/>
      <c r="R1765" s="75"/>
    </row>
    <row r="1766" spans="11:18">
      <c r="K1766" s="31"/>
      <c r="N1766" s="75"/>
      <c r="O1766" s="75"/>
      <c r="P1766" s="75"/>
      <c r="Q1766" s="75"/>
      <c r="R1766" s="75"/>
    </row>
    <row r="1767" spans="11:18">
      <c r="K1767" s="31"/>
      <c r="N1767" s="75"/>
      <c r="O1767" s="75"/>
      <c r="P1767" s="75"/>
      <c r="Q1767" s="75"/>
      <c r="R1767" s="75"/>
    </row>
    <row r="1768" spans="11:18">
      <c r="K1768" s="31"/>
      <c r="N1768" s="75"/>
      <c r="O1768" s="75"/>
      <c r="P1768" s="75"/>
      <c r="Q1768" s="75"/>
      <c r="R1768" s="75"/>
    </row>
    <row r="1769" spans="11:18">
      <c r="K1769" s="31"/>
      <c r="N1769" s="75"/>
      <c r="O1769" s="75"/>
      <c r="P1769" s="75"/>
      <c r="Q1769" s="75"/>
      <c r="R1769" s="75"/>
    </row>
    <row r="1770" spans="11:18">
      <c r="K1770" s="31"/>
      <c r="N1770" s="75"/>
      <c r="O1770" s="75"/>
      <c r="P1770" s="75"/>
      <c r="Q1770" s="75"/>
      <c r="R1770" s="75"/>
    </row>
    <row r="1771" spans="11:18">
      <c r="K1771" s="31"/>
      <c r="N1771" s="75"/>
      <c r="O1771" s="75"/>
      <c r="P1771" s="75"/>
      <c r="Q1771" s="75"/>
      <c r="R1771" s="75"/>
    </row>
    <row r="1772" spans="11:18">
      <c r="K1772" s="31"/>
      <c r="N1772" s="75"/>
      <c r="O1772" s="75"/>
      <c r="P1772" s="75"/>
      <c r="Q1772" s="75"/>
      <c r="R1772" s="75"/>
    </row>
    <row r="1773" spans="11:18">
      <c r="K1773" s="31"/>
      <c r="N1773" s="75"/>
      <c r="O1773" s="75"/>
      <c r="P1773" s="75"/>
      <c r="Q1773" s="75"/>
      <c r="R1773" s="75"/>
    </row>
    <row r="1774" spans="11:18">
      <c r="K1774" s="31"/>
      <c r="N1774" s="75"/>
      <c r="O1774" s="75"/>
      <c r="P1774" s="75"/>
      <c r="Q1774" s="75"/>
      <c r="R1774" s="75"/>
    </row>
    <row r="1775" spans="11:18">
      <c r="K1775" s="31"/>
      <c r="N1775" s="75"/>
      <c r="O1775" s="75"/>
      <c r="P1775" s="75"/>
      <c r="Q1775" s="75"/>
      <c r="R1775" s="75"/>
    </row>
    <row r="1776" spans="11:18">
      <c r="K1776" s="31"/>
      <c r="N1776" s="75"/>
      <c r="O1776" s="75"/>
      <c r="P1776" s="75"/>
      <c r="Q1776" s="75"/>
      <c r="R1776" s="75"/>
    </row>
    <row r="1777" spans="11:18">
      <c r="K1777" s="31"/>
      <c r="N1777" s="75"/>
      <c r="O1777" s="75"/>
      <c r="P1777" s="75"/>
      <c r="Q1777" s="75"/>
      <c r="R1777" s="75"/>
    </row>
    <row r="1778" spans="11:18">
      <c r="K1778" s="31"/>
      <c r="N1778" s="75"/>
      <c r="O1778" s="75"/>
      <c r="P1778" s="75"/>
      <c r="Q1778" s="75"/>
      <c r="R1778" s="75"/>
    </row>
    <row r="1779" spans="11:18">
      <c r="K1779" s="31"/>
      <c r="N1779" s="75"/>
      <c r="O1779" s="75"/>
      <c r="P1779" s="75"/>
      <c r="Q1779" s="75"/>
      <c r="R1779" s="75"/>
    </row>
    <row r="1780" spans="11:18">
      <c r="K1780" s="31"/>
      <c r="N1780" s="75"/>
      <c r="O1780" s="75"/>
      <c r="P1780" s="75"/>
      <c r="Q1780" s="75"/>
      <c r="R1780" s="75"/>
    </row>
    <row r="1781" spans="11:18">
      <c r="K1781" s="31"/>
      <c r="N1781" s="75"/>
      <c r="O1781" s="75"/>
      <c r="P1781" s="75"/>
      <c r="Q1781" s="75"/>
      <c r="R1781" s="75"/>
    </row>
    <row r="1782" spans="11:18">
      <c r="K1782" s="31"/>
      <c r="N1782" s="75"/>
      <c r="O1782" s="75"/>
      <c r="P1782" s="75"/>
      <c r="Q1782" s="75"/>
      <c r="R1782" s="75"/>
    </row>
    <row r="1783" spans="11:18">
      <c r="K1783" s="31"/>
      <c r="N1783" s="75"/>
      <c r="O1783" s="75"/>
      <c r="P1783" s="75"/>
      <c r="Q1783" s="75"/>
      <c r="R1783" s="75"/>
    </row>
    <row r="1784" spans="11:18">
      <c r="K1784" s="31"/>
      <c r="N1784" s="75"/>
      <c r="O1784" s="75"/>
      <c r="P1784" s="75"/>
      <c r="Q1784" s="75"/>
      <c r="R1784" s="75"/>
    </row>
    <row r="1785" spans="11:18">
      <c r="K1785" s="31"/>
      <c r="N1785" s="75"/>
      <c r="O1785" s="75"/>
      <c r="P1785" s="75"/>
      <c r="Q1785" s="75"/>
      <c r="R1785" s="75"/>
    </row>
    <row r="1786" spans="11:18">
      <c r="K1786" s="31"/>
      <c r="N1786" s="75"/>
      <c r="O1786" s="75"/>
      <c r="P1786" s="75"/>
      <c r="Q1786" s="75"/>
      <c r="R1786" s="75"/>
    </row>
    <row r="1787" spans="11:18">
      <c r="K1787" s="31"/>
      <c r="N1787" s="75"/>
      <c r="O1787" s="75"/>
      <c r="P1787" s="75"/>
      <c r="Q1787" s="75"/>
      <c r="R1787" s="75"/>
    </row>
    <row r="1788" spans="11:18">
      <c r="K1788" s="31"/>
      <c r="N1788" s="75"/>
      <c r="O1788" s="75"/>
      <c r="P1788" s="75"/>
      <c r="Q1788" s="75"/>
      <c r="R1788" s="75"/>
    </row>
    <row r="1789" spans="11:18">
      <c r="K1789" s="31"/>
      <c r="N1789" s="75"/>
      <c r="O1789" s="75"/>
      <c r="P1789" s="75"/>
      <c r="Q1789" s="75"/>
      <c r="R1789" s="75"/>
    </row>
    <row r="1790" spans="11:18">
      <c r="K1790" s="31"/>
      <c r="N1790" s="75"/>
      <c r="O1790" s="75"/>
      <c r="P1790" s="75"/>
      <c r="Q1790" s="75"/>
      <c r="R1790" s="75"/>
    </row>
    <row r="1791" spans="11:18">
      <c r="K1791" s="31"/>
      <c r="N1791" s="75"/>
      <c r="O1791" s="75"/>
      <c r="P1791" s="75"/>
      <c r="Q1791" s="75"/>
      <c r="R1791" s="75"/>
    </row>
    <row r="1792" spans="11:18">
      <c r="K1792" s="31"/>
      <c r="N1792" s="75"/>
      <c r="O1792" s="75"/>
      <c r="P1792" s="75"/>
      <c r="Q1792" s="75"/>
      <c r="R1792" s="75"/>
    </row>
    <row r="1793" spans="11:18">
      <c r="K1793" s="31"/>
      <c r="N1793" s="75"/>
      <c r="O1793" s="75"/>
      <c r="P1793" s="75"/>
      <c r="Q1793" s="75"/>
      <c r="R1793" s="75"/>
    </row>
    <row r="1794" spans="11:18">
      <c r="K1794" s="31"/>
      <c r="N1794" s="75"/>
      <c r="O1794" s="75"/>
      <c r="P1794" s="75"/>
      <c r="Q1794" s="75"/>
      <c r="R1794" s="75"/>
    </row>
    <row r="1795" spans="11:18">
      <c r="K1795" s="31"/>
      <c r="N1795" s="75"/>
      <c r="O1795" s="75"/>
      <c r="P1795" s="75"/>
      <c r="Q1795" s="75"/>
      <c r="R1795" s="75"/>
    </row>
    <row r="1796" spans="11:18">
      <c r="K1796" s="31"/>
      <c r="N1796" s="75"/>
      <c r="O1796" s="75"/>
      <c r="P1796" s="75"/>
      <c r="Q1796" s="75"/>
      <c r="R1796" s="75"/>
    </row>
    <row r="1797" spans="11:18">
      <c r="K1797" s="31"/>
      <c r="N1797" s="75"/>
      <c r="O1797" s="75"/>
      <c r="P1797" s="75"/>
      <c r="Q1797" s="75"/>
      <c r="R1797" s="75"/>
    </row>
    <row r="1798" spans="11:18">
      <c r="K1798" s="31"/>
      <c r="N1798" s="75"/>
      <c r="O1798" s="75"/>
      <c r="P1798" s="75"/>
      <c r="Q1798" s="75"/>
      <c r="R1798" s="75"/>
    </row>
    <row r="1799" spans="11:18">
      <c r="K1799" s="31"/>
      <c r="N1799" s="75"/>
      <c r="O1799" s="75"/>
      <c r="P1799" s="75"/>
      <c r="Q1799" s="75"/>
      <c r="R1799" s="75"/>
    </row>
    <row r="1800" spans="11:18">
      <c r="K1800" s="31"/>
      <c r="N1800" s="75"/>
      <c r="O1800" s="75"/>
      <c r="P1800" s="75"/>
      <c r="Q1800" s="75"/>
      <c r="R1800" s="75"/>
    </row>
    <row r="1801" spans="11:18">
      <c r="K1801" s="31"/>
      <c r="N1801" s="75"/>
      <c r="O1801" s="75"/>
      <c r="P1801" s="75"/>
      <c r="Q1801" s="75"/>
      <c r="R1801" s="75"/>
    </row>
    <row r="1802" spans="11:18">
      <c r="K1802" s="31"/>
      <c r="N1802" s="75"/>
      <c r="O1802" s="75"/>
      <c r="P1802" s="75"/>
      <c r="Q1802" s="75"/>
      <c r="R1802" s="75"/>
    </row>
    <row r="1803" spans="11:18">
      <c r="K1803" s="31"/>
      <c r="N1803" s="75"/>
      <c r="O1803" s="75"/>
      <c r="P1803" s="75"/>
      <c r="Q1803" s="75"/>
      <c r="R1803" s="75"/>
    </row>
    <row r="1804" spans="11:18">
      <c r="K1804" s="31"/>
      <c r="N1804" s="75"/>
      <c r="O1804" s="75"/>
      <c r="P1804" s="75"/>
      <c r="Q1804" s="75"/>
      <c r="R1804" s="75"/>
    </row>
    <row r="1805" spans="11:18">
      <c r="K1805" s="31"/>
      <c r="N1805" s="75"/>
      <c r="O1805" s="75"/>
      <c r="P1805" s="75"/>
      <c r="Q1805" s="75"/>
      <c r="R1805" s="75"/>
    </row>
    <row r="1806" spans="11:18">
      <c r="K1806" s="31"/>
      <c r="N1806" s="75"/>
      <c r="O1806" s="75"/>
      <c r="P1806" s="75"/>
      <c r="Q1806" s="75"/>
      <c r="R1806" s="75"/>
    </row>
    <row r="1807" spans="11:18">
      <c r="K1807" s="31"/>
      <c r="N1807" s="75"/>
      <c r="O1807" s="75"/>
      <c r="P1807" s="75"/>
      <c r="Q1807" s="75"/>
      <c r="R1807" s="75"/>
    </row>
    <row r="1808" spans="11:18">
      <c r="K1808" s="31"/>
      <c r="N1808" s="75"/>
      <c r="O1808" s="75"/>
      <c r="P1808" s="75"/>
      <c r="Q1808" s="75"/>
      <c r="R1808" s="75"/>
    </row>
    <row r="1809" spans="11:18">
      <c r="K1809" s="31"/>
      <c r="N1809" s="75"/>
      <c r="O1809" s="75"/>
      <c r="P1809" s="75"/>
      <c r="Q1809" s="75"/>
      <c r="R1809" s="75"/>
    </row>
    <row r="1810" spans="11:18">
      <c r="K1810" s="31"/>
      <c r="N1810" s="75"/>
      <c r="O1810" s="75"/>
      <c r="P1810" s="75"/>
      <c r="Q1810" s="75"/>
      <c r="R1810" s="75"/>
    </row>
    <row r="1811" spans="11:18">
      <c r="K1811" s="31"/>
      <c r="N1811" s="75"/>
      <c r="O1811" s="75"/>
      <c r="P1811" s="75"/>
      <c r="Q1811" s="75"/>
      <c r="R1811" s="75"/>
    </row>
    <row r="1812" spans="11:18">
      <c r="K1812" s="31"/>
      <c r="N1812" s="75"/>
      <c r="O1812" s="75"/>
      <c r="P1812" s="75"/>
      <c r="Q1812" s="75"/>
      <c r="R1812" s="75"/>
    </row>
    <row r="1813" spans="11:18">
      <c r="K1813" s="31"/>
      <c r="N1813" s="75"/>
      <c r="O1813" s="75"/>
      <c r="P1813" s="75"/>
      <c r="Q1813" s="75"/>
      <c r="R1813" s="75"/>
    </row>
    <row r="1814" spans="11:18">
      <c r="K1814" s="31"/>
      <c r="N1814" s="75"/>
      <c r="O1814" s="75"/>
      <c r="P1814" s="75"/>
      <c r="Q1814" s="75"/>
      <c r="R1814" s="75"/>
    </row>
    <row r="1815" spans="11:18">
      <c r="K1815" s="31"/>
      <c r="N1815" s="75"/>
      <c r="O1815" s="75"/>
      <c r="P1815" s="75"/>
      <c r="Q1815" s="75"/>
      <c r="R1815" s="75"/>
    </row>
    <row r="1816" spans="11:18">
      <c r="K1816" s="31"/>
      <c r="N1816" s="75"/>
      <c r="O1816" s="75"/>
      <c r="P1816" s="75"/>
      <c r="Q1816" s="75"/>
      <c r="R1816" s="75"/>
    </row>
    <row r="1817" spans="11:18">
      <c r="K1817" s="31"/>
      <c r="N1817" s="75"/>
      <c r="O1817" s="75"/>
      <c r="P1817" s="75"/>
      <c r="Q1817" s="75"/>
      <c r="R1817" s="75"/>
    </row>
    <row r="1818" spans="11:18">
      <c r="K1818" s="31"/>
      <c r="N1818" s="75"/>
      <c r="O1818" s="75"/>
      <c r="P1818" s="75"/>
      <c r="Q1818" s="75"/>
      <c r="R1818" s="75"/>
    </row>
    <row r="1819" spans="11:18">
      <c r="K1819" s="31"/>
      <c r="N1819" s="75"/>
      <c r="O1819" s="75"/>
      <c r="P1819" s="75"/>
      <c r="Q1819" s="75"/>
      <c r="R1819" s="75"/>
    </row>
    <row r="1820" spans="11:18">
      <c r="K1820" s="31"/>
      <c r="N1820" s="75"/>
      <c r="O1820" s="75"/>
      <c r="P1820" s="75"/>
      <c r="Q1820" s="75"/>
      <c r="R1820" s="75"/>
    </row>
    <row r="1821" spans="11:18">
      <c r="K1821" s="31"/>
      <c r="N1821" s="75"/>
      <c r="O1821" s="75"/>
      <c r="P1821" s="75"/>
      <c r="Q1821" s="75"/>
      <c r="R1821" s="75"/>
    </row>
    <row r="1822" spans="11:18">
      <c r="K1822" s="31"/>
      <c r="N1822" s="75"/>
      <c r="O1822" s="75"/>
      <c r="P1822" s="75"/>
      <c r="Q1822" s="75"/>
      <c r="R1822" s="75"/>
    </row>
    <row r="1823" spans="11:18">
      <c r="K1823" s="31"/>
      <c r="N1823" s="75"/>
      <c r="O1823" s="75"/>
      <c r="P1823" s="75"/>
      <c r="Q1823" s="75"/>
      <c r="R1823" s="75"/>
    </row>
    <row r="1824" spans="11:18">
      <c r="K1824" s="31"/>
      <c r="N1824" s="75"/>
      <c r="O1824" s="75"/>
      <c r="P1824" s="75"/>
      <c r="Q1824" s="75"/>
      <c r="R1824" s="75"/>
    </row>
    <row r="1825" spans="11:18">
      <c r="K1825" s="31"/>
      <c r="N1825" s="75"/>
      <c r="O1825" s="75"/>
      <c r="P1825" s="75"/>
      <c r="Q1825" s="75"/>
      <c r="R1825" s="75"/>
    </row>
    <row r="1826" spans="11:18">
      <c r="K1826" s="31"/>
      <c r="N1826" s="75"/>
      <c r="O1826" s="75"/>
      <c r="P1826" s="75"/>
      <c r="Q1826" s="75"/>
      <c r="R1826" s="75"/>
    </row>
    <row r="1827" spans="11:18">
      <c r="K1827" s="31"/>
      <c r="N1827" s="75"/>
      <c r="O1827" s="75"/>
      <c r="P1827" s="75"/>
      <c r="Q1827" s="75"/>
      <c r="R1827" s="75"/>
    </row>
    <row r="1828" spans="11:18">
      <c r="K1828" s="31"/>
      <c r="N1828" s="75"/>
      <c r="O1828" s="75"/>
      <c r="P1828" s="75"/>
      <c r="Q1828" s="75"/>
      <c r="R1828" s="75"/>
    </row>
    <row r="1829" spans="11:18">
      <c r="K1829" s="31"/>
      <c r="N1829" s="75"/>
      <c r="O1829" s="75"/>
      <c r="P1829" s="75"/>
      <c r="Q1829" s="75"/>
      <c r="R1829" s="75"/>
    </row>
    <row r="1830" spans="11:18">
      <c r="K1830" s="31"/>
      <c r="N1830" s="75"/>
      <c r="O1830" s="75"/>
      <c r="P1830" s="75"/>
      <c r="Q1830" s="75"/>
      <c r="R1830" s="75"/>
    </row>
    <row r="1831" spans="11:18">
      <c r="K1831" s="31"/>
      <c r="N1831" s="75"/>
      <c r="O1831" s="75"/>
      <c r="P1831" s="75"/>
      <c r="Q1831" s="75"/>
      <c r="R1831" s="75"/>
    </row>
    <row r="1832" spans="11:18">
      <c r="K1832" s="31"/>
      <c r="N1832" s="75"/>
      <c r="O1832" s="75"/>
      <c r="P1832" s="75"/>
      <c r="Q1832" s="75"/>
      <c r="R1832" s="75"/>
    </row>
    <row r="1833" spans="11:18">
      <c r="K1833" s="31"/>
      <c r="N1833" s="75"/>
      <c r="O1833" s="75"/>
      <c r="P1833" s="75"/>
      <c r="Q1833" s="75"/>
      <c r="R1833" s="75"/>
    </row>
    <row r="1834" spans="11:18">
      <c r="K1834" s="31"/>
      <c r="N1834" s="75"/>
      <c r="O1834" s="75"/>
      <c r="P1834" s="75"/>
      <c r="Q1834" s="75"/>
      <c r="R1834" s="75"/>
    </row>
    <row r="1835" spans="11:18">
      <c r="K1835" s="31"/>
      <c r="N1835" s="75"/>
      <c r="O1835" s="75"/>
      <c r="P1835" s="75"/>
      <c r="Q1835" s="75"/>
      <c r="R1835" s="75"/>
    </row>
    <row r="1836" spans="11:18">
      <c r="K1836" s="31"/>
      <c r="N1836" s="75"/>
      <c r="O1836" s="75"/>
      <c r="P1836" s="75"/>
      <c r="Q1836" s="75"/>
      <c r="R1836" s="75"/>
    </row>
    <row r="1837" spans="11:18">
      <c r="K1837" s="31"/>
      <c r="N1837" s="75"/>
      <c r="O1837" s="75"/>
      <c r="P1837" s="75"/>
      <c r="Q1837" s="75"/>
      <c r="R1837" s="75"/>
    </row>
    <row r="1838" spans="11:18">
      <c r="K1838" s="31"/>
      <c r="N1838" s="75"/>
      <c r="O1838" s="75"/>
      <c r="P1838" s="75"/>
      <c r="Q1838" s="75"/>
      <c r="R1838" s="75"/>
    </row>
    <row r="1839" spans="11:18">
      <c r="K1839" s="31"/>
      <c r="N1839" s="75"/>
      <c r="O1839" s="75"/>
      <c r="P1839" s="75"/>
      <c r="Q1839" s="75"/>
      <c r="R1839" s="75"/>
    </row>
    <row r="1840" spans="11:18">
      <c r="K1840" s="31"/>
      <c r="N1840" s="75"/>
      <c r="O1840" s="75"/>
      <c r="P1840" s="75"/>
      <c r="Q1840" s="75"/>
      <c r="R1840" s="75"/>
    </row>
    <row r="1841" spans="11:18">
      <c r="K1841" s="31"/>
      <c r="L1841" s="76"/>
      <c r="M1841" s="76"/>
      <c r="N1841" s="76"/>
      <c r="O1841" s="76"/>
      <c r="P1841" s="76"/>
      <c r="Q1841" s="76"/>
      <c r="R1841" s="76"/>
    </row>
    <row r="1842" spans="11:18">
      <c r="K1842" s="31"/>
      <c r="L1842" s="76"/>
      <c r="M1842" s="76"/>
      <c r="N1842" s="76"/>
      <c r="O1842" s="76"/>
      <c r="P1842" s="76"/>
      <c r="Q1842" s="76"/>
      <c r="R1842" s="76"/>
    </row>
    <row r="1843" spans="11:18">
      <c r="K1843" s="31"/>
      <c r="L1843" s="76"/>
      <c r="M1843" s="76"/>
      <c r="N1843" s="76"/>
      <c r="O1843" s="76"/>
      <c r="P1843" s="76"/>
      <c r="Q1843" s="76"/>
      <c r="R1843" s="76"/>
    </row>
    <row r="1844" spans="11:18">
      <c r="K1844" s="31"/>
      <c r="L1844" s="76"/>
      <c r="M1844" s="76"/>
      <c r="N1844" s="76"/>
      <c r="O1844" s="76"/>
      <c r="P1844" s="76"/>
      <c r="Q1844" s="76"/>
      <c r="R1844" s="76"/>
    </row>
    <row r="1845" spans="11:18">
      <c r="K1845" s="31"/>
      <c r="L1845" s="76"/>
      <c r="M1845" s="76"/>
      <c r="N1845" s="76"/>
      <c r="O1845" s="76"/>
      <c r="P1845" s="76"/>
      <c r="Q1845" s="76"/>
      <c r="R1845" s="76"/>
    </row>
    <row r="1846" spans="11:18">
      <c r="K1846" s="31"/>
      <c r="L1846" s="76"/>
      <c r="M1846" s="76"/>
      <c r="N1846" s="76"/>
      <c r="O1846" s="76"/>
      <c r="P1846" s="76"/>
      <c r="Q1846" s="76"/>
      <c r="R1846" s="76"/>
    </row>
    <row r="1847" spans="11:18">
      <c r="K1847" s="31"/>
      <c r="L1847" s="76"/>
      <c r="M1847" s="76"/>
      <c r="N1847" s="76"/>
      <c r="O1847" s="76"/>
      <c r="P1847" s="76"/>
      <c r="Q1847" s="76"/>
      <c r="R1847" s="76"/>
    </row>
    <row r="1848" spans="11:18">
      <c r="K1848" s="31"/>
      <c r="L1848" s="76"/>
      <c r="M1848" s="76"/>
      <c r="N1848" s="76"/>
      <c r="O1848" s="76"/>
      <c r="P1848" s="76"/>
      <c r="Q1848" s="76"/>
      <c r="R1848" s="76"/>
    </row>
    <row r="1849" spans="11:18">
      <c r="K1849" s="31"/>
      <c r="L1849" s="76"/>
      <c r="M1849" s="76"/>
      <c r="N1849" s="76"/>
      <c r="O1849" s="76"/>
      <c r="P1849" s="76"/>
      <c r="Q1849" s="76"/>
      <c r="R1849" s="76"/>
    </row>
    <row r="1850" spans="11:18">
      <c r="K1850" s="31"/>
      <c r="L1850" s="76"/>
      <c r="M1850" s="76"/>
      <c r="N1850" s="76"/>
      <c r="O1850" s="76"/>
      <c r="P1850" s="76"/>
      <c r="Q1850" s="76"/>
      <c r="R1850" s="76"/>
    </row>
    <row r="1851" spans="11:18">
      <c r="K1851" s="31"/>
      <c r="L1851" s="76"/>
      <c r="M1851" s="76"/>
      <c r="N1851" s="76"/>
      <c r="O1851" s="76"/>
      <c r="P1851" s="76"/>
      <c r="Q1851" s="76"/>
      <c r="R1851" s="76"/>
    </row>
    <row r="1852" spans="11:18">
      <c r="K1852" s="31"/>
      <c r="L1852" s="76"/>
      <c r="M1852" s="76"/>
      <c r="N1852" s="76"/>
      <c r="O1852" s="76"/>
      <c r="P1852" s="76"/>
      <c r="Q1852" s="76"/>
      <c r="R1852" s="76"/>
    </row>
    <row r="1853" spans="11:18">
      <c r="K1853" s="31"/>
      <c r="L1853" s="76"/>
      <c r="M1853" s="76"/>
      <c r="N1853" s="76"/>
      <c r="O1853" s="76"/>
      <c r="P1853" s="76"/>
      <c r="Q1853" s="76"/>
      <c r="R1853" s="76"/>
    </row>
    <row r="1854" spans="11:18">
      <c r="K1854" s="31"/>
      <c r="L1854" s="76"/>
      <c r="M1854" s="76"/>
      <c r="N1854" s="76"/>
      <c r="O1854" s="76"/>
      <c r="P1854" s="76"/>
      <c r="Q1854" s="76"/>
      <c r="R1854" s="76"/>
    </row>
    <row r="1855" spans="11:18">
      <c r="K1855" s="31"/>
      <c r="L1855" s="76"/>
      <c r="M1855" s="76"/>
      <c r="N1855" s="76"/>
      <c r="O1855" s="76"/>
      <c r="P1855" s="76"/>
      <c r="Q1855" s="76"/>
      <c r="R1855" s="76"/>
    </row>
    <row r="1856" spans="11:18">
      <c r="K1856" s="31"/>
      <c r="L1856" s="76"/>
      <c r="M1856" s="76"/>
      <c r="N1856" s="76"/>
      <c r="O1856" s="76"/>
      <c r="P1856" s="76"/>
      <c r="Q1856" s="76"/>
      <c r="R1856" s="76"/>
    </row>
    <row r="1857" spans="11:18">
      <c r="K1857" s="31"/>
      <c r="L1857" s="76"/>
      <c r="M1857" s="76"/>
      <c r="N1857" s="76"/>
      <c r="O1857" s="76"/>
      <c r="P1857" s="76"/>
      <c r="Q1857" s="76"/>
      <c r="R1857" s="76"/>
    </row>
    <row r="1858" spans="11:18">
      <c r="K1858" s="31"/>
      <c r="L1858" s="76"/>
      <c r="M1858" s="76"/>
      <c r="N1858" s="76"/>
      <c r="O1858" s="76"/>
      <c r="P1858" s="76"/>
      <c r="Q1858" s="76"/>
      <c r="R1858" s="76"/>
    </row>
    <row r="1859" spans="11:18">
      <c r="K1859" s="31"/>
      <c r="L1859" s="76"/>
      <c r="M1859" s="76"/>
      <c r="N1859" s="76"/>
      <c r="O1859" s="76"/>
      <c r="P1859" s="76"/>
      <c r="Q1859" s="76"/>
      <c r="R1859" s="76"/>
    </row>
    <row r="1860" spans="11:18">
      <c r="K1860" s="31"/>
      <c r="L1860" s="76"/>
      <c r="M1860" s="76"/>
      <c r="N1860" s="76"/>
      <c r="O1860" s="76"/>
      <c r="P1860" s="76"/>
      <c r="Q1860" s="76"/>
      <c r="R1860" s="76"/>
    </row>
    <row r="1861" spans="11:18">
      <c r="K1861" s="31"/>
      <c r="L1861" s="76"/>
      <c r="M1861" s="76"/>
      <c r="N1861" s="76"/>
      <c r="O1861" s="76"/>
      <c r="P1861" s="76"/>
      <c r="Q1861" s="76"/>
      <c r="R1861" s="76"/>
    </row>
    <row r="1862" spans="11:18">
      <c r="K1862" s="31"/>
      <c r="L1862" s="76"/>
      <c r="M1862" s="76"/>
      <c r="N1862" s="76"/>
      <c r="O1862" s="76"/>
      <c r="P1862" s="76"/>
      <c r="Q1862" s="76"/>
      <c r="R1862" s="76"/>
    </row>
    <row r="1863" spans="11:18">
      <c r="K1863" s="31"/>
      <c r="L1863" s="76"/>
      <c r="M1863" s="76"/>
      <c r="N1863" s="76"/>
      <c r="O1863" s="76"/>
      <c r="P1863" s="76"/>
      <c r="Q1863" s="76"/>
      <c r="R1863" s="76"/>
    </row>
    <row r="1864" spans="11:18">
      <c r="K1864" s="31"/>
      <c r="L1864" s="76"/>
      <c r="M1864" s="76"/>
      <c r="N1864" s="76"/>
      <c r="O1864" s="76"/>
      <c r="P1864" s="76"/>
      <c r="Q1864" s="76"/>
      <c r="R1864" s="76"/>
    </row>
    <row r="1865" spans="11:18">
      <c r="K1865" s="31"/>
      <c r="L1865" s="76"/>
      <c r="M1865" s="76"/>
      <c r="N1865" s="76"/>
      <c r="O1865" s="76"/>
      <c r="P1865" s="76"/>
      <c r="Q1865" s="76"/>
      <c r="R1865" s="76"/>
    </row>
    <row r="1866" spans="11:18">
      <c r="K1866" s="31"/>
      <c r="L1866" s="76"/>
      <c r="M1866" s="76"/>
      <c r="N1866" s="76"/>
      <c r="O1866" s="76"/>
      <c r="P1866" s="76"/>
      <c r="Q1866" s="76"/>
      <c r="R1866" s="76"/>
    </row>
    <row r="1867" spans="11:18">
      <c r="K1867" s="31"/>
      <c r="L1867" s="76"/>
      <c r="M1867" s="76"/>
      <c r="N1867" s="76"/>
      <c r="O1867" s="76"/>
      <c r="P1867" s="76"/>
      <c r="Q1867" s="76"/>
      <c r="R1867" s="76"/>
    </row>
    <row r="1868" spans="11:18">
      <c r="K1868" s="31"/>
      <c r="L1868" s="76"/>
      <c r="M1868" s="76"/>
      <c r="N1868" s="76"/>
      <c r="O1868" s="76"/>
      <c r="P1868" s="76"/>
      <c r="Q1868" s="76"/>
      <c r="R1868" s="76"/>
    </row>
    <row r="1869" spans="11:18">
      <c r="K1869" s="31"/>
      <c r="L1869" s="76"/>
      <c r="M1869" s="76"/>
      <c r="N1869" s="76"/>
      <c r="O1869" s="76"/>
      <c r="P1869" s="76"/>
      <c r="Q1869" s="76"/>
      <c r="R1869" s="76"/>
    </row>
    <row r="1870" spans="11:18">
      <c r="K1870" s="31"/>
      <c r="L1870" s="76"/>
      <c r="M1870" s="76"/>
      <c r="N1870" s="76"/>
      <c r="O1870" s="76"/>
      <c r="P1870" s="76"/>
      <c r="Q1870" s="76"/>
      <c r="R1870" s="76"/>
    </row>
    <row r="1871" spans="11:18">
      <c r="K1871" s="31"/>
      <c r="L1871" s="76"/>
      <c r="M1871" s="76"/>
      <c r="N1871" s="76"/>
      <c r="O1871" s="76"/>
      <c r="P1871" s="76"/>
      <c r="Q1871" s="76"/>
      <c r="R1871" s="76"/>
    </row>
    <row r="1872" spans="11:18">
      <c r="K1872" s="31"/>
      <c r="L1872" s="76"/>
      <c r="M1872" s="76"/>
      <c r="N1872" s="76"/>
      <c r="O1872" s="76"/>
      <c r="P1872" s="76"/>
      <c r="Q1872" s="76"/>
      <c r="R1872" s="76"/>
    </row>
    <row r="1873" spans="11:18">
      <c r="K1873" s="31"/>
      <c r="L1873" s="76"/>
      <c r="M1873" s="76"/>
      <c r="N1873" s="76"/>
      <c r="O1873" s="76"/>
      <c r="P1873" s="76"/>
      <c r="Q1873" s="76"/>
      <c r="R1873" s="76"/>
    </row>
    <row r="1874" spans="11:18">
      <c r="K1874" s="31"/>
      <c r="L1874" s="76"/>
      <c r="M1874" s="76"/>
      <c r="N1874" s="76"/>
      <c r="O1874" s="76"/>
      <c r="P1874" s="76"/>
      <c r="Q1874" s="76"/>
      <c r="R1874" s="76"/>
    </row>
    <row r="1875" spans="11:18">
      <c r="K1875" s="31"/>
      <c r="L1875" s="76"/>
      <c r="M1875" s="76"/>
      <c r="N1875" s="76"/>
      <c r="O1875" s="76"/>
      <c r="P1875" s="76"/>
      <c r="Q1875" s="76"/>
      <c r="R1875" s="76"/>
    </row>
    <row r="1876" spans="11:18">
      <c r="K1876" s="31"/>
      <c r="L1876" s="76"/>
      <c r="M1876" s="76"/>
      <c r="N1876" s="76"/>
      <c r="O1876" s="76"/>
      <c r="P1876" s="76"/>
      <c r="Q1876" s="76"/>
      <c r="R1876" s="76"/>
    </row>
    <row r="1877" spans="11:18">
      <c r="K1877" s="31"/>
      <c r="L1877" s="76"/>
      <c r="M1877" s="76"/>
      <c r="N1877" s="76"/>
      <c r="O1877" s="76"/>
      <c r="P1877" s="76"/>
      <c r="Q1877" s="76"/>
      <c r="R1877" s="76"/>
    </row>
    <row r="1878" spans="11:18">
      <c r="K1878" s="31"/>
      <c r="L1878" s="76"/>
      <c r="M1878" s="76"/>
      <c r="N1878" s="76"/>
      <c r="O1878" s="76"/>
      <c r="P1878" s="76"/>
      <c r="Q1878" s="76"/>
      <c r="R1878" s="76"/>
    </row>
    <row r="1879" spans="11:18">
      <c r="K1879" s="31"/>
      <c r="L1879" s="76"/>
      <c r="M1879" s="76"/>
      <c r="N1879" s="76"/>
      <c r="O1879" s="76"/>
      <c r="P1879" s="76"/>
      <c r="Q1879" s="76"/>
      <c r="R1879" s="76"/>
    </row>
    <row r="1880" spans="11:18">
      <c r="K1880" s="31"/>
      <c r="L1880" s="76"/>
      <c r="M1880" s="76"/>
      <c r="N1880" s="76"/>
      <c r="O1880" s="76"/>
      <c r="P1880" s="76"/>
      <c r="Q1880" s="76"/>
      <c r="R1880" s="76"/>
    </row>
    <row r="1881" spans="11:18">
      <c r="K1881" s="31"/>
      <c r="L1881" s="76"/>
      <c r="M1881" s="76"/>
      <c r="N1881" s="76"/>
      <c r="O1881" s="76"/>
      <c r="P1881" s="76"/>
      <c r="Q1881" s="76"/>
      <c r="R1881" s="76"/>
    </row>
    <row r="1882" spans="11:18">
      <c r="K1882" s="31"/>
      <c r="L1882" s="76"/>
      <c r="M1882" s="76"/>
      <c r="N1882" s="76"/>
      <c r="O1882" s="76"/>
      <c r="P1882" s="76"/>
      <c r="Q1882" s="76"/>
      <c r="R1882" s="76"/>
    </row>
    <row r="1883" spans="11:18">
      <c r="K1883" s="31"/>
      <c r="L1883" s="76"/>
      <c r="M1883" s="76"/>
      <c r="N1883" s="76"/>
      <c r="O1883" s="76"/>
      <c r="P1883" s="76"/>
      <c r="Q1883" s="76"/>
      <c r="R1883" s="76"/>
    </row>
    <row r="1884" spans="11:18">
      <c r="K1884" s="31"/>
      <c r="L1884" s="76"/>
      <c r="M1884" s="76"/>
      <c r="N1884" s="76"/>
      <c r="O1884" s="76"/>
      <c r="P1884" s="76"/>
      <c r="Q1884" s="76"/>
      <c r="R1884" s="76"/>
    </row>
    <row r="1885" spans="11:18">
      <c r="K1885" s="31"/>
      <c r="L1885" s="76"/>
      <c r="M1885" s="76"/>
      <c r="N1885" s="76"/>
      <c r="O1885" s="76"/>
      <c r="P1885" s="76"/>
      <c r="Q1885" s="76"/>
      <c r="R1885" s="76"/>
    </row>
    <row r="1886" spans="11:18">
      <c r="K1886" s="31"/>
      <c r="L1886" s="76"/>
      <c r="M1886" s="76"/>
      <c r="N1886" s="76"/>
      <c r="O1886" s="76"/>
      <c r="P1886" s="76"/>
      <c r="Q1886" s="76"/>
      <c r="R1886" s="76"/>
    </row>
    <row r="1887" spans="11:18">
      <c r="K1887" s="31"/>
      <c r="L1887" s="76"/>
      <c r="M1887" s="76"/>
      <c r="N1887" s="76"/>
      <c r="O1887" s="76"/>
      <c r="P1887" s="76"/>
      <c r="Q1887" s="76"/>
      <c r="R1887" s="76"/>
    </row>
    <row r="1888" spans="11:18">
      <c r="K1888" s="31"/>
      <c r="L1888" s="76"/>
      <c r="M1888" s="76"/>
      <c r="N1888" s="76"/>
      <c r="O1888" s="76"/>
      <c r="P1888" s="76"/>
      <c r="Q1888" s="76"/>
      <c r="R1888" s="76"/>
    </row>
    <row r="1889" spans="11:18">
      <c r="K1889" s="31"/>
      <c r="L1889" s="76"/>
      <c r="M1889" s="76"/>
      <c r="N1889" s="76"/>
      <c r="O1889" s="76"/>
      <c r="P1889" s="76"/>
      <c r="Q1889" s="76"/>
      <c r="R1889" s="76"/>
    </row>
    <row r="1890" spans="11:18">
      <c r="K1890" s="31"/>
      <c r="L1890" s="76"/>
      <c r="M1890" s="76"/>
      <c r="N1890" s="76"/>
      <c r="O1890" s="76"/>
      <c r="P1890" s="76"/>
      <c r="Q1890" s="76"/>
      <c r="R1890" s="76"/>
    </row>
    <row r="1891" spans="11:18">
      <c r="K1891" s="31"/>
      <c r="L1891" s="76"/>
      <c r="M1891" s="76"/>
      <c r="N1891" s="76"/>
      <c r="O1891" s="76"/>
      <c r="P1891" s="76"/>
      <c r="Q1891" s="76"/>
      <c r="R1891" s="76"/>
    </row>
    <row r="1892" spans="11:18">
      <c r="K1892" s="31"/>
      <c r="L1892" s="76"/>
      <c r="M1892" s="76"/>
      <c r="N1892" s="76"/>
      <c r="O1892" s="76"/>
      <c r="P1892" s="76"/>
      <c r="Q1892" s="76"/>
      <c r="R1892" s="76"/>
    </row>
    <row r="1893" spans="11:18">
      <c r="K1893" s="31"/>
      <c r="L1893" s="76"/>
      <c r="M1893" s="76"/>
      <c r="N1893" s="76"/>
      <c r="O1893" s="76"/>
      <c r="P1893" s="76"/>
      <c r="Q1893" s="76"/>
      <c r="R1893" s="76"/>
    </row>
    <row r="1894" spans="11:18">
      <c r="K1894" s="31"/>
      <c r="L1894" s="76"/>
      <c r="M1894" s="76"/>
      <c r="N1894" s="76"/>
      <c r="O1894" s="76"/>
      <c r="P1894" s="76"/>
      <c r="Q1894" s="76"/>
      <c r="R1894" s="76"/>
    </row>
    <row r="1895" spans="11:18">
      <c r="K1895" s="31"/>
      <c r="L1895" s="76"/>
      <c r="M1895" s="76"/>
      <c r="N1895" s="76"/>
      <c r="O1895" s="76"/>
      <c r="P1895" s="76"/>
      <c r="Q1895" s="76"/>
      <c r="R1895" s="76"/>
    </row>
    <row r="1896" spans="11:18">
      <c r="K1896" s="31"/>
      <c r="L1896" s="76"/>
      <c r="M1896" s="76"/>
      <c r="N1896" s="76"/>
      <c r="O1896" s="76"/>
      <c r="P1896" s="76"/>
      <c r="Q1896" s="76"/>
      <c r="R1896" s="76"/>
    </row>
    <row r="1897" spans="11:18">
      <c r="K1897" s="31"/>
      <c r="L1897" s="76"/>
      <c r="M1897" s="76"/>
      <c r="N1897" s="76"/>
      <c r="O1897" s="76"/>
      <c r="P1897" s="76"/>
      <c r="Q1897" s="76"/>
      <c r="R1897" s="76"/>
    </row>
    <row r="1898" spans="11:18">
      <c r="K1898" s="31"/>
      <c r="L1898" s="76"/>
      <c r="M1898" s="76"/>
      <c r="N1898" s="76"/>
      <c r="O1898" s="76"/>
      <c r="P1898" s="76"/>
      <c r="Q1898" s="76"/>
      <c r="R1898" s="76"/>
    </row>
    <row r="1899" spans="11:18">
      <c r="K1899" s="31"/>
      <c r="L1899" s="76"/>
      <c r="M1899" s="76"/>
      <c r="N1899" s="76"/>
      <c r="O1899" s="76"/>
      <c r="P1899" s="76"/>
      <c r="Q1899" s="76"/>
      <c r="R1899" s="76"/>
    </row>
    <row r="1900" spans="11:18">
      <c r="K1900" s="31"/>
      <c r="L1900" s="76"/>
      <c r="M1900" s="76"/>
      <c r="N1900" s="76"/>
      <c r="O1900" s="76"/>
      <c r="P1900" s="76"/>
      <c r="Q1900" s="76"/>
      <c r="R1900" s="76"/>
    </row>
    <row r="1901" spans="11:18">
      <c r="K1901" s="31"/>
      <c r="L1901" s="76"/>
      <c r="M1901" s="76"/>
      <c r="N1901" s="76"/>
      <c r="O1901" s="76"/>
      <c r="P1901" s="76"/>
      <c r="Q1901" s="76"/>
      <c r="R1901" s="76"/>
    </row>
    <row r="1902" spans="11:18">
      <c r="K1902" s="31"/>
      <c r="L1902" s="76"/>
      <c r="M1902" s="76"/>
      <c r="N1902" s="76"/>
      <c r="O1902" s="76"/>
      <c r="P1902" s="76"/>
      <c r="Q1902" s="76"/>
      <c r="R1902" s="76"/>
    </row>
    <row r="1903" spans="11:18">
      <c r="K1903" s="31"/>
      <c r="L1903" s="76"/>
      <c r="M1903" s="76"/>
      <c r="N1903" s="76"/>
      <c r="O1903" s="76"/>
      <c r="P1903" s="76"/>
      <c r="Q1903" s="76"/>
      <c r="R1903" s="76"/>
    </row>
    <row r="1904" spans="11:18">
      <c r="K1904" s="31"/>
      <c r="L1904" s="76"/>
      <c r="M1904" s="76"/>
      <c r="N1904" s="76"/>
      <c r="O1904" s="76"/>
      <c r="P1904" s="76"/>
      <c r="Q1904" s="76"/>
      <c r="R1904" s="76"/>
    </row>
    <row r="1905" spans="11:18">
      <c r="K1905" s="31"/>
      <c r="L1905" s="76"/>
      <c r="M1905" s="76"/>
      <c r="N1905" s="76"/>
      <c r="O1905" s="76"/>
      <c r="P1905" s="76"/>
      <c r="Q1905" s="76"/>
      <c r="R1905" s="76"/>
    </row>
    <row r="1906" spans="11:18">
      <c r="K1906" s="31"/>
      <c r="L1906" s="76"/>
      <c r="M1906" s="76"/>
      <c r="N1906" s="76"/>
      <c r="O1906" s="76"/>
      <c r="P1906" s="76"/>
      <c r="Q1906" s="76"/>
      <c r="R1906" s="76"/>
    </row>
    <row r="1907" spans="11:18">
      <c r="K1907" s="31"/>
      <c r="L1907" s="76"/>
      <c r="M1907" s="76"/>
      <c r="N1907" s="76"/>
      <c r="O1907" s="76"/>
      <c r="P1907" s="76"/>
      <c r="Q1907" s="76"/>
      <c r="R1907" s="76"/>
    </row>
    <row r="1908" spans="11:18">
      <c r="K1908" s="31"/>
      <c r="L1908" s="76"/>
      <c r="M1908" s="76"/>
      <c r="N1908" s="76"/>
      <c r="O1908" s="76"/>
      <c r="P1908" s="76"/>
      <c r="Q1908" s="76"/>
      <c r="R1908" s="76"/>
    </row>
    <row r="1909" spans="11:18">
      <c r="K1909" s="31"/>
      <c r="L1909" s="76"/>
      <c r="M1909" s="76"/>
      <c r="N1909" s="76"/>
      <c r="O1909" s="76"/>
      <c r="P1909" s="76"/>
      <c r="Q1909" s="76"/>
      <c r="R1909" s="76"/>
    </row>
    <row r="1910" spans="11:18">
      <c r="K1910" s="31"/>
      <c r="L1910" s="76"/>
      <c r="M1910" s="76"/>
      <c r="N1910" s="76"/>
      <c r="O1910" s="76"/>
      <c r="P1910" s="76"/>
      <c r="Q1910" s="76"/>
      <c r="R1910" s="76"/>
    </row>
    <row r="1911" spans="11:18">
      <c r="K1911" s="31"/>
      <c r="L1911" s="76"/>
      <c r="M1911" s="76"/>
      <c r="N1911" s="76"/>
      <c r="O1911" s="76"/>
      <c r="P1911" s="76"/>
      <c r="Q1911" s="76"/>
      <c r="R1911" s="76"/>
    </row>
    <row r="1912" spans="11:18">
      <c r="K1912" s="31"/>
      <c r="L1912" s="76"/>
      <c r="M1912" s="76"/>
      <c r="N1912" s="76"/>
      <c r="O1912" s="76"/>
      <c r="P1912" s="76"/>
      <c r="Q1912" s="76"/>
      <c r="R1912" s="76"/>
    </row>
    <row r="1913" spans="11:18">
      <c r="K1913" s="31"/>
      <c r="L1913" s="76"/>
      <c r="M1913" s="76"/>
      <c r="N1913" s="76"/>
      <c r="O1913" s="76"/>
      <c r="P1913" s="76"/>
      <c r="Q1913" s="76"/>
      <c r="R1913" s="76"/>
    </row>
    <row r="1914" spans="11:18">
      <c r="K1914" s="31"/>
      <c r="L1914" s="76"/>
      <c r="M1914" s="76"/>
      <c r="N1914" s="76"/>
      <c r="O1914" s="76"/>
      <c r="P1914" s="76"/>
      <c r="Q1914" s="76"/>
      <c r="R1914" s="76"/>
    </row>
    <row r="1915" spans="11:18">
      <c r="K1915" s="31"/>
      <c r="L1915" s="76"/>
      <c r="M1915" s="76"/>
      <c r="N1915" s="76"/>
      <c r="O1915" s="76"/>
      <c r="P1915" s="76"/>
      <c r="Q1915" s="76"/>
      <c r="R1915" s="76"/>
    </row>
    <row r="1916" spans="11:18">
      <c r="K1916" s="31"/>
      <c r="L1916" s="76"/>
      <c r="M1916" s="76"/>
      <c r="N1916" s="76"/>
      <c r="O1916" s="76"/>
      <c r="P1916" s="76"/>
      <c r="Q1916" s="76"/>
      <c r="R1916" s="76"/>
    </row>
    <row r="1917" spans="11:18">
      <c r="K1917" s="31"/>
      <c r="L1917" s="76"/>
      <c r="M1917" s="76"/>
      <c r="N1917" s="76"/>
      <c r="O1917" s="76"/>
      <c r="P1917" s="76"/>
      <c r="Q1917" s="76"/>
      <c r="R1917" s="76"/>
    </row>
    <row r="1918" spans="11:18">
      <c r="K1918" s="31"/>
      <c r="L1918" s="76"/>
      <c r="M1918" s="76"/>
      <c r="N1918" s="76"/>
      <c r="O1918" s="76"/>
      <c r="P1918" s="76"/>
      <c r="Q1918" s="76"/>
      <c r="R1918" s="76"/>
    </row>
    <row r="1919" spans="11:18">
      <c r="K1919" s="31"/>
      <c r="L1919" s="76"/>
      <c r="M1919" s="76"/>
      <c r="N1919" s="76"/>
      <c r="O1919" s="76"/>
      <c r="P1919" s="76"/>
      <c r="Q1919" s="76"/>
      <c r="R1919" s="76"/>
    </row>
    <row r="1920" spans="11:18">
      <c r="K1920" s="31"/>
      <c r="L1920" s="76"/>
      <c r="M1920" s="76"/>
      <c r="N1920" s="76"/>
      <c r="O1920" s="76"/>
      <c r="P1920" s="76"/>
      <c r="Q1920" s="76"/>
      <c r="R1920" s="76"/>
    </row>
    <row r="1921" spans="11:18">
      <c r="K1921" s="31"/>
      <c r="L1921" s="76"/>
      <c r="M1921" s="76"/>
      <c r="N1921" s="76"/>
      <c r="O1921" s="76"/>
      <c r="P1921" s="76"/>
      <c r="Q1921" s="76"/>
      <c r="R1921" s="76"/>
    </row>
    <row r="1922" spans="11:18">
      <c r="K1922" s="31"/>
      <c r="L1922" s="76"/>
      <c r="M1922" s="76"/>
      <c r="N1922" s="76"/>
      <c r="O1922" s="76"/>
      <c r="P1922" s="76"/>
      <c r="Q1922" s="76"/>
      <c r="R1922" s="76"/>
    </row>
    <row r="1923" spans="11:18">
      <c r="K1923" s="31"/>
      <c r="L1923" s="76"/>
      <c r="M1923" s="76"/>
      <c r="N1923" s="76"/>
      <c r="O1923" s="76"/>
      <c r="P1923" s="76"/>
      <c r="Q1923" s="76"/>
      <c r="R1923" s="76"/>
    </row>
    <row r="1924" spans="11:18">
      <c r="K1924" s="31"/>
      <c r="L1924" s="76"/>
      <c r="M1924" s="76"/>
      <c r="N1924" s="76"/>
      <c r="O1924" s="76"/>
      <c r="P1924" s="76"/>
      <c r="Q1924" s="76"/>
      <c r="R1924" s="76"/>
    </row>
    <row r="1925" spans="11:18">
      <c r="K1925" s="31"/>
      <c r="L1925" s="76"/>
      <c r="M1925" s="76"/>
      <c r="N1925" s="76"/>
      <c r="O1925" s="76"/>
      <c r="P1925" s="76"/>
      <c r="Q1925" s="76"/>
      <c r="R1925" s="76"/>
    </row>
    <row r="1926" spans="11:18">
      <c r="K1926" s="31"/>
      <c r="L1926" s="76"/>
      <c r="M1926" s="76"/>
      <c r="N1926" s="76"/>
      <c r="O1926" s="76"/>
      <c r="P1926" s="76"/>
      <c r="Q1926" s="76"/>
      <c r="R1926" s="76"/>
    </row>
    <row r="1927" spans="11:18">
      <c r="K1927" s="31"/>
      <c r="L1927" s="76"/>
      <c r="M1927" s="76"/>
      <c r="N1927" s="76"/>
      <c r="O1927" s="76"/>
      <c r="P1927" s="76"/>
      <c r="Q1927" s="76"/>
      <c r="R1927" s="76"/>
    </row>
    <row r="1928" spans="11:18">
      <c r="K1928" s="31"/>
      <c r="L1928" s="76"/>
      <c r="M1928" s="76"/>
      <c r="N1928" s="76"/>
      <c r="O1928" s="76"/>
      <c r="P1928" s="76"/>
      <c r="Q1928" s="76"/>
      <c r="R1928" s="76"/>
    </row>
    <row r="1929" spans="11:18">
      <c r="K1929" s="31"/>
      <c r="L1929" s="76"/>
      <c r="M1929" s="76"/>
      <c r="N1929" s="76"/>
      <c r="O1929" s="76"/>
      <c r="P1929" s="76"/>
      <c r="Q1929" s="76"/>
      <c r="R1929" s="76"/>
    </row>
    <row r="1930" spans="11:18">
      <c r="K1930" s="31"/>
      <c r="L1930" s="76"/>
      <c r="M1930" s="76"/>
      <c r="N1930" s="76"/>
      <c r="O1930" s="76"/>
      <c r="P1930" s="76"/>
      <c r="Q1930" s="76"/>
      <c r="R1930" s="76"/>
    </row>
    <row r="1931" spans="11:18">
      <c r="K1931" s="31"/>
      <c r="L1931" s="76"/>
      <c r="M1931" s="76"/>
      <c r="N1931" s="76"/>
      <c r="O1931" s="76"/>
      <c r="P1931" s="76"/>
      <c r="Q1931" s="76"/>
      <c r="R1931" s="76"/>
    </row>
    <row r="1932" spans="11:18">
      <c r="K1932" s="31"/>
      <c r="L1932" s="76"/>
      <c r="M1932" s="76"/>
      <c r="N1932" s="76"/>
      <c r="O1932" s="76"/>
      <c r="P1932" s="76"/>
      <c r="Q1932" s="76"/>
      <c r="R1932" s="76"/>
    </row>
    <row r="1933" spans="11:18">
      <c r="K1933" s="31"/>
      <c r="L1933" s="76"/>
      <c r="M1933" s="76"/>
      <c r="N1933" s="76"/>
      <c r="O1933" s="76"/>
      <c r="P1933" s="76"/>
      <c r="Q1933" s="76"/>
      <c r="R1933" s="76"/>
    </row>
    <row r="1934" spans="11:18">
      <c r="K1934" s="31"/>
      <c r="L1934" s="76"/>
      <c r="M1934" s="76"/>
      <c r="N1934" s="76"/>
      <c r="O1934" s="76"/>
      <c r="P1934" s="76"/>
      <c r="Q1934" s="76"/>
      <c r="R1934" s="76"/>
    </row>
    <row r="1935" spans="11:18">
      <c r="K1935" s="31"/>
      <c r="L1935" s="76"/>
      <c r="M1935" s="76"/>
      <c r="N1935" s="76"/>
      <c r="O1935" s="76"/>
      <c r="P1935" s="76"/>
      <c r="Q1935" s="76"/>
      <c r="R1935" s="76"/>
    </row>
    <row r="1936" spans="11:18">
      <c r="K1936" s="31"/>
      <c r="L1936" s="76"/>
      <c r="M1936" s="76"/>
      <c r="N1936" s="76"/>
      <c r="O1936" s="76"/>
      <c r="P1936" s="76"/>
      <c r="Q1936" s="76"/>
      <c r="R1936" s="76"/>
    </row>
    <row r="1937" spans="11:18">
      <c r="K1937" s="31"/>
      <c r="L1937" s="76"/>
      <c r="M1937" s="76"/>
      <c r="N1937" s="76"/>
      <c r="O1937" s="76"/>
      <c r="P1937" s="76"/>
      <c r="Q1937" s="76"/>
      <c r="R1937" s="76"/>
    </row>
    <row r="1938" spans="11:18">
      <c r="K1938" s="31"/>
      <c r="L1938" s="76"/>
      <c r="M1938" s="76"/>
      <c r="N1938" s="76"/>
      <c r="O1938" s="76"/>
      <c r="P1938" s="76"/>
      <c r="Q1938" s="76"/>
      <c r="R1938" s="76"/>
    </row>
    <row r="1939" spans="11:18">
      <c r="K1939" s="31"/>
      <c r="L1939" s="76"/>
      <c r="M1939" s="76"/>
      <c r="N1939" s="76"/>
      <c r="O1939" s="76"/>
      <c r="P1939" s="76"/>
      <c r="Q1939" s="76"/>
      <c r="R1939" s="76"/>
    </row>
    <row r="1940" spans="11:18">
      <c r="K1940" s="31"/>
      <c r="L1940" s="76"/>
      <c r="M1940" s="76"/>
      <c r="N1940" s="76"/>
      <c r="O1940" s="76"/>
      <c r="P1940" s="76"/>
      <c r="Q1940" s="76"/>
      <c r="R1940" s="76"/>
    </row>
    <row r="1941" spans="11:18">
      <c r="K1941" s="31"/>
      <c r="L1941" s="76"/>
      <c r="M1941" s="76"/>
      <c r="N1941" s="76"/>
      <c r="O1941" s="76"/>
      <c r="P1941" s="76"/>
      <c r="Q1941" s="76"/>
      <c r="R1941" s="76"/>
    </row>
    <row r="1942" spans="11:18">
      <c r="K1942" s="31"/>
      <c r="L1942" s="76"/>
      <c r="M1942" s="76"/>
      <c r="N1942" s="76"/>
      <c r="O1942" s="76"/>
      <c r="P1942" s="76"/>
      <c r="Q1942" s="76"/>
      <c r="R1942" s="76"/>
    </row>
    <row r="1943" spans="11:18">
      <c r="K1943" s="31"/>
      <c r="L1943" s="76"/>
      <c r="M1943" s="76"/>
      <c r="N1943" s="76"/>
      <c r="O1943" s="76"/>
      <c r="P1943" s="76"/>
      <c r="Q1943" s="76"/>
      <c r="R1943" s="76"/>
    </row>
    <row r="1944" spans="11:18">
      <c r="K1944" s="31"/>
      <c r="L1944" s="76"/>
      <c r="M1944" s="76"/>
      <c r="N1944" s="76"/>
      <c r="O1944" s="76"/>
      <c r="P1944" s="76"/>
      <c r="Q1944" s="76"/>
      <c r="R1944" s="76"/>
    </row>
    <row r="1945" spans="11:18">
      <c r="K1945" s="31"/>
      <c r="L1945" s="76"/>
      <c r="M1945" s="76"/>
      <c r="N1945" s="76"/>
      <c r="O1945" s="76"/>
      <c r="P1945" s="76"/>
      <c r="Q1945" s="76"/>
      <c r="R1945" s="76"/>
    </row>
    <row r="1946" spans="11:18">
      <c r="K1946" s="31"/>
      <c r="L1946" s="76"/>
      <c r="M1946" s="76"/>
      <c r="N1946" s="76"/>
      <c r="O1946" s="76"/>
      <c r="P1946" s="76"/>
      <c r="Q1946" s="76"/>
      <c r="R1946" s="76"/>
    </row>
    <row r="1947" spans="11:18">
      <c r="K1947" s="31"/>
      <c r="L1947" s="76"/>
      <c r="M1947" s="76"/>
      <c r="N1947" s="76"/>
      <c r="O1947" s="76"/>
      <c r="P1947" s="76"/>
      <c r="Q1947" s="76"/>
      <c r="R1947" s="76"/>
    </row>
    <row r="1948" spans="11:18">
      <c r="K1948" s="31"/>
      <c r="L1948" s="76"/>
      <c r="M1948" s="76"/>
      <c r="N1948" s="76"/>
      <c r="O1948" s="76"/>
      <c r="P1948" s="76"/>
      <c r="Q1948" s="76"/>
      <c r="R1948" s="76"/>
    </row>
    <row r="1949" spans="11:18">
      <c r="K1949" s="31"/>
      <c r="L1949" s="76"/>
      <c r="M1949" s="76"/>
      <c r="N1949" s="76"/>
      <c r="O1949" s="76"/>
      <c r="P1949" s="76"/>
      <c r="Q1949" s="76"/>
      <c r="R1949" s="76"/>
    </row>
    <row r="1950" spans="11:18">
      <c r="K1950" s="31"/>
      <c r="L1950" s="76"/>
      <c r="M1950" s="76"/>
      <c r="N1950" s="76"/>
      <c r="O1950" s="76"/>
      <c r="P1950" s="76"/>
      <c r="Q1950" s="76"/>
      <c r="R1950" s="76"/>
    </row>
    <row r="1951" spans="11:18">
      <c r="K1951" s="31"/>
      <c r="L1951" s="76"/>
      <c r="M1951" s="76"/>
      <c r="N1951" s="76"/>
      <c r="O1951" s="76"/>
      <c r="P1951" s="76"/>
      <c r="Q1951" s="76"/>
      <c r="R1951" s="76"/>
    </row>
    <row r="1952" spans="11:18">
      <c r="K1952" s="31"/>
      <c r="L1952" s="76"/>
      <c r="M1952" s="76"/>
      <c r="N1952" s="76"/>
      <c r="O1952" s="76"/>
      <c r="P1952" s="76"/>
      <c r="Q1952" s="76"/>
      <c r="R1952" s="76"/>
    </row>
    <row r="1953" spans="11:18">
      <c r="K1953" s="31"/>
      <c r="L1953" s="76"/>
      <c r="M1953" s="76"/>
      <c r="N1953" s="76"/>
      <c r="O1953" s="76"/>
      <c r="P1953" s="76"/>
      <c r="Q1953" s="76"/>
      <c r="R1953" s="76"/>
    </row>
    <row r="1954" spans="11:18">
      <c r="K1954" s="31"/>
      <c r="L1954" s="76"/>
      <c r="M1954" s="76"/>
      <c r="N1954" s="76"/>
      <c r="O1954" s="76"/>
      <c r="P1954" s="76"/>
      <c r="Q1954" s="76"/>
      <c r="R1954" s="76"/>
    </row>
    <row r="1955" spans="11:18">
      <c r="K1955" s="31"/>
      <c r="L1955" s="76"/>
      <c r="M1955" s="76"/>
      <c r="N1955" s="76"/>
      <c r="O1955" s="76"/>
      <c r="P1955" s="76"/>
      <c r="Q1955" s="76"/>
      <c r="R1955" s="76"/>
    </row>
    <row r="1956" spans="11:18">
      <c r="K1956" s="31"/>
      <c r="L1956" s="76"/>
      <c r="M1956" s="76"/>
      <c r="N1956" s="76"/>
      <c r="O1956" s="76"/>
      <c r="P1956" s="76"/>
      <c r="Q1956" s="76"/>
      <c r="R1956" s="76"/>
    </row>
    <row r="1957" spans="11:18">
      <c r="K1957" s="31"/>
      <c r="L1957" s="76"/>
      <c r="M1957" s="76"/>
      <c r="N1957" s="76"/>
      <c r="O1957" s="76"/>
      <c r="P1957" s="76"/>
      <c r="Q1957" s="76"/>
      <c r="R1957" s="76"/>
    </row>
    <row r="1958" spans="11:18">
      <c r="K1958" s="31"/>
      <c r="L1958" s="76"/>
      <c r="M1958" s="76"/>
      <c r="N1958" s="76"/>
      <c r="O1958" s="76"/>
      <c r="P1958" s="76"/>
      <c r="Q1958" s="76"/>
      <c r="R1958" s="76"/>
    </row>
    <row r="1959" spans="11:18">
      <c r="K1959" s="31"/>
      <c r="L1959" s="76"/>
      <c r="M1959" s="76"/>
      <c r="N1959" s="76"/>
      <c r="O1959" s="76"/>
      <c r="P1959" s="76"/>
      <c r="Q1959" s="76"/>
      <c r="R1959" s="76"/>
    </row>
    <row r="1960" spans="11:18">
      <c r="K1960" s="31"/>
      <c r="L1960" s="76"/>
      <c r="M1960" s="76"/>
      <c r="N1960" s="76"/>
      <c r="O1960" s="76"/>
      <c r="P1960" s="76"/>
      <c r="Q1960" s="76"/>
      <c r="R1960" s="76"/>
    </row>
    <row r="1961" spans="11:18">
      <c r="K1961" s="31"/>
      <c r="L1961" s="76"/>
      <c r="M1961" s="76"/>
      <c r="N1961" s="76"/>
      <c r="O1961" s="76"/>
      <c r="P1961" s="76"/>
      <c r="Q1961" s="76"/>
      <c r="R1961" s="76"/>
    </row>
    <row r="1962" spans="11:18">
      <c r="K1962" s="31"/>
      <c r="L1962" s="76"/>
      <c r="M1962" s="76"/>
      <c r="N1962" s="76"/>
      <c r="O1962" s="76"/>
      <c r="P1962" s="76"/>
      <c r="Q1962" s="76"/>
      <c r="R1962" s="76"/>
    </row>
    <row r="1963" spans="11:18">
      <c r="K1963" s="31"/>
      <c r="L1963" s="76"/>
      <c r="M1963" s="76"/>
      <c r="N1963" s="76"/>
      <c r="O1963" s="76"/>
      <c r="P1963" s="76"/>
      <c r="Q1963" s="76"/>
      <c r="R1963" s="76"/>
    </row>
    <row r="1964" spans="11:18">
      <c r="K1964" s="31"/>
      <c r="L1964" s="76"/>
      <c r="M1964" s="76"/>
      <c r="N1964" s="76"/>
      <c r="O1964" s="76"/>
      <c r="P1964" s="76"/>
      <c r="Q1964" s="76"/>
      <c r="R1964" s="76"/>
    </row>
    <row r="1965" spans="11:18">
      <c r="K1965" s="31"/>
      <c r="L1965" s="76"/>
      <c r="M1965" s="76"/>
      <c r="N1965" s="76"/>
      <c r="O1965" s="76"/>
      <c r="P1965" s="76"/>
      <c r="Q1965" s="76"/>
      <c r="R1965" s="76"/>
    </row>
    <row r="1966" spans="11:18">
      <c r="K1966" s="31"/>
      <c r="L1966" s="76"/>
      <c r="M1966" s="76"/>
      <c r="N1966" s="76"/>
      <c r="O1966" s="76"/>
      <c r="P1966" s="76"/>
      <c r="Q1966" s="76"/>
      <c r="R1966" s="76"/>
    </row>
    <row r="1967" spans="11:18">
      <c r="K1967" s="31"/>
      <c r="L1967" s="76"/>
      <c r="M1967" s="76"/>
      <c r="N1967" s="76"/>
      <c r="O1967" s="76"/>
      <c r="P1967" s="76"/>
      <c r="Q1967" s="76"/>
      <c r="R1967" s="76"/>
    </row>
    <row r="1968" spans="11:18">
      <c r="K1968" s="31"/>
      <c r="L1968" s="76"/>
      <c r="M1968" s="76"/>
      <c r="N1968" s="76"/>
      <c r="O1968" s="76"/>
      <c r="P1968" s="76"/>
      <c r="Q1968" s="76"/>
      <c r="R1968" s="76"/>
    </row>
    <row r="1969" spans="11:18">
      <c r="K1969" s="31"/>
      <c r="L1969" s="76"/>
      <c r="M1969" s="76"/>
      <c r="N1969" s="76"/>
      <c r="O1969" s="76"/>
      <c r="P1969" s="76"/>
      <c r="Q1969" s="76"/>
      <c r="R1969" s="76"/>
    </row>
    <row r="1970" spans="11:18">
      <c r="K1970" s="31"/>
      <c r="L1970" s="76"/>
      <c r="M1970" s="76"/>
      <c r="N1970" s="76"/>
      <c r="O1970" s="76"/>
      <c r="P1970" s="76"/>
      <c r="Q1970" s="76"/>
      <c r="R1970" s="76"/>
    </row>
    <row r="1971" spans="11:18">
      <c r="K1971" s="31"/>
      <c r="L1971" s="76"/>
      <c r="M1971" s="76"/>
      <c r="N1971" s="76"/>
      <c r="O1971" s="76"/>
      <c r="P1971" s="76"/>
      <c r="Q1971" s="76"/>
      <c r="R1971" s="76"/>
    </row>
    <row r="1972" spans="11:18">
      <c r="K1972" s="31"/>
      <c r="L1972" s="76"/>
      <c r="M1972" s="76"/>
      <c r="N1972" s="76"/>
      <c r="O1972" s="76"/>
      <c r="P1972" s="76"/>
      <c r="Q1972" s="76"/>
      <c r="R1972" s="76"/>
    </row>
    <row r="1973" spans="11:18">
      <c r="K1973" s="31"/>
      <c r="L1973" s="76"/>
      <c r="M1973" s="76"/>
      <c r="N1973" s="76"/>
      <c r="O1973" s="76"/>
      <c r="P1973" s="76"/>
      <c r="Q1973" s="76"/>
      <c r="R1973" s="76"/>
    </row>
    <row r="1974" spans="11:18">
      <c r="K1974" s="31"/>
      <c r="L1974" s="76"/>
      <c r="M1974" s="76"/>
      <c r="N1974" s="76"/>
      <c r="O1974" s="76"/>
      <c r="P1974" s="76"/>
      <c r="Q1974" s="76"/>
      <c r="R1974" s="76"/>
    </row>
    <row r="1975" spans="11:18">
      <c r="K1975" s="31"/>
      <c r="L1975" s="76"/>
      <c r="M1975" s="76"/>
      <c r="N1975" s="76"/>
      <c r="O1975" s="76"/>
      <c r="P1975" s="76"/>
      <c r="Q1975" s="76"/>
      <c r="R1975" s="76"/>
    </row>
    <row r="1976" spans="11:18">
      <c r="K1976" s="31"/>
      <c r="L1976" s="76"/>
      <c r="M1976" s="76"/>
      <c r="N1976" s="76"/>
      <c r="O1976" s="76"/>
      <c r="P1976" s="76"/>
      <c r="Q1976" s="76"/>
      <c r="R1976" s="76"/>
    </row>
    <row r="1977" spans="11:18">
      <c r="K1977" s="31"/>
      <c r="L1977" s="76"/>
      <c r="M1977" s="76"/>
      <c r="N1977" s="76"/>
      <c r="O1977" s="76"/>
      <c r="P1977" s="76"/>
      <c r="Q1977" s="76"/>
      <c r="R1977" s="76"/>
    </row>
    <row r="1978" spans="11:18">
      <c r="K1978" s="31"/>
      <c r="L1978" s="76"/>
      <c r="M1978" s="76"/>
      <c r="N1978" s="76"/>
      <c r="O1978" s="76"/>
      <c r="P1978" s="76"/>
      <c r="Q1978" s="76"/>
      <c r="R1978" s="76"/>
    </row>
    <row r="1979" spans="11:18">
      <c r="K1979" s="31"/>
      <c r="L1979" s="76"/>
      <c r="M1979" s="76"/>
      <c r="N1979" s="76"/>
      <c r="O1979" s="76"/>
      <c r="P1979" s="76"/>
      <c r="Q1979" s="76"/>
      <c r="R1979" s="76"/>
    </row>
    <row r="1980" spans="11:18">
      <c r="K1980" s="31"/>
      <c r="L1980" s="76"/>
      <c r="M1980" s="76"/>
      <c r="N1980" s="76"/>
      <c r="O1980" s="76"/>
      <c r="P1980" s="76"/>
      <c r="Q1980" s="76"/>
      <c r="R1980" s="76"/>
    </row>
    <row r="1981" spans="11:18">
      <c r="K1981" s="31"/>
      <c r="L1981" s="76"/>
      <c r="M1981" s="76"/>
      <c r="N1981" s="76"/>
      <c r="O1981" s="76"/>
      <c r="P1981" s="76"/>
      <c r="Q1981" s="76"/>
      <c r="R1981" s="76"/>
    </row>
    <row r="1982" spans="11:18">
      <c r="K1982" s="31"/>
      <c r="L1982" s="76"/>
      <c r="M1982" s="76"/>
      <c r="N1982" s="76"/>
      <c r="O1982" s="76"/>
      <c r="P1982" s="76"/>
      <c r="Q1982" s="76"/>
      <c r="R1982" s="76"/>
    </row>
    <row r="1983" spans="11:18">
      <c r="K1983" s="31"/>
      <c r="L1983" s="76"/>
      <c r="M1983" s="76"/>
      <c r="N1983" s="76"/>
      <c r="O1983" s="76"/>
      <c r="P1983" s="76"/>
      <c r="Q1983" s="76"/>
      <c r="R1983" s="76"/>
    </row>
    <row r="1984" spans="11:18">
      <c r="K1984" s="31"/>
      <c r="L1984" s="76"/>
      <c r="M1984" s="76"/>
      <c r="N1984" s="76"/>
      <c r="O1984" s="76"/>
      <c r="P1984" s="76"/>
      <c r="Q1984" s="76"/>
      <c r="R1984" s="76"/>
    </row>
    <row r="1985" spans="11:18">
      <c r="K1985" s="31"/>
      <c r="L1985" s="76"/>
      <c r="M1985" s="76"/>
      <c r="N1985" s="76"/>
      <c r="O1985" s="76"/>
      <c r="P1985" s="76"/>
      <c r="Q1985" s="76"/>
      <c r="R1985" s="76"/>
    </row>
    <row r="1986" spans="11:18">
      <c r="K1986" s="31"/>
      <c r="L1986" s="76"/>
      <c r="M1986" s="76"/>
      <c r="N1986" s="76"/>
      <c r="O1986" s="76"/>
      <c r="P1986" s="76"/>
      <c r="Q1986" s="76"/>
      <c r="R1986" s="76"/>
    </row>
    <row r="1987" spans="11:18">
      <c r="K1987" s="31"/>
      <c r="L1987" s="76"/>
      <c r="M1987" s="76"/>
      <c r="N1987" s="76"/>
      <c r="O1987" s="76"/>
      <c r="P1987" s="76"/>
      <c r="Q1987" s="76"/>
      <c r="R1987" s="76"/>
    </row>
    <row r="1988" spans="11:18">
      <c r="K1988" s="31"/>
      <c r="L1988" s="76"/>
      <c r="M1988" s="76"/>
      <c r="N1988" s="76"/>
      <c r="O1988" s="76"/>
      <c r="P1988" s="76"/>
      <c r="Q1988" s="76"/>
      <c r="R1988" s="76"/>
    </row>
    <row r="1989" spans="11:18">
      <c r="K1989" s="31"/>
      <c r="L1989" s="76"/>
      <c r="M1989" s="76"/>
      <c r="N1989" s="76"/>
      <c r="O1989" s="76"/>
      <c r="P1989" s="76"/>
      <c r="Q1989" s="76"/>
      <c r="R1989" s="76"/>
    </row>
    <row r="1990" spans="11:18">
      <c r="K1990" s="31"/>
      <c r="L1990" s="76"/>
      <c r="M1990" s="76"/>
      <c r="N1990" s="76"/>
      <c r="O1990" s="76"/>
      <c r="P1990" s="76"/>
      <c r="Q1990" s="76"/>
      <c r="R1990" s="76"/>
    </row>
    <row r="1991" spans="11:18">
      <c r="K1991" s="31"/>
      <c r="L1991" s="76"/>
      <c r="M1991" s="76"/>
      <c r="N1991" s="76"/>
      <c r="O1991" s="76"/>
      <c r="P1991" s="76"/>
      <c r="Q1991" s="76"/>
      <c r="R1991" s="76"/>
    </row>
    <row r="1992" spans="11:18">
      <c r="K1992" s="31"/>
      <c r="L1992" s="76"/>
      <c r="M1992" s="76"/>
      <c r="N1992" s="76"/>
      <c r="O1992" s="76"/>
      <c r="P1992" s="76"/>
      <c r="Q1992" s="76"/>
      <c r="R1992" s="76"/>
    </row>
    <row r="1993" spans="11:18">
      <c r="K1993" s="31"/>
      <c r="L1993" s="76"/>
      <c r="M1993" s="76"/>
      <c r="N1993" s="76"/>
      <c r="O1993" s="76"/>
      <c r="P1993" s="76"/>
      <c r="Q1993" s="76"/>
      <c r="R1993" s="76"/>
    </row>
    <row r="1994" spans="11:18">
      <c r="K1994" s="31"/>
      <c r="L1994" s="76"/>
      <c r="M1994" s="76"/>
      <c r="N1994" s="76"/>
      <c r="O1994" s="76"/>
      <c r="P1994" s="76"/>
      <c r="Q1994" s="76"/>
      <c r="R1994" s="76"/>
    </row>
    <row r="1995" spans="11:18">
      <c r="K1995" s="31"/>
      <c r="L1995" s="76"/>
      <c r="M1995" s="76"/>
      <c r="N1995" s="76"/>
      <c r="O1995" s="76"/>
      <c r="P1995" s="76"/>
      <c r="Q1995" s="76"/>
      <c r="R1995" s="76"/>
    </row>
    <row r="1996" spans="11:18">
      <c r="K1996" s="31"/>
      <c r="L1996" s="76"/>
      <c r="M1996" s="76"/>
      <c r="N1996" s="76"/>
      <c r="O1996" s="76"/>
      <c r="P1996" s="76"/>
      <c r="Q1996" s="76"/>
      <c r="R1996" s="76"/>
    </row>
    <row r="1997" spans="11:18">
      <c r="K1997" s="31"/>
      <c r="L1997" s="76"/>
      <c r="M1997" s="76"/>
      <c r="N1997" s="76"/>
      <c r="O1997" s="76"/>
      <c r="P1997" s="76"/>
      <c r="Q1997" s="76"/>
      <c r="R1997" s="76"/>
    </row>
    <row r="1998" spans="11:18">
      <c r="K1998" s="31"/>
      <c r="L1998" s="76"/>
      <c r="M1998" s="76"/>
      <c r="N1998" s="76"/>
      <c r="O1998" s="76"/>
      <c r="P1998" s="76"/>
      <c r="Q1998" s="76"/>
      <c r="R1998" s="76"/>
    </row>
    <row r="1999" spans="11:18">
      <c r="K1999" s="31"/>
      <c r="L1999" s="76"/>
      <c r="M1999" s="76"/>
      <c r="N1999" s="76"/>
      <c r="O1999" s="76"/>
      <c r="P1999" s="76"/>
      <c r="Q1999" s="76"/>
      <c r="R1999" s="76"/>
    </row>
    <row r="2000" spans="11:18">
      <c r="K2000" s="31"/>
      <c r="L2000" s="76"/>
      <c r="M2000" s="76"/>
      <c r="N2000" s="76"/>
      <c r="O2000" s="76"/>
      <c r="P2000" s="76"/>
      <c r="Q2000" s="76"/>
      <c r="R2000" s="76"/>
    </row>
    <row r="2001" spans="11:18">
      <c r="K2001" s="31"/>
      <c r="L2001" s="76"/>
      <c r="M2001" s="76"/>
      <c r="N2001" s="76"/>
      <c r="O2001" s="76"/>
      <c r="P2001" s="76"/>
      <c r="Q2001" s="76"/>
      <c r="R2001" s="76"/>
    </row>
    <row r="2002" spans="11:18">
      <c r="K2002" s="31"/>
      <c r="L2002" s="76"/>
      <c r="M2002" s="76"/>
      <c r="N2002" s="76"/>
      <c r="O2002" s="76"/>
      <c r="P2002" s="76"/>
      <c r="Q2002" s="76"/>
      <c r="R2002" s="76"/>
    </row>
    <row r="2003" spans="11:18">
      <c r="K2003" s="31"/>
      <c r="L2003" s="76"/>
      <c r="M2003" s="76"/>
      <c r="N2003" s="76"/>
      <c r="O2003" s="76"/>
      <c r="P2003" s="76"/>
      <c r="Q2003" s="76"/>
      <c r="R2003" s="76"/>
    </row>
    <row r="2004" spans="11:18">
      <c r="K2004" s="31"/>
      <c r="L2004" s="76"/>
      <c r="M2004" s="76"/>
      <c r="N2004" s="76"/>
      <c r="O2004" s="76"/>
      <c r="P2004" s="76"/>
      <c r="Q2004" s="76"/>
      <c r="R2004" s="76"/>
    </row>
    <row r="2005" spans="11:18">
      <c r="K2005" s="31"/>
      <c r="L2005" s="76"/>
      <c r="M2005" s="76"/>
      <c r="N2005" s="76"/>
      <c r="O2005" s="76"/>
      <c r="P2005" s="76"/>
      <c r="Q2005" s="76"/>
      <c r="R2005" s="76"/>
    </row>
    <row r="2006" spans="11:18">
      <c r="K2006" s="31"/>
      <c r="L2006" s="76"/>
      <c r="M2006" s="76"/>
      <c r="N2006" s="76"/>
      <c r="O2006" s="76"/>
      <c r="P2006" s="76"/>
      <c r="Q2006" s="76"/>
      <c r="R2006" s="76"/>
    </row>
    <row r="2007" spans="11:18">
      <c r="K2007" s="31"/>
      <c r="L2007" s="76"/>
      <c r="M2007" s="76"/>
      <c r="N2007" s="76"/>
      <c r="O2007" s="76"/>
      <c r="P2007" s="76"/>
      <c r="Q2007" s="76"/>
      <c r="R2007" s="76"/>
    </row>
    <row r="2008" spans="11:18">
      <c r="K2008" s="31"/>
      <c r="L2008" s="76"/>
      <c r="M2008" s="76"/>
      <c r="N2008" s="76"/>
      <c r="O2008" s="76"/>
      <c r="P2008" s="76"/>
      <c r="Q2008" s="76"/>
      <c r="R2008" s="76"/>
    </row>
    <row r="2009" spans="11:18">
      <c r="K2009" s="31"/>
      <c r="L2009" s="76"/>
      <c r="M2009" s="76"/>
      <c r="N2009" s="76"/>
      <c r="O2009" s="76"/>
      <c r="P2009" s="76"/>
      <c r="Q2009" s="76"/>
      <c r="R2009" s="76"/>
    </row>
    <row r="2010" spans="11:18">
      <c r="K2010" s="31"/>
      <c r="L2010" s="76"/>
      <c r="M2010" s="76"/>
      <c r="N2010" s="76"/>
      <c r="O2010" s="76"/>
      <c r="P2010" s="76"/>
      <c r="Q2010" s="76"/>
      <c r="R2010" s="76"/>
    </row>
    <row r="2011" spans="11:18">
      <c r="K2011" s="31"/>
      <c r="L2011" s="76"/>
      <c r="M2011" s="76"/>
      <c r="N2011" s="76"/>
      <c r="O2011" s="76"/>
      <c r="P2011" s="76"/>
      <c r="Q2011" s="76"/>
      <c r="R2011" s="76"/>
    </row>
    <row r="2012" spans="11:18">
      <c r="K2012" s="31"/>
      <c r="L2012" s="76"/>
      <c r="M2012" s="76"/>
      <c r="N2012" s="76"/>
      <c r="O2012" s="76"/>
      <c r="P2012" s="76"/>
      <c r="Q2012" s="76"/>
      <c r="R2012" s="76"/>
    </row>
    <row r="2013" spans="11:18">
      <c r="K2013" s="31"/>
      <c r="L2013" s="76"/>
      <c r="M2013" s="76"/>
      <c r="N2013" s="76"/>
      <c r="O2013" s="76"/>
      <c r="P2013" s="76"/>
      <c r="Q2013" s="76"/>
      <c r="R2013" s="76"/>
    </row>
    <row r="2014" spans="11:18">
      <c r="K2014" s="31"/>
      <c r="L2014" s="76"/>
      <c r="M2014" s="76"/>
      <c r="N2014" s="76"/>
      <c r="O2014" s="76"/>
      <c r="P2014" s="76"/>
      <c r="Q2014" s="76"/>
      <c r="R2014" s="76"/>
    </row>
    <row r="2015" spans="11:18">
      <c r="K2015" s="31"/>
      <c r="L2015" s="76"/>
      <c r="M2015" s="76"/>
      <c r="N2015" s="76"/>
      <c r="O2015" s="76"/>
      <c r="P2015" s="76"/>
      <c r="Q2015" s="76"/>
      <c r="R2015" s="76"/>
    </row>
    <row r="2016" spans="11:18">
      <c r="K2016" s="31"/>
      <c r="L2016" s="76"/>
      <c r="M2016" s="76"/>
      <c r="N2016" s="76"/>
      <c r="O2016" s="76"/>
      <c r="P2016" s="76"/>
      <c r="Q2016" s="76"/>
      <c r="R2016" s="76"/>
    </row>
    <row r="2017" spans="11:18">
      <c r="K2017" s="31"/>
      <c r="L2017" s="76"/>
      <c r="M2017" s="76"/>
      <c r="N2017" s="76"/>
      <c r="O2017" s="76"/>
      <c r="P2017" s="76"/>
      <c r="Q2017" s="76"/>
      <c r="R2017" s="76"/>
    </row>
    <row r="2018" spans="11:18">
      <c r="K2018" s="31"/>
      <c r="L2018" s="76"/>
      <c r="M2018" s="76"/>
      <c r="N2018" s="76"/>
      <c r="O2018" s="76"/>
      <c r="P2018" s="76"/>
      <c r="Q2018" s="76"/>
      <c r="R2018" s="76"/>
    </row>
    <row r="2019" spans="11:18">
      <c r="K2019" s="31"/>
      <c r="L2019" s="76"/>
      <c r="M2019" s="76"/>
      <c r="N2019" s="76"/>
      <c r="O2019" s="76"/>
      <c r="P2019" s="76"/>
      <c r="Q2019" s="76"/>
      <c r="R2019" s="76"/>
    </row>
    <row r="2020" spans="11:18">
      <c r="K2020" s="31"/>
      <c r="L2020" s="76"/>
      <c r="M2020" s="76"/>
      <c r="N2020" s="76"/>
      <c r="O2020" s="76"/>
      <c r="P2020" s="76"/>
      <c r="Q2020" s="76"/>
      <c r="R2020" s="76"/>
    </row>
    <row r="2021" spans="11:18">
      <c r="K2021" s="31"/>
      <c r="L2021" s="76"/>
      <c r="M2021" s="76"/>
      <c r="N2021" s="76"/>
      <c r="O2021" s="76"/>
      <c r="P2021" s="76"/>
      <c r="Q2021" s="76"/>
      <c r="R2021" s="76"/>
    </row>
    <row r="2022" spans="11:18">
      <c r="K2022" s="31"/>
      <c r="L2022" s="76"/>
      <c r="M2022" s="76"/>
      <c r="N2022" s="76"/>
      <c r="O2022" s="76"/>
      <c r="P2022" s="76"/>
      <c r="Q2022" s="76"/>
      <c r="R2022" s="76"/>
    </row>
    <row r="2023" spans="11:18">
      <c r="K2023" s="31"/>
      <c r="L2023" s="76"/>
      <c r="M2023" s="76"/>
      <c r="N2023" s="76"/>
      <c r="O2023" s="76"/>
      <c r="P2023" s="76"/>
      <c r="Q2023" s="76"/>
      <c r="R2023" s="76"/>
    </row>
    <row r="2024" spans="11:18">
      <c r="K2024" s="31"/>
      <c r="L2024" s="76"/>
      <c r="M2024" s="76"/>
      <c r="N2024" s="76"/>
      <c r="O2024" s="76"/>
      <c r="P2024" s="76"/>
      <c r="Q2024" s="76"/>
      <c r="R2024" s="76"/>
    </row>
    <row r="2025" spans="11:18">
      <c r="K2025" s="31"/>
      <c r="L2025" s="76"/>
      <c r="M2025" s="76"/>
      <c r="N2025" s="76"/>
      <c r="O2025" s="76"/>
      <c r="P2025" s="76"/>
      <c r="Q2025" s="76"/>
      <c r="R2025" s="76"/>
    </row>
    <row r="2026" spans="11:18">
      <c r="K2026" s="31"/>
      <c r="L2026" s="76"/>
      <c r="M2026" s="76"/>
      <c r="N2026" s="76"/>
      <c r="O2026" s="76"/>
      <c r="P2026" s="76"/>
      <c r="Q2026" s="76"/>
      <c r="R2026" s="76"/>
    </row>
    <row r="2027" spans="11:18">
      <c r="K2027" s="31"/>
      <c r="L2027" s="76"/>
      <c r="M2027" s="76"/>
      <c r="N2027" s="76"/>
      <c r="O2027" s="76"/>
      <c r="P2027" s="76"/>
      <c r="Q2027" s="76"/>
      <c r="R2027" s="76"/>
    </row>
    <row r="2028" spans="11:18">
      <c r="K2028" s="31"/>
      <c r="L2028" s="76"/>
      <c r="M2028" s="76"/>
      <c r="N2028" s="76"/>
      <c r="O2028" s="76"/>
      <c r="P2028" s="76"/>
      <c r="Q2028" s="76"/>
      <c r="R2028" s="76"/>
    </row>
    <row r="2029" spans="11:18">
      <c r="K2029" s="31"/>
      <c r="L2029" s="76"/>
      <c r="M2029" s="76"/>
      <c r="N2029" s="76"/>
      <c r="O2029" s="76"/>
      <c r="P2029" s="76"/>
      <c r="Q2029" s="76"/>
      <c r="R2029" s="76"/>
    </row>
    <row r="2030" spans="11:18">
      <c r="K2030" s="31"/>
      <c r="L2030" s="76"/>
      <c r="M2030" s="76"/>
      <c r="N2030" s="76"/>
      <c r="O2030" s="76"/>
      <c r="P2030" s="76"/>
      <c r="Q2030" s="76"/>
      <c r="R2030" s="76"/>
    </row>
    <row r="2031" spans="11:18">
      <c r="K2031" s="31"/>
      <c r="L2031" s="76"/>
      <c r="M2031" s="76"/>
      <c r="N2031" s="76"/>
      <c r="O2031" s="76"/>
      <c r="P2031" s="76"/>
      <c r="Q2031" s="76"/>
      <c r="R2031" s="76"/>
    </row>
    <row r="2032" spans="11:18">
      <c r="K2032" s="31"/>
      <c r="L2032" s="76"/>
      <c r="M2032" s="76"/>
      <c r="N2032" s="76"/>
      <c r="O2032" s="76"/>
      <c r="P2032" s="76"/>
      <c r="Q2032" s="76"/>
      <c r="R2032" s="76"/>
    </row>
    <row r="2033" spans="11:18">
      <c r="K2033" s="31"/>
      <c r="L2033" s="76"/>
      <c r="M2033" s="76"/>
      <c r="N2033" s="76"/>
      <c r="O2033" s="76"/>
      <c r="P2033" s="76"/>
      <c r="Q2033" s="76"/>
      <c r="R2033" s="76"/>
    </row>
    <row r="2034" spans="11:18">
      <c r="K2034" s="31"/>
      <c r="L2034" s="76"/>
      <c r="M2034" s="76"/>
      <c r="N2034" s="76"/>
      <c r="O2034" s="76"/>
      <c r="P2034" s="76"/>
      <c r="Q2034" s="76"/>
      <c r="R2034" s="76"/>
    </row>
    <row r="2035" spans="11:18">
      <c r="K2035" s="31"/>
      <c r="L2035" s="76"/>
      <c r="M2035" s="76"/>
      <c r="N2035" s="76"/>
      <c r="O2035" s="76"/>
      <c r="P2035" s="76"/>
      <c r="Q2035" s="76"/>
      <c r="R2035" s="76"/>
    </row>
    <row r="2036" spans="11:18">
      <c r="K2036" s="31"/>
      <c r="L2036" s="76"/>
      <c r="M2036" s="76"/>
      <c r="N2036" s="76"/>
      <c r="O2036" s="76"/>
      <c r="P2036" s="76"/>
      <c r="Q2036" s="76"/>
      <c r="R2036" s="76"/>
    </row>
    <row r="2037" spans="11:18">
      <c r="K2037" s="31"/>
      <c r="L2037" s="76"/>
      <c r="M2037" s="76"/>
      <c r="N2037" s="76"/>
      <c r="O2037" s="76"/>
      <c r="P2037" s="76"/>
      <c r="Q2037" s="76"/>
      <c r="R2037" s="76"/>
    </row>
    <row r="2038" spans="11:18">
      <c r="K2038" s="31"/>
      <c r="L2038" s="76"/>
      <c r="M2038" s="76"/>
      <c r="N2038" s="76"/>
      <c r="O2038" s="76"/>
      <c r="P2038" s="76"/>
      <c r="Q2038" s="76"/>
      <c r="R2038" s="76"/>
    </row>
    <row r="2039" spans="11:18">
      <c r="K2039" s="31"/>
      <c r="L2039" s="76"/>
      <c r="M2039" s="76"/>
      <c r="N2039" s="76"/>
      <c r="O2039" s="76"/>
      <c r="P2039" s="76"/>
      <c r="Q2039" s="76"/>
      <c r="R2039" s="76"/>
    </row>
    <row r="2040" spans="11:18">
      <c r="K2040" s="31"/>
      <c r="L2040" s="76"/>
      <c r="M2040" s="76"/>
      <c r="N2040" s="76"/>
      <c r="O2040" s="76"/>
      <c r="P2040" s="76"/>
      <c r="Q2040" s="76"/>
      <c r="R2040" s="76"/>
    </row>
    <row r="2041" spans="11:18">
      <c r="K2041" s="31"/>
      <c r="L2041" s="76"/>
      <c r="M2041" s="76"/>
      <c r="N2041" s="76"/>
      <c r="O2041" s="76"/>
      <c r="P2041" s="76"/>
      <c r="Q2041" s="76"/>
      <c r="R2041" s="76"/>
    </row>
    <row r="2042" spans="11:18">
      <c r="K2042" s="31"/>
      <c r="L2042" s="76"/>
      <c r="M2042" s="76"/>
      <c r="N2042" s="76"/>
      <c r="O2042" s="76"/>
      <c r="P2042" s="76"/>
      <c r="Q2042" s="76"/>
      <c r="R2042" s="76"/>
    </row>
    <row r="2043" spans="11:18">
      <c r="K2043" s="31"/>
      <c r="L2043" s="76"/>
      <c r="M2043" s="76"/>
      <c r="N2043" s="76"/>
      <c r="O2043" s="76"/>
      <c r="P2043" s="76"/>
      <c r="Q2043" s="76"/>
      <c r="R2043" s="76"/>
    </row>
    <row r="2044" spans="11:18">
      <c r="K2044" s="31"/>
      <c r="L2044" s="76"/>
      <c r="M2044" s="76"/>
      <c r="N2044" s="76"/>
      <c r="O2044" s="76"/>
      <c r="P2044" s="76"/>
      <c r="Q2044" s="76"/>
      <c r="R2044" s="76"/>
    </row>
    <row r="2045" spans="11:18">
      <c r="K2045" s="31"/>
      <c r="L2045" s="76"/>
      <c r="M2045" s="76"/>
      <c r="N2045" s="76"/>
      <c r="O2045" s="76"/>
      <c r="P2045" s="76"/>
      <c r="Q2045" s="76"/>
      <c r="R2045" s="76"/>
    </row>
    <row r="2046" spans="11:18">
      <c r="K2046" s="31"/>
      <c r="L2046" s="76"/>
      <c r="M2046" s="76"/>
      <c r="N2046" s="76"/>
      <c r="O2046" s="76"/>
      <c r="P2046" s="76"/>
      <c r="Q2046" s="76"/>
      <c r="R2046" s="76"/>
    </row>
    <row r="2047" spans="11:18">
      <c r="K2047" s="31"/>
      <c r="L2047" s="76"/>
      <c r="M2047" s="76"/>
      <c r="N2047" s="76"/>
      <c r="O2047" s="76"/>
      <c r="P2047" s="76"/>
      <c r="Q2047" s="76"/>
      <c r="R2047" s="76"/>
    </row>
    <row r="2048" spans="11:18">
      <c r="K2048" s="31"/>
      <c r="L2048" s="76"/>
      <c r="M2048" s="76"/>
      <c r="N2048" s="76"/>
      <c r="O2048" s="76"/>
      <c r="P2048" s="76"/>
      <c r="Q2048" s="76"/>
      <c r="R2048" s="76"/>
    </row>
    <row r="2049" spans="11:18">
      <c r="K2049" s="31"/>
      <c r="L2049" s="76"/>
      <c r="M2049" s="76"/>
      <c r="N2049" s="76"/>
      <c r="O2049" s="76"/>
      <c r="P2049" s="76"/>
      <c r="Q2049" s="76"/>
      <c r="R2049" s="76"/>
    </row>
    <row r="2050" spans="11:18">
      <c r="K2050" s="31"/>
      <c r="L2050" s="76"/>
      <c r="M2050" s="76"/>
      <c r="N2050" s="76"/>
      <c r="O2050" s="76"/>
      <c r="P2050" s="76"/>
      <c r="Q2050" s="76"/>
      <c r="R2050" s="76"/>
    </row>
    <row r="2051" spans="11:18">
      <c r="K2051" s="31"/>
      <c r="L2051" s="76"/>
      <c r="M2051" s="76"/>
      <c r="N2051" s="76"/>
      <c r="O2051" s="76"/>
      <c r="P2051" s="76"/>
      <c r="Q2051" s="76"/>
      <c r="R2051" s="76"/>
    </row>
    <row r="2052" spans="11:18">
      <c r="K2052" s="31"/>
      <c r="L2052" s="76"/>
      <c r="M2052" s="76"/>
      <c r="N2052" s="76"/>
      <c r="O2052" s="76"/>
      <c r="P2052" s="76"/>
      <c r="Q2052" s="76"/>
      <c r="R2052" s="76"/>
    </row>
    <row r="2053" spans="11:18">
      <c r="K2053" s="31"/>
      <c r="L2053" s="76"/>
      <c r="M2053" s="76"/>
      <c r="N2053" s="76"/>
      <c r="O2053" s="76"/>
      <c r="P2053" s="76"/>
      <c r="Q2053" s="76"/>
      <c r="R2053" s="76"/>
    </row>
    <row r="2054" spans="11:18">
      <c r="K2054" s="31"/>
      <c r="L2054" s="76"/>
      <c r="M2054" s="76"/>
      <c r="N2054" s="76"/>
      <c r="O2054" s="76"/>
      <c r="P2054" s="76"/>
      <c r="Q2054" s="76"/>
      <c r="R2054" s="76"/>
    </row>
    <row r="2055" spans="11:18">
      <c r="K2055" s="31"/>
      <c r="L2055" s="76"/>
      <c r="M2055" s="76"/>
      <c r="N2055" s="76"/>
      <c r="O2055" s="76"/>
      <c r="P2055" s="76"/>
      <c r="Q2055" s="76"/>
      <c r="R2055" s="76"/>
    </row>
    <row r="2056" spans="11:18">
      <c r="K2056" s="31"/>
      <c r="L2056" s="76"/>
      <c r="M2056" s="76"/>
      <c r="N2056" s="76"/>
      <c r="O2056" s="76"/>
      <c r="P2056" s="76"/>
      <c r="Q2056" s="76"/>
      <c r="R2056" s="76"/>
    </row>
    <row r="2057" spans="11:18">
      <c r="K2057" s="31"/>
      <c r="L2057" s="76"/>
      <c r="M2057" s="76"/>
      <c r="N2057" s="76"/>
      <c r="O2057" s="76"/>
      <c r="P2057" s="76"/>
      <c r="Q2057" s="76"/>
      <c r="R2057" s="76"/>
    </row>
    <row r="2058" spans="11:18">
      <c r="K2058" s="31"/>
      <c r="L2058" s="76"/>
      <c r="M2058" s="76"/>
      <c r="N2058" s="76"/>
      <c r="O2058" s="76"/>
      <c r="P2058" s="76"/>
      <c r="Q2058" s="76"/>
      <c r="R2058" s="76"/>
    </row>
    <row r="2059" spans="11:18">
      <c r="K2059" s="31"/>
      <c r="L2059" s="76"/>
      <c r="M2059" s="76"/>
      <c r="N2059" s="76"/>
      <c r="O2059" s="76"/>
      <c r="P2059" s="76"/>
      <c r="Q2059" s="76"/>
      <c r="R2059" s="76"/>
    </row>
    <row r="2060" spans="11:18">
      <c r="K2060" s="31"/>
      <c r="L2060" s="76"/>
      <c r="M2060" s="76"/>
      <c r="N2060" s="76"/>
      <c r="O2060" s="76"/>
      <c r="P2060" s="76"/>
      <c r="Q2060" s="76"/>
      <c r="R2060" s="76"/>
    </row>
    <row r="2061" spans="11:18">
      <c r="K2061" s="31"/>
      <c r="L2061" s="76"/>
      <c r="M2061" s="76"/>
      <c r="N2061" s="76"/>
      <c r="O2061" s="76"/>
      <c r="P2061" s="76"/>
      <c r="Q2061" s="76"/>
      <c r="R2061" s="76"/>
    </row>
    <row r="2062" spans="11:18">
      <c r="K2062" s="31"/>
      <c r="L2062" s="76"/>
      <c r="M2062" s="76"/>
      <c r="N2062" s="76"/>
      <c r="O2062" s="76"/>
      <c r="P2062" s="76"/>
      <c r="Q2062" s="76"/>
      <c r="R2062" s="76"/>
    </row>
    <row r="2063" spans="11:18">
      <c r="K2063" s="31"/>
      <c r="L2063" s="76"/>
      <c r="M2063" s="76"/>
      <c r="N2063" s="76"/>
      <c r="O2063" s="76"/>
      <c r="P2063" s="76"/>
      <c r="Q2063" s="76"/>
      <c r="R2063" s="76"/>
    </row>
    <row r="2064" spans="11:18">
      <c r="K2064" s="31"/>
      <c r="L2064" s="76"/>
      <c r="M2064" s="76"/>
      <c r="N2064" s="76"/>
      <c r="O2064" s="76"/>
      <c r="P2064" s="76"/>
      <c r="Q2064" s="76"/>
      <c r="R2064" s="76"/>
    </row>
    <row r="2065" spans="11:18">
      <c r="K2065" s="31"/>
      <c r="L2065" s="76"/>
      <c r="M2065" s="76"/>
      <c r="N2065" s="76"/>
      <c r="O2065" s="76"/>
      <c r="P2065" s="76"/>
      <c r="Q2065" s="76"/>
      <c r="R2065" s="76"/>
    </row>
    <row r="2066" spans="11:18">
      <c r="K2066" s="31"/>
      <c r="L2066" s="76"/>
      <c r="M2066" s="76"/>
      <c r="N2066" s="76"/>
      <c r="O2066" s="76"/>
      <c r="P2066" s="76"/>
      <c r="Q2066" s="76"/>
      <c r="R2066" s="76"/>
    </row>
    <row r="2067" spans="11:18">
      <c r="K2067" s="31"/>
      <c r="L2067" s="76"/>
      <c r="M2067" s="76"/>
      <c r="N2067" s="76"/>
      <c r="O2067" s="76"/>
      <c r="P2067" s="76"/>
      <c r="Q2067" s="76"/>
      <c r="R2067" s="76"/>
    </row>
    <row r="2068" spans="11:18">
      <c r="K2068" s="31"/>
      <c r="L2068" s="76"/>
      <c r="M2068" s="76"/>
      <c r="N2068" s="76"/>
      <c r="O2068" s="76"/>
      <c r="P2068" s="76"/>
      <c r="Q2068" s="76"/>
      <c r="R2068" s="76"/>
    </row>
    <row r="2069" spans="11:18">
      <c r="K2069" s="31"/>
      <c r="L2069" s="76"/>
      <c r="M2069" s="76"/>
      <c r="N2069" s="76"/>
      <c r="O2069" s="76"/>
      <c r="P2069" s="76"/>
      <c r="Q2069" s="76"/>
      <c r="R2069" s="76"/>
    </row>
    <row r="2070" spans="11:18">
      <c r="K2070" s="31"/>
      <c r="L2070" s="76"/>
      <c r="M2070" s="76"/>
      <c r="N2070" s="76"/>
      <c r="O2070" s="76"/>
      <c r="P2070" s="76"/>
      <c r="Q2070" s="76"/>
      <c r="R2070" s="76"/>
    </row>
    <row r="2071" spans="11:18">
      <c r="K2071" s="31"/>
      <c r="L2071" s="76"/>
      <c r="M2071" s="76"/>
      <c r="N2071" s="76"/>
      <c r="O2071" s="76"/>
      <c r="P2071" s="76"/>
      <c r="Q2071" s="76"/>
      <c r="R2071" s="76"/>
    </row>
    <row r="2072" spans="11:18">
      <c r="K2072" s="31"/>
      <c r="L2072" s="76"/>
      <c r="M2072" s="76"/>
      <c r="N2072" s="76"/>
      <c r="O2072" s="76"/>
      <c r="P2072" s="76"/>
      <c r="Q2072" s="76"/>
      <c r="R2072" s="76"/>
    </row>
    <row r="2073" spans="11:18">
      <c r="K2073" s="31"/>
      <c r="L2073" s="76"/>
      <c r="M2073" s="76"/>
      <c r="N2073" s="76"/>
      <c r="O2073" s="76"/>
      <c r="P2073" s="76"/>
      <c r="Q2073" s="76"/>
      <c r="R2073" s="76"/>
    </row>
    <row r="2074" spans="11:18">
      <c r="K2074" s="31"/>
      <c r="L2074" s="76"/>
      <c r="M2074" s="76"/>
      <c r="N2074" s="76"/>
      <c r="O2074" s="76"/>
      <c r="P2074" s="76"/>
      <c r="Q2074" s="76"/>
      <c r="R2074" s="76"/>
    </row>
    <row r="2075" spans="11:18">
      <c r="K2075" s="31"/>
      <c r="L2075" s="76"/>
      <c r="M2075" s="76"/>
      <c r="N2075" s="76"/>
      <c r="O2075" s="76"/>
      <c r="P2075" s="76"/>
      <c r="Q2075" s="76"/>
      <c r="R2075" s="76"/>
    </row>
    <row r="2076" spans="11:18">
      <c r="K2076" s="31"/>
      <c r="L2076" s="76"/>
      <c r="M2076" s="76"/>
      <c r="N2076" s="76"/>
      <c r="O2076" s="76"/>
      <c r="P2076" s="76"/>
      <c r="Q2076" s="76"/>
      <c r="R2076" s="76"/>
    </row>
    <row r="2077" spans="11:18">
      <c r="K2077" s="31"/>
      <c r="L2077" s="76"/>
      <c r="M2077" s="76"/>
      <c r="N2077" s="76"/>
      <c r="O2077" s="76"/>
      <c r="P2077" s="76"/>
      <c r="Q2077" s="76"/>
      <c r="R2077" s="76"/>
    </row>
    <row r="2078" spans="11:18">
      <c r="K2078" s="31"/>
      <c r="L2078" s="76"/>
      <c r="M2078" s="76"/>
      <c r="N2078" s="76"/>
      <c r="O2078" s="76"/>
      <c r="P2078" s="76"/>
      <c r="Q2078" s="76"/>
      <c r="R2078" s="76"/>
    </row>
    <row r="2079" spans="11:18">
      <c r="K2079" s="31"/>
      <c r="L2079" s="76"/>
      <c r="M2079" s="76"/>
      <c r="N2079" s="76"/>
      <c r="O2079" s="76"/>
      <c r="P2079" s="76"/>
      <c r="Q2079" s="76"/>
      <c r="R2079" s="76"/>
    </row>
    <row r="2080" spans="11:18">
      <c r="K2080" s="31"/>
      <c r="L2080" s="76"/>
      <c r="M2080" s="76"/>
      <c r="N2080" s="76"/>
      <c r="O2080" s="76"/>
      <c r="P2080" s="76"/>
      <c r="Q2080" s="76"/>
      <c r="R2080" s="76"/>
    </row>
    <row r="2081" spans="11:18">
      <c r="K2081" s="31"/>
      <c r="L2081" s="76"/>
      <c r="M2081" s="76"/>
      <c r="N2081" s="76"/>
      <c r="O2081" s="76"/>
      <c r="P2081" s="76"/>
      <c r="Q2081" s="76"/>
      <c r="R2081" s="76"/>
    </row>
    <row r="2082" spans="11:18">
      <c r="K2082" s="31"/>
      <c r="L2082" s="76"/>
      <c r="M2082" s="76"/>
      <c r="N2082" s="76"/>
      <c r="O2082" s="76"/>
      <c r="P2082" s="76"/>
      <c r="Q2082" s="76"/>
      <c r="R2082" s="76"/>
    </row>
    <row r="2083" spans="11:18">
      <c r="K2083" s="31"/>
      <c r="L2083" s="76"/>
      <c r="M2083" s="76"/>
      <c r="N2083" s="76"/>
      <c r="O2083" s="76"/>
      <c r="P2083" s="76"/>
      <c r="Q2083" s="76"/>
      <c r="R2083" s="76"/>
    </row>
    <row r="2084" spans="11:18">
      <c r="K2084" s="31"/>
      <c r="L2084" s="76"/>
      <c r="M2084" s="76"/>
      <c r="N2084" s="76"/>
      <c r="O2084" s="76"/>
      <c r="P2084" s="76"/>
      <c r="Q2084" s="76"/>
      <c r="R2084" s="76"/>
    </row>
    <row r="2085" spans="11:18">
      <c r="K2085" s="31"/>
      <c r="L2085" s="76"/>
      <c r="M2085" s="76"/>
      <c r="N2085" s="76"/>
      <c r="O2085" s="76"/>
      <c r="P2085" s="76"/>
      <c r="Q2085" s="76"/>
      <c r="R2085" s="76"/>
    </row>
    <row r="2086" spans="11:18">
      <c r="K2086" s="31"/>
      <c r="L2086" s="76"/>
      <c r="M2086" s="76"/>
      <c r="N2086" s="76"/>
      <c r="O2086" s="76"/>
      <c r="P2086" s="76"/>
      <c r="Q2086" s="76"/>
      <c r="R2086" s="76"/>
    </row>
    <row r="2087" spans="11:18">
      <c r="K2087" s="31"/>
      <c r="L2087" s="76"/>
      <c r="M2087" s="76"/>
      <c r="N2087" s="76"/>
      <c r="O2087" s="76"/>
      <c r="P2087" s="76"/>
      <c r="Q2087" s="76"/>
      <c r="R2087" s="76"/>
    </row>
    <row r="2088" spans="11:18">
      <c r="K2088" s="31"/>
      <c r="L2088" s="76"/>
      <c r="M2088" s="76"/>
      <c r="N2088" s="76"/>
      <c r="O2088" s="76"/>
      <c r="P2088" s="76"/>
      <c r="Q2088" s="76"/>
      <c r="R2088" s="76"/>
    </row>
    <row r="2089" spans="11:18">
      <c r="K2089" s="31"/>
      <c r="L2089" s="76"/>
      <c r="M2089" s="76"/>
      <c r="N2089" s="76"/>
      <c r="O2089" s="76"/>
      <c r="P2089" s="76"/>
      <c r="Q2089" s="76"/>
      <c r="R2089" s="76"/>
    </row>
    <row r="2090" spans="11:18">
      <c r="K2090" s="31"/>
      <c r="L2090" s="76"/>
      <c r="M2090" s="76"/>
      <c r="N2090" s="76"/>
      <c r="O2090" s="76"/>
      <c r="P2090" s="76"/>
      <c r="Q2090" s="76"/>
      <c r="R2090" s="76"/>
    </row>
    <row r="2091" spans="11:18">
      <c r="K2091" s="31"/>
      <c r="L2091" s="76"/>
      <c r="M2091" s="76"/>
      <c r="N2091" s="76"/>
      <c r="O2091" s="76"/>
      <c r="P2091" s="76"/>
      <c r="Q2091" s="76"/>
      <c r="R2091" s="76"/>
    </row>
    <row r="2092" spans="11:18">
      <c r="K2092" s="31"/>
      <c r="L2092" s="76"/>
      <c r="M2092" s="76"/>
      <c r="N2092" s="76"/>
      <c r="O2092" s="76"/>
      <c r="P2092" s="76"/>
      <c r="Q2092" s="76"/>
      <c r="R2092" s="76"/>
    </row>
    <row r="2093" spans="11:18">
      <c r="K2093" s="31"/>
      <c r="L2093" s="76"/>
      <c r="M2093" s="76"/>
      <c r="N2093" s="76"/>
      <c r="O2093" s="76"/>
      <c r="P2093" s="76"/>
      <c r="Q2093" s="76"/>
      <c r="R2093" s="76"/>
    </row>
    <row r="2094" spans="11:18">
      <c r="K2094" s="31"/>
      <c r="L2094" s="76"/>
      <c r="M2094" s="76"/>
      <c r="N2094" s="76"/>
      <c r="O2094" s="76"/>
      <c r="P2094" s="76"/>
      <c r="Q2094" s="76"/>
      <c r="R2094" s="76"/>
    </row>
    <row r="2095" spans="11:18">
      <c r="K2095" s="31"/>
      <c r="L2095" s="76"/>
      <c r="M2095" s="76"/>
      <c r="N2095" s="76"/>
      <c r="O2095" s="76"/>
      <c r="P2095" s="76"/>
      <c r="Q2095" s="76"/>
      <c r="R2095" s="76"/>
    </row>
    <row r="2096" spans="11:18">
      <c r="K2096" s="31"/>
      <c r="L2096" s="76"/>
      <c r="M2096" s="76"/>
      <c r="N2096" s="76"/>
      <c r="O2096" s="76"/>
      <c r="P2096" s="76"/>
      <c r="Q2096" s="76"/>
      <c r="R2096" s="76"/>
    </row>
    <row r="2097" spans="11:18">
      <c r="K2097" s="31"/>
      <c r="L2097" s="76"/>
      <c r="M2097" s="76"/>
      <c r="N2097" s="76"/>
      <c r="O2097" s="76"/>
      <c r="P2097" s="76"/>
      <c r="Q2097" s="76"/>
      <c r="R2097" s="76"/>
    </row>
    <row r="2098" spans="11:18">
      <c r="K2098" s="31"/>
      <c r="L2098" s="76"/>
      <c r="M2098" s="76"/>
      <c r="N2098" s="76"/>
      <c r="O2098" s="76"/>
      <c r="P2098" s="76"/>
      <c r="Q2098" s="76"/>
      <c r="R2098" s="76"/>
    </row>
    <row r="2099" spans="11:18">
      <c r="K2099" s="31"/>
      <c r="L2099" s="76"/>
      <c r="M2099" s="76"/>
      <c r="N2099" s="76"/>
      <c r="O2099" s="76"/>
      <c r="P2099" s="76"/>
      <c r="Q2099" s="76"/>
      <c r="R2099" s="76"/>
    </row>
    <row r="2100" spans="11:18">
      <c r="K2100" s="31"/>
      <c r="L2100" s="76"/>
      <c r="M2100" s="76"/>
      <c r="N2100" s="76"/>
      <c r="O2100" s="76"/>
      <c r="P2100" s="76"/>
      <c r="Q2100" s="76"/>
      <c r="R2100" s="76"/>
    </row>
    <row r="2101" spans="11:18">
      <c r="K2101" s="31"/>
      <c r="L2101" s="76"/>
      <c r="M2101" s="76"/>
      <c r="N2101" s="76"/>
      <c r="O2101" s="76"/>
      <c r="P2101" s="76"/>
      <c r="Q2101" s="76"/>
      <c r="R2101" s="76"/>
    </row>
    <row r="2102" spans="11:18">
      <c r="K2102" s="31"/>
      <c r="L2102" s="76"/>
      <c r="M2102" s="76"/>
      <c r="N2102" s="76"/>
      <c r="O2102" s="76"/>
      <c r="P2102" s="76"/>
      <c r="Q2102" s="76"/>
      <c r="R2102" s="76"/>
    </row>
    <row r="2103" spans="11:18">
      <c r="K2103" s="31"/>
      <c r="L2103" s="76"/>
      <c r="M2103" s="76"/>
      <c r="N2103" s="76"/>
      <c r="O2103" s="76"/>
      <c r="P2103" s="76"/>
      <c r="Q2103" s="76"/>
      <c r="R2103" s="76"/>
    </row>
    <row r="2104" spans="11:18">
      <c r="K2104" s="31"/>
      <c r="L2104" s="76"/>
      <c r="M2104" s="76"/>
      <c r="N2104" s="76"/>
      <c r="O2104" s="76"/>
      <c r="P2104" s="76"/>
      <c r="Q2104" s="76"/>
      <c r="R2104" s="76"/>
    </row>
    <row r="2105" spans="11:18">
      <c r="K2105" s="31"/>
      <c r="L2105" s="76"/>
      <c r="M2105" s="76"/>
      <c r="N2105" s="76"/>
      <c r="O2105" s="76"/>
      <c r="P2105" s="76"/>
      <c r="Q2105" s="76"/>
      <c r="R2105" s="76"/>
    </row>
    <row r="2106" spans="11:18">
      <c r="K2106" s="31"/>
      <c r="L2106" s="76"/>
      <c r="M2106" s="76"/>
      <c r="N2106" s="76"/>
      <c r="O2106" s="76"/>
      <c r="P2106" s="76"/>
      <c r="Q2106" s="76"/>
      <c r="R2106" s="76"/>
    </row>
    <row r="2107" spans="11:18">
      <c r="K2107" s="31"/>
      <c r="L2107" s="76"/>
      <c r="M2107" s="76"/>
      <c r="N2107" s="76"/>
      <c r="O2107" s="76"/>
      <c r="P2107" s="76"/>
      <c r="Q2107" s="76"/>
      <c r="R2107" s="76"/>
    </row>
    <row r="2108" spans="11:18">
      <c r="K2108" s="31"/>
      <c r="L2108" s="76"/>
      <c r="M2108" s="76"/>
      <c r="N2108" s="76"/>
      <c r="O2108" s="76"/>
      <c r="P2108" s="76"/>
      <c r="Q2108" s="76"/>
      <c r="R2108" s="76"/>
    </row>
    <row r="2109" spans="11:18">
      <c r="K2109" s="31"/>
      <c r="L2109" s="76"/>
      <c r="M2109" s="76"/>
      <c r="N2109" s="76"/>
      <c r="O2109" s="76"/>
      <c r="P2109" s="76"/>
      <c r="Q2109" s="76"/>
      <c r="R2109" s="76"/>
    </row>
    <row r="2110" spans="11:18">
      <c r="K2110" s="31"/>
      <c r="L2110" s="76"/>
      <c r="M2110" s="76"/>
      <c r="N2110" s="76"/>
      <c r="O2110" s="76"/>
      <c r="P2110" s="76"/>
      <c r="Q2110" s="76"/>
      <c r="R2110" s="76"/>
    </row>
    <row r="2111" spans="11:18">
      <c r="K2111" s="31"/>
      <c r="L2111" s="76"/>
      <c r="M2111" s="76"/>
      <c r="N2111" s="76"/>
      <c r="O2111" s="76"/>
      <c r="P2111" s="76"/>
      <c r="Q2111" s="76"/>
      <c r="R2111" s="76"/>
    </row>
    <row r="2112" spans="11:18">
      <c r="K2112" s="31"/>
      <c r="L2112" s="76"/>
      <c r="M2112" s="76"/>
      <c r="N2112" s="76"/>
      <c r="O2112" s="76"/>
      <c r="P2112" s="76"/>
      <c r="Q2112" s="76"/>
      <c r="R2112" s="76"/>
    </row>
    <row r="2113" spans="11:18">
      <c r="K2113" s="31"/>
      <c r="L2113" s="76"/>
      <c r="M2113" s="76"/>
      <c r="N2113" s="76"/>
      <c r="O2113" s="76"/>
      <c r="P2113" s="76"/>
      <c r="Q2113" s="76"/>
      <c r="R2113" s="76"/>
    </row>
    <row r="2114" spans="11:18">
      <c r="K2114" s="31"/>
      <c r="L2114" s="76"/>
      <c r="M2114" s="76"/>
      <c r="N2114" s="76"/>
      <c r="O2114" s="76"/>
      <c r="P2114" s="76"/>
      <c r="Q2114" s="76"/>
      <c r="R2114" s="76"/>
    </row>
    <row r="2115" spans="11:18">
      <c r="K2115" s="31"/>
      <c r="L2115" s="76"/>
      <c r="M2115" s="76"/>
      <c r="N2115" s="76"/>
      <c r="O2115" s="76"/>
      <c r="P2115" s="76"/>
      <c r="Q2115" s="76"/>
      <c r="R2115" s="76"/>
    </row>
    <row r="2116" spans="11:18">
      <c r="K2116" s="31"/>
      <c r="L2116" s="76"/>
      <c r="M2116" s="76"/>
      <c r="N2116" s="76"/>
      <c r="O2116" s="76"/>
      <c r="P2116" s="76"/>
      <c r="Q2116" s="76"/>
      <c r="R2116" s="76"/>
    </row>
    <row r="2117" spans="11:18">
      <c r="K2117" s="31"/>
      <c r="L2117" s="76"/>
      <c r="M2117" s="76"/>
      <c r="N2117" s="76"/>
      <c r="O2117" s="76"/>
      <c r="P2117" s="76"/>
      <c r="Q2117" s="76"/>
      <c r="R2117" s="76"/>
    </row>
    <row r="2118" spans="11:18">
      <c r="K2118" s="31"/>
      <c r="L2118" s="76"/>
      <c r="M2118" s="76"/>
      <c r="N2118" s="76"/>
      <c r="O2118" s="76"/>
      <c r="P2118" s="76"/>
      <c r="Q2118" s="76"/>
      <c r="R2118" s="76"/>
    </row>
    <row r="2119" spans="11:18">
      <c r="K2119" s="31"/>
      <c r="L2119" s="76"/>
      <c r="M2119" s="76"/>
      <c r="N2119" s="76"/>
      <c r="O2119" s="76"/>
      <c r="P2119" s="76"/>
      <c r="Q2119" s="76"/>
      <c r="R2119" s="76"/>
    </row>
    <row r="2120" spans="11:18">
      <c r="K2120" s="31"/>
      <c r="L2120" s="76"/>
      <c r="M2120" s="76"/>
      <c r="N2120" s="76"/>
      <c r="O2120" s="76"/>
      <c r="P2120" s="76"/>
      <c r="Q2120" s="76"/>
      <c r="R2120" s="76"/>
    </row>
    <row r="2121" spans="11:18">
      <c r="K2121" s="31"/>
      <c r="L2121" s="76"/>
      <c r="M2121" s="76"/>
      <c r="N2121" s="76"/>
      <c r="O2121" s="76"/>
      <c r="P2121" s="76"/>
      <c r="Q2121" s="76"/>
      <c r="R2121" s="76"/>
    </row>
    <row r="2122" spans="11:18">
      <c r="K2122" s="31"/>
      <c r="L2122" s="76"/>
      <c r="M2122" s="76"/>
      <c r="N2122" s="76"/>
      <c r="O2122" s="76"/>
      <c r="P2122" s="76"/>
      <c r="Q2122" s="76"/>
      <c r="R2122" s="76"/>
    </row>
    <row r="2123" spans="11:18">
      <c r="K2123" s="31"/>
      <c r="L2123" s="76"/>
      <c r="M2123" s="76"/>
      <c r="N2123" s="76"/>
      <c r="O2123" s="76"/>
      <c r="P2123" s="76"/>
      <c r="Q2123" s="76"/>
      <c r="R2123" s="76"/>
    </row>
    <row r="2124" spans="11:18">
      <c r="K2124" s="31"/>
      <c r="L2124" s="76"/>
      <c r="M2124" s="76"/>
      <c r="N2124" s="76"/>
      <c r="O2124" s="76"/>
      <c r="P2124" s="76"/>
      <c r="Q2124" s="76"/>
      <c r="R2124" s="76"/>
    </row>
    <row r="2125" spans="11:18">
      <c r="K2125" s="31"/>
      <c r="L2125" s="76"/>
      <c r="M2125" s="76"/>
      <c r="N2125" s="76"/>
      <c r="O2125" s="76"/>
      <c r="P2125" s="76"/>
      <c r="Q2125" s="76"/>
      <c r="R2125" s="76"/>
    </row>
    <row r="2126" spans="11:18">
      <c r="K2126" s="31"/>
      <c r="L2126" s="76"/>
      <c r="M2126" s="76"/>
      <c r="N2126" s="76"/>
      <c r="O2126" s="76"/>
      <c r="P2126" s="76"/>
      <c r="Q2126" s="76"/>
      <c r="R2126" s="76"/>
    </row>
    <row r="2127" spans="11:18">
      <c r="K2127" s="31"/>
      <c r="L2127" s="76"/>
      <c r="M2127" s="76"/>
      <c r="N2127" s="76"/>
      <c r="O2127" s="76"/>
      <c r="P2127" s="76"/>
      <c r="Q2127" s="76"/>
      <c r="R2127" s="76"/>
    </row>
    <row r="2128" spans="11:18">
      <c r="K2128" s="31"/>
      <c r="L2128" s="76"/>
      <c r="M2128" s="76"/>
      <c r="N2128" s="76"/>
      <c r="O2128" s="76"/>
      <c r="P2128" s="76"/>
      <c r="Q2128" s="76"/>
      <c r="R2128" s="76"/>
    </row>
    <row r="2129" spans="11:18">
      <c r="K2129" s="31"/>
      <c r="L2129" s="76"/>
      <c r="M2129" s="76"/>
      <c r="N2129" s="76"/>
      <c r="O2129" s="76"/>
      <c r="P2129" s="76"/>
      <c r="Q2129" s="76"/>
      <c r="R2129" s="76"/>
    </row>
    <row r="2130" spans="11:18">
      <c r="K2130" s="31"/>
      <c r="L2130" s="76"/>
      <c r="M2130" s="76"/>
      <c r="N2130" s="76"/>
      <c r="O2130" s="76"/>
      <c r="P2130" s="76"/>
      <c r="Q2130" s="76"/>
      <c r="R2130" s="76"/>
    </row>
    <row r="2131" spans="11:18">
      <c r="K2131" s="31"/>
      <c r="L2131" s="76"/>
      <c r="M2131" s="76"/>
      <c r="N2131" s="76"/>
      <c r="O2131" s="76"/>
      <c r="P2131" s="76"/>
      <c r="Q2131" s="76"/>
      <c r="R2131" s="76"/>
    </row>
    <row r="2132" spans="11:18">
      <c r="K2132" s="31"/>
      <c r="L2132" s="76"/>
      <c r="M2132" s="76"/>
      <c r="N2132" s="76"/>
      <c r="O2132" s="76"/>
      <c r="P2132" s="76"/>
      <c r="Q2132" s="76"/>
      <c r="R2132" s="76"/>
    </row>
    <row r="2133" spans="11:18">
      <c r="K2133" s="31"/>
      <c r="L2133" s="76"/>
      <c r="M2133" s="76"/>
      <c r="N2133" s="76"/>
      <c r="O2133" s="76"/>
      <c r="P2133" s="76"/>
      <c r="Q2133" s="76"/>
      <c r="R2133" s="76"/>
    </row>
    <row r="2134" spans="11:18">
      <c r="K2134" s="31"/>
      <c r="L2134" s="76"/>
      <c r="M2134" s="76"/>
      <c r="N2134" s="76"/>
      <c r="O2134" s="76"/>
      <c r="P2134" s="76"/>
      <c r="Q2134" s="76"/>
      <c r="R2134" s="76"/>
    </row>
    <row r="2135" spans="11:18">
      <c r="K2135" s="31"/>
      <c r="L2135" s="76"/>
      <c r="M2135" s="76"/>
      <c r="N2135" s="76"/>
      <c r="O2135" s="76"/>
      <c r="P2135" s="76"/>
      <c r="Q2135" s="76"/>
      <c r="R2135" s="76"/>
    </row>
    <row r="2136" spans="11:18">
      <c r="K2136" s="31"/>
      <c r="L2136" s="76"/>
      <c r="M2136" s="76"/>
      <c r="N2136" s="76"/>
      <c r="O2136" s="76"/>
      <c r="P2136" s="76"/>
      <c r="Q2136" s="76"/>
      <c r="R2136" s="76"/>
    </row>
    <row r="2137" spans="11:18">
      <c r="K2137" s="31"/>
      <c r="L2137" s="76"/>
      <c r="M2137" s="76"/>
      <c r="N2137" s="76"/>
      <c r="O2137" s="76"/>
      <c r="P2137" s="76"/>
      <c r="Q2137" s="76"/>
      <c r="R2137" s="76"/>
    </row>
    <row r="2138" spans="11:18">
      <c r="K2138" s="31"/>
      <c r="L2138" s="76"/>
      <c r="M2138" s="76"/>
      <c r="N2138" s="76"/>
      <c r="O2138" s="76"/>
      <c r="P2138" s="76"/>
      <c r="Q2138" s="76"/>
      <c r="R2138" s="76"/>
    </row>
    <row r="2139" spans="11:18">
      <c r="K2139" s="31"/>
      <c r="L2139" s="76"/>
      <c r="M2139" s="76"/>
      <c r="N2139" s="76"/>
      <c r="O2139" s="76"/>
      <c r="P2139" s="76"/>
      <c r="Q2139" s="76"/>
      <c r="R2139" s="76"/>
    </row>
    <row r="2140" spans="11:18">
      <c r="K2140" s="31"/>
      <c r="L2140" s="76"/>
      <c r="M2140" s="76"/>
      <c r="N2140" s="76"/>
      <c r="O2140" s="76"/>
      <c r="P2140" s="76"/>
      <c r="Q2140" s="76"/>
      <c r="R2140" s="76"/>
    </row>
    <row r="2141" spans="11:18">
      <c r="K2141" s="31"/>
      <c r="L2141" s="76"/>
      <c r="M2141" s="76"/>
      <c r="N2141" s="76"/>
      <c r="O2141" s="76"/>
      <c r="P2141" s="76"/>
      <c r="Q2141" s="76"/>
      <c r="R2141" s="76"/>
    </row>
    <row r="2142" spans="11:18">
      <c r="K2142" s="31"/>
      <c r="L2142" s="76"/>
      <c r="M2142" s="76"/>
      <c r="N2142" s="76"/>
      <c r="O2142" s="76"/>
      <c r="P2142" s="76"/>
      <c r="Q2142" s="76"/>
      <c r="R2142" s="76"/>
    </row>
    <row r="2143" spans="11:18">
      <c r="K2143" s="31"/>
      <c r="L2143" s="76"/>
      <c r="M2143" s="76"/>
      <c r="N2143" s="76"/>
      <c r="O2143" s="76"/>
      <c r="P2143" s="76"/>
      <c r="Q2143" s="76"/>
      <c r="R2143" s="76"/>
    </row>
    <row r="2144" spans="11:18">
      <c r="K2144" s="31"/>
      <c r="L2144" s="76"/>
      <c r="M2144" s="76"/>
      <c r="N2144" s="76"/>
      <c r="O2144" s="76"/>
      <c r="P2144" s="76"/>
      <c r="Q2144" s="76"/>
      <c r="R2144" s="76"/>
    </row>
    <row r="2145" spans="11:18">
      <c r="K2145" s="31"/>
      <c r="L2145" s="76"/>
      <c r="M2145" s="76"/>
      <c r="N2145" s="76"/>
      <c r="O2145" s="76"/>
      <c r="P2145" s="76"/>
      <c r="Q2145" s="76"/>
      <c r="R2145" s="76"/>
    </row>
    <row r="2146" spans="11:18">
      <c r="K2146" s="31"/>
      <c r="L2146" s="76"/>
      <c r="M2146" s="76"/>
      <c r="N2146" s="76"/>
      <c r="O2146" s="76"/>
      <c r="P2146" s="76"/>
      <c r="Q2146" s="76"/>
      <c r="R2146" s="76"/>
    </row>
    <row r="2147" spans="11:18">
      <c r="K2147" s="31"/>
      <c r="L2147" s="76"/>
      <c r="M2147" s="76"/>
      <c r="N2147" s="76"/>
      <c r="O2147" s="76"/>
      <c r="P2147" s="76"/>
      <c r="Q2147" s="76"/>
      <c r="R2147" s="76"/>
    </row>
    <row r="2148" spans="11:18">
      <c r="K2148" s="31"/>
      <c r="L2148" s="76"/>
      <c r="M2148" s="76"/>
      <c r="N2148" s="76"/>
      <c r="O2148" s="76"/>
      <c r="P2148" s="76"/>
      <c r="Q2148" s="76"/>
      <c r="R2148" s="76"/>
    </row>
    <row r="2149" spans="11:18">
      <c r="K2149" s="31"/>
      <c r="L2149" s="76"/>
      <c r="M2149" s="76"/>
      <c r="N2149" s="76"/>
      <c r="O2149" s="76"/>
      <c r="P2149" s="76"/>
      <c r="Q2149" s="76"/>
      <c r="R2149" s="76"/>
    </row>
    <row r="2150" spans="11:18">
      <c r="K2150" s="31"/>
      <c r="L2150" s="76"/>
      <c r="M2150" s="76"/>
      <c r="N2150" s="76"/>
      <c r="O2150" s="76"/>
      <c r="P2150" s="76"/>
      <c r="Q2150" s="76"/>
      <c r="R2150" s="76"/>
    </row>
    <row r="2151" spans="11:18">
      <c r="K2151" s="31"/>
      <c r="L2151" s="76"/>
      <c r="M2151" s="76"/>
      <c r="N2151" s="76"/>
      <c r="O2151" s="76"/>
      <c r="P2151" s="76"/>
      <c r="Q2151" s="76"/>
      <c r="R2151" s="76"/>
    </row>
    <row r="2152" spans="11:18">
      <c r="K2152" s="31"/>
      <c r="L2152" s="76"/>
      <c r="M2152" s="76"/>
      <c r="N2152" s="76"/>
      <c r="O2152" s="76"/>
      <c r="P2152" s="76"/>
      <c r="Q2152" s="76"/>
      <c r="R2152" s="76"/>
    </row>
    <row r="2153" spans="11:18">
      <c r="K2153" s="31"/>
      <c r="L2153" s="76"/>
      <c r="M2153" s="76"/>
      <c r="N2153" s="76"/>
      <c r="O2153" s="76"/>
      <c r="P2153" s="76"/>
      <c r="Q2153" s="76"/>
      <c r="R2153" s="76"/>
    </row>
    <row r="2154" spans="11:18">
      <c r="K2154" s="31"/>
      <c r="L2154" s="76"/>
      <c r="M2154" s="76"/>
      <c r="N2154" s="76"/>
      <c r="O2154" s="76"/>
      <c r="P2154" s="76"/>
      <c r="Q2154" s="76"/>
      <c r="R2154" s="76"/>
    </row>
    <row r="2155" spans="11:18">
      <c r="K2155" s="31"/>
      <c r="L2155" s="76"/>
      <c r="M2155" s="76"/>
      <c r="N2155" s="76"/>
      <c r="O2155" s="76"/>
      <c r="P2155" s="76"/>
      <c r="Q2155" s="76"/>
      <c r="R2155" s="76"/>
    </row>
    <row r="2156" spans="11:18">
      <c r="K2156" s="31"/>
      <c r="L2156" s="76"/>
      <c r="M2156" s="76"/>
      <c r="N2156" s="76"/>
      <c r="O2156" s="76"/>
      <c r="P2156" s="76"/>
      <c r="Q2156" s="76"/>
      <c r="R2156" s="76"/>
    </row>
    <row r="2157" spans="11:18">
      <c r="K2157" s="31"/>
      <c r="L2157" s="76"/>
      <c r="M2157" s="76"/>
      <c r="N2157" s="76"/>
      <c r="O2157" s="76"/>
      <c r="P2157" s="76"/>
      <c r="Q2157" s="76"/>
      <c r="R2157" s="76"/>
    </row>
    <row r="2158" spans="11:18">
      <c r="K2158" s="31"/>
      <c r="L2158" s="76"/>
      <c r="M2158" s="76"/>
      <c r="N2158" s="76"/>
      <c r="O2158" s="76"/>
      <c r="P2158" s="76"/>
      <c r="Q2158" s="76"/>
      <c r="R2158" s="76"/>
    </row>
    <row r="2159" spans="11:18">
      <c r="K2159" s="31"/>
      <c r="L2159" s="76"/>
      <c r="M2159" s="76"/>
      <c r="N2159" s="76"/>
      <c r="O2159" s="76"/>
      <c r="P2159" s="76"/>
      <c r="Q2159" s="76"/>
      <c r="R2159" s="76"/>
    </row>
    <row r="2160" spans="11:18">
      <c r="K2160" s="31"/>
      <c r="L2160" s="76"/>
      <c r="M2160" s="76"/>
      <c r="N2160" s="76"/>
      <c r="O2160" s="76"/>
      <c r="P2160" s="76"/>
      <c r="Q2160" s="76"/>
      <c r="R2160" s="76"/>
    </row>
    <row r="2161" spans="11:18">
      <c r="K2161" s="31"/>
      <c r="L2161" s="76"/>
      <c r="M2161" s="76"/>
      <c r="N2161" s="76"/>
      <c r="O2161" s="76"/>
      <c r="P2161" s="76"/>
      <c r="Q2161" s="76"/>
      <c r="R2161" s="76"/>
    </row>
    <row r="2162" spans="11:18">
      <c r="K2162" s="31"/>
      <c r="L2162" s="76"/>
      <c r="M2162" s="76"/>
      <c r="N2162" s="76"/>
      <c r="O2162" s="76"/>
      <c r="P2162" s="76"/>
      <c r="Q2162" s="76"/>
      <c r="R2162" s="76"/>
    </row>
    <row r="2163" spans="11:18">
      <c r="K2163" s="31"/>
      <c r="L2163" s="76"/>
      <c r="M2163" s="76"/>
      <c r="N2163" s="76"/>
      <c r="O2163" s="76"/>
      <c r="P2163" s="76"/>
      <c r="Q2163" s="76"/>
      <c r="R2163" s="76"/>
    </row>
    <row r="2164" spans="11:18">
      <c r="K2164" s="31"/>
      <c r="L2164" s="76"/>
      <c r="M2164" s="76"/>
      <c r="N2164" s="76"/>
      <c r="O2164" s="76"/>
      <c r="P2164" s="76"/>
      <c r="Q2164" s="76"/>
      <c r="R2164" s="76"/>
    </row>
    <row r="2165" spans="11:18">
      <c r="K2165" s="31"/>
      <c r="L2165" s="76"/>
      <c r="M2165" s="76"/>
      <c r="N2165" s="76"/>
      <c r="O2165" s="76"/>
      <c r="P2165" s="76"/>
      <c r="Q2165" s="76"/>
      <c r="R2165" s="76"/>
    </row>
    <row r="2166" spans="11:18">
      <c r="K2166" s="31"/>
      <c r="L2166" s="76"/>
      <c r="M2166" s="76"/>
      <c r="N2166" s="76"/>
      <c r="O2166" s="76"/>
      <c r="P2166" s="76"/>
      <c r="Q2166" s="76"/>
      <c r="R2166" s="76"/>
    </row>
    <row r="2167" spans="11:18">
      <c r="K2167" s="31"/>
      <c r="L2167" s="76"/>
      <c r="M2167" s="76"/>
      <c r="N2167" s="76"/>
      <c r="O2167" s="76"/>
      <c r="P2167" s="76"/>
      <c r="Q2167" s="76"/>
      <c r="R2167" s="76"/>
    </row>
    <row r="2168" spans="11:18">
      <c r="K2168" s="31"/>
      <c r="L2168" s="76"/>
      <c r="M2168" s="76"/>
      <c r="N2168" s="76"/>
      <c r="O2168" s="76"/>
      <c r="P2168" s="76"/>
      <c r="Q2168" s="76"/>
      <c r="R2168" s="76"/>
    </row>
    <row r="2169" spans="11:18">
      <c r="K2169" s="31"/>
      <c r="L2169" s="76"/>
      <c r="M2169" s="76"/>
      <c r="N2169" s="76"/>
      <c r="O2169" s="76"/>
      <c r="P2169" s="76"/>
      <c r="Q2169" s="76"/>
      <c r="R2169" s="76"/>
    </row>
    <row r="2170" spans="11:18">
      <c r="K2170" s="31"/>
      <c r="L2170" s="76"/>
      <c r="M2170" s="76"/>
      <c r="N2170" s="76"/>
      <c r="O2170" s="76"/>
      <c r="P2170" s="76"/>
      <c r="Q2170" s="76"/>
      <c r="R2170" s="76"/>
    </row>
    <row r="2171" spans="11:18">
      <c r="K2171" s="31"/>
      <c r="L2171" s="76"/>
      <c r="M2171" s="76"/>
      <c r="N2171" s="76"/>
      <c r="O2171" s="76"/>
      <c r="P2171" s="76"/>
      <c r="Q2171" s="76"/>
      <c r="R2171" s="76"/>
    </row>
    <row r="2172" spans="11:18">
      <c r="K2172" s="31"/>
      <c r="L2172" s="76"/>
      <c r="M2172" s="76"/>
      <c r="N2172" s="76"/>
      <c r="O2172" s="76"/>
      <c r="P2172" s="76"/>
      <c r="Q2172" s="76"/>
      <c r="R2172" s="76"/>
    </row>
    <row r="2173" spans="11:18">
      <c r="K2173" s="31"/>
      <c r="L2173" s="76"/>
      <c r="M2173" s="76"/>
      <c r="N2173" s="76"/>
      <c r="O2173" s="76"/>
      <c r="P2173" s="76"/>
      <c r="Q2173" s="76"/>
      <c r="R2173" s="76"/>
    </row>
    <row r="2174" spans="11:18">
      <c r="K2174" s="31"/>
      <c r="L2174" s="76"/>
      <c r="M2174" s="76"/>
      <c r="N2174" s="76"/>
      <c r="O2174" s="76"/>
      <c r="P2174" s="76"/>
      <c r="Q2174" s="76"/>
      <c r="R2174" s="76"/>
    </row>
    <row r="2175" spans="11:18">
      <c r="K2175" s="31"/>
      <c r="L2175" s="76"/>
      <c r="M2175" s="76"/>
      <c r="N2175" s="76"/>
      <c r="O2175" s="76"/>
      <c r="P2175" s="76"/>
      <c r="Q2175" s="76"/>
      <c r="R2175" s="76"/>
    </row>
    <row r="2176" spans="11:18">
      <c r="K2176" s="31"/>
      <c r="L2176" s="76"/>
      <c r="M2176" s="76"/>
      <c r="N2176" s="76"/>
      <c r="O2176" s="76"/>
      <c r="P2176" s="76"/>
      <c r="Q2176" s="76"/>
      <c r="R2176" s="76"/>
    </row>
    <row r="2177" spans="11:18">
      <c r="K2177" s="31"/>
      <c r="L2177" s="76"/>
      <c r="M2177" s="76"/>
      <c r="N2177" s="76"/>
      <c r="O2177" s="76"/>
      <c r="P2177" s="76"/>
      <c r="Q2177" s="76"/>
      <c r="R2177" s="76"/>
    </row>
    <row r="2178" spans="11:18">
      <c r="K2178" s="31"/>
      <c r="L2178" s="76"/>
      <c r="M2178" s="76"/>
      <c r="N2178" s="76"/>
      <c r="O2178" s="76"/>
      <c r="P2178" s="76"/>
      <c r="Q2178" s="76"/>
      <c r="R2178" s="76"/>
    </row>
    <row r="2179" spans="11:18">
      <c r="K2179" s="31"/>
      <c r="L2179" s="76"/>
      <c r="M2179" s="76"/>
      <c r="N2179" s="76"/>
      <c r="O2179" s="76"/>
      <c r="P2179" s="76"/>
      <c r="Q2179" s="76"/>
      <c r="R2179" s="76"/>
    </row>
    <row r="2180" spans="11:18">
      <c r="K2180" s="31"/>
      <c r="L2180" s="76"/>
      <c r="M2180" s="76"/>
      <c r="N2180" s="76"/>
      <c r="O2180" s="76"/>
      <c r="P2180" s="76"/>
      <c r="Q2180" s="76"/>
      <c r="R2180" s="76"/>
    </row>
    <row r="2181" spans="11:18">
      <c r="K2181" s="31"/>
      <c r="L2181" s="76"/>
      <c r="M2181" s="76"/>
      <c r="N2181" s="76"/>
      <c r="O2181" s="76"/>
      <c r="P2181" s="76"/>
      <c r="Q2181" s="76"/>
      <c r="R2181" s="76"/>
    </row>
    <row r="2182" spans="11:18">
      <c r="K2182" s="31"/>
      <c r="L2182" s="76"/>
      <c r="M2182" s="76"/>
      <c r="N2182" s="76"/>
      <c r="O2182" s="76"/>
      <c r="P2182" s="76"/>
      <c r="Q2182" s="76"/>
      <c r="R2182" s="76"/>
    </row>
    <row r="2183" spans="11:18">
      <c r="K2183" s="31"/>
      <c r="L2183" s="76"/>
      <c r="M2183" s="76"/>
      <c r="N2183" s="76"/>
      <c r="O2183" s="76"/>
      <c r="P2183" s="76"/>
      <c r="Q2183" s="76"/>
      <c r="R2183" s="76"/>
    </row>
    <row r="2184" spans="11:18">
      <c r="K2184" s="31"/>
      <c r="L2184" s="76"/>
      <c r="M2184" s="76"/>
      <c r="N2184" s="76"/>
      <c r="O2184" s="76"/>
      <c r="P2184" s="76"/>
      <c r="Q2184" s="76"/>
      <c r="R2184" s="76"/>
    </row>
    <row r="2185" spans="11:18">
      <c r="K2185" s="31"/>
      <c r="L2185" s="76"/>
      <c r="M2185" s="76"/>
      <c r="N2185" s="76"/>
      <c r="O2185" s="76"/>
      <c r="P2185" s="76"/>
      <c r="Q2185" s="76"/>
      <c r="R2185" s="76"/>
    </row>
    <row r="2186" spans="11:18">
      <c r="K2186" s="31"/>
      <c r="L2186" s="76"/>
      <c r="M2186" s="76"/>
      <c r="N2186" s="76"/>
      <c r="O2186" s="76"/>
      <c r="P2186" s="76"/>
      <c r="Q2186" s="76"/>
      <c r="R2186" s="76"/>
    </row>
    <row r="2187" spans="11:18">
      <c r="K2187" s="31"/>
      <c r="L2187" s="76"/>
      <c r="M2187" s="76"/>
      <c r="N2187" s="76"/>
      <c r="O2187" s="76"/>
      <c r="P2187" s="76"/>
      <c r="Q2187" s="76"/>
      <c r="R2187" s="76"/>
    </row>
    <row r="2188" spans="11:18">
      <c r="K2188" s="31"/>
      <c r="L2188" s="76"/>
      <c r="M2188" s="76"/>
      <c r="N2188" s="76"/>
      <c r="O2188" s="76"/>
      <c r="P2188" s="76"/>
      <c r="Q2188" s="76"/>
      <c r="R2188" s="76"/>
    </row>
    <row r="2189" spans="11:18">
      <c r="K2189" s="31"/>
      <c r="L2189" s="76"/>
      <c r="M2189" s="76"/>
      <c r="N2189" s="76"/>
      <c r="O2189" s="76"/>
      <c r="P2189" s="76"/>
      <c r="Q2189" s="76"/>
      <c r="R2189" s="76"/>
    </row>
    <row r="2190" spans="11:18">
      <c r="K2190" s="31"/>
      <c r="L2190" s="76"/>
      <c r="M2190" s="76"/>
      <c r="N2190" s="76"/>
      <c r="O2190" s="76"/>
      <c r="P2190" s="76"/>
      <c r="Q2190" s="76"/>
      <c r="R2190" s="76"/>
    </row>
    <row r="2191" spans="11:18">
      <c r="K2191" s="31"/>
      <c r="L2191" s="76"/>
      <c r="M2191" s="76"/>
      <c r="N2191" s="76"/>
      <c r="O2191" s="76"/>
      <c r="P2191" s="76"/>
      <c r="Q2191" s="76"/>
      <c r="R2191" s="76"/>
    </row>
    <row r="2192" spans="11:18">
      <c r="K2192" s="31"/>
      <c r="L2192" s="76"/>
      <c r="M2192" s="76"/>
      <c r="N2192" s="76"/>
      <c r="O2192" s="76"/>
      <c r="P2192" s="76"/>
      <c r="Q2192" s="76"/>
      <c r="R2192" s="76"/>
    </row>
    <row r="2193" spans="11:18">
      <c r="K2193" s="31"/>
      <c r="L2193" s="76"/>
      <c r="M2193" s="76"/>
      <c r="N2193" s="76"/>
      <c r="O2193" s="76"/>
      <c r="P2193" s="76"/>
      <c r="Q2193" s="76"/>
      <c r="R2193" s="76"/>
    </row>
    <row r="2194" spans="11:18">
      <c r="K2194" s="31"/>
      <c r="L2194" s="76"/>
      <c r="M2194" s="76"/>
      <c r="N2194" s="76"/>
      <c r="O2194" s="76"/>
      <c r="P2194" s="76"/>
      <c r="Q2194" s="76"/>
      <c r="R2194" s="76"/>
    </row>
    <row r="2195" spans="11:18">
      <c r="K2195" s="31"/>
      <c r="L2195" s="76"/>
      <c r="M2195" s="76"/>
      <c r="N2195" s="76"/>
      <c r="O2195" s="76"/>
      <c r="P2195" s="76"/>
      <c r="Q2195" s="76"/>
      <c r="R2195" s="76"/>
    </row>
    <row r="2196" spans="11:18">
      <c r="K2196" s="31"/>
      <c r="L2196" s="76"/>
      <c r="M2196" s="76"/>
      <c r="N2196" s="76"/>
      <c r="O2196" s="76"/>
      <c r="P2196" s="76"/>
      <c r="Q2196" s="76"/>
      <c r="R2196" s="76"/>
    </row>
    <row r="2197" spans="11:18">
      <c r="K2197" s="31"/>
      <c r="L2197" s="76"/>
      <c r="M2197" s="76"/>
      <c r="N2197" s="76"/>
      <c r="O2197" s="76"/>
      <c r="P2197" s="76"/>
      <c r="Q2197" s="76"/>
      <c r="R2197" s="76"/>
    </row>
    <row r="2198" spans="11:18">
      <c r="K2198" s="31"/>
      <c r="L2198" s="76"/>
      <c r="M2198" s="76"/>
      <c r="N2198" s="76"/>
      <c r="O2198" s="76"/>
      <c r="P2198" s="76"/>
      <c r="Q2198" s="76"/>
      <c r="R2198" s="76"/>
    </row>
    <row r="2199" spans="11:18">
      <c r="K2199" s="31"/>
      <c r="L2199" s="76"/>
      <c r="M2199" s="76"/>
      <c r="N2199" s="76"/>
      <c r="O2199" s="76"/>
      <c r="P2199" s="76"/>
      <c r="Q2199" s="76"/>
      <c r="R2199" s="76"/>
    </row>
    <row r="2200" spans="11:18">
      <c r="K2200" s="31"/>
      <c r="L2200" s="76"/>
      <c r="M2200" s="76"/>
      <c r="N2200" s="76"/>
      <c r="O2200" s="76"/>
      <c r="P2200" s="76"/>
      <c r="Q2200" s="76"/>
      <c r="R2200" s="76"/>
    </row>
    <row r="2201" spans="11:18">
      <c r="K2201" s="31"/>
      <c r="L2201" s="76"/>
      <c r="M2201" s="76"/>
      <c r="N2201" s="76"/>
      <c r="O2201" s="76"/>
      <c r="P2201" s="76"/>
      <c r="Q2201" s="76"/>
      <c r="R2201" s="76"/>
    </row>
    <row r="2202" spans="11:18">
      <c r="K2202" s="31"/>
      <c r="L2202" s="76"/>
      <c r="M2202" s="76"/>
      <c r="N2202" s="76"/>
      <c r="O2202" s="76"/>
      <c r="P2202" s="76"/>
      <c r="Q2202" s="76"/>
      <c r="R2202" s="76"/>
    </row>
    <row r="2203" spans="11:18">
      <c r="K2203" s="31"/>
      <c r="L2203" s="76"/>
      <c r="M2203" s="76"/>
      <c r="N2203" s="76"/>
      <c r="O2203" s="76"/>
      <c r="P2203" s="76"/>
      <c r="Q2203" s="76"/>
      <c r="R2203" s="76"/>
    </row>
    <row r="2204" spans="11:18">
      <c r="K2204" s="31"/>
      <c r="L2204" s="76"/>
      <c r="M2204" s="76"/>
      <c r="N2204" s="76"/>
      <c r="O2204" s="76"/>
      <c r="P2204" s="76"/>
      <c r="Q2204" s="76"/>
      <c r="R2204" s="76"/>
    </row>
    <row r="2205" spans="11:18">
      <c r="K2205" s="31"/>
      <c r="L2205" s="76"/>
      <c r="M2205" s="76"/>
      <c r="N2205" s="76"/>
      <c r="O2205" s="76"/>
      <c r="P2205" s="76"/>
      <c r="Q2205" s="76"/>
      <c r="R2205" s="76"/>
    </row>
    <row r="2206" spans="11:18">
      <c r="K2206" s="31"/>
      <c r="L2206" s="76"/>
      <c r="M2206" s="76"/>
      <c r="N2206" s="76"/>
      <c r="O2206" s="76"/>
      <c r="P2206" s="76"/>
      <c r="Q2206" s="76"/>
      <c r="R2206" s="76"/>
    </row>
    <row r="2207" spans="11:18">
      <c r="K2207" s="31"/>
      <c r="L2207" s="76"/>
      <c r="M2207" s="76"/>
      <c r="N2207" s="76"/>
      <c r="O2207" s="76"/>
      <c r="P2207" s="76"/>
      <c r="Q2207" s="76"/>
      <c r="R2207" s="76"/>
    </row>
    <row r="2208" spans="11:18">
      <c r="K2208" s="31"/>
      <c r="L2208" s="76"/>
      <c r="M2208" s="76"/>
      <c r="N2208" s="76"/>
      <c r="O2208" s="76"/>
      <c r="P2208" s="76"/>
      <c r="Q2208" s="76"/>
      <c r="R2208" s="76"/>
    </row>
    <row r="2209" spans="11:18">
      <c r="K2209" s="31"/>
      <c r="L2209" s="76"/>
      <c r="M2209" s="76"/>
      <c r="N2209" s="76"/>
      <c r="O2209" s="76"/>
      <c r="P2209" s="76"/>
      <c r="Q2209" s="76"/>
      <c r="R2209" s="76"/>
    </row>
    <row r="2210" spans="11:18">
      <c r="K2210" s="31"/>
      <c r="L2210" s="76"/>
      <c r="M2210" s="76"/>
      <c r="N2210" s="76"/>
      <c r="O2210" s="76"/>
      <c r="P2210" s="76"/>
      <c r="Q2210" s="76"/>
      <c r="R2210" s="76"/>
    </row>
    <row r="2211" spans="11:18">
      <c r="K2211" s="31"/>
      <c r="L2211" s="76"/>
      <c r="M2211" s="76"/>
      <c r="N2211" s="76"/>
      <c r="O2211" s="76"/>
      <c r="P2211" s="76"/>
      <c r="Q2211" s="76"/>
      <c r="R2211" s="76"/>
    </row>
    <row r="2212" spans="11:18">
      <c r="K2212" s="31"/>
      <c r="L2212" s="76"/>
      <c r="M2212" s="76"/>
      <c r="N2212" s="76"/>
      <c r="O2212" s="76"/>
      <c r="P2212" s="76"/>
      <c r="Q2212" s="76"/>
      <c r="R2212" s="76"/>
    </row>
    <row r="2213" spans="11:18">
      <c r="K2213" s="31"/>
      <c r="L2213" s="76"/>
      <c r="M2213" s="76"/>
      <c r="N2213" s="76"/>
      <c r="O2213" s="76"/>
      <c r="P2213" s="76"/>
      <c r="Q2213" s="76"/>
      <c r="R2213" s="76"/>
    </row>
    <row r="2214" spans="11:18">
      <c r="K2214" s="31"/>
      <c r="L2214" s="76"/>
      <c r="M2214" s="76"/>
      <c r="N2214" s="76"/>
      <c r="O2214" s="76"/>
      <c r="P2214" s="76"/>
      <c r="Q2214" s="76"/>
      <c r="R2214" s="76"/>
    </row>
    <row r="2215" spans="11:18">
      <c r="K2215" s="31"/>
      <c r="L2215" s="76"/>
      <c r="M2215" s="76"/>
      <c r="N2215" s="76"/>
      <c r="O2215" s="76"/>
      <c r="P2215" s="76"/>
      <c r="Q2215" s="76"/>
      <c r="R2215" s="76"/>
    </row>
    <row r="2216" spans="11:18">
      <c r="K2216" s="31"/>
      <c r="L2216" s="76"/>
      <c r="M2216" s="76"/>
      <c r="N2216" s="76"/>
      <c r="O2216" s="76"/>
      <c r="P2216" s="76"/>
      <c r="Q2216" s="76"/>
      <c r="R2216" s="76"/>
    </row>
    <row r="2217" spans="11:18">
      <c r="K2217" s="31"/>
      <c r="L2217" s="76"/>
      <c r="M2217" s="76"/>
      <c r="N2217" s="76"/>
      <c r="O2217" s="76"/>
      <c r="P2217" s="76"/>
      <c r="Q2217" s="76"/>
      <c r="R2217" s="76"/>
    </row>
    <row r="2218" spans="11:18">
      <c r="K2218" s="31"/>
      <c r="L2218" s="76"/>
      <c r="M2218" s="76"/>
      <c r="N2218" s="76"/>
      <c r="O2218" s="76"/>
      <c r="P2218" s="76"/>
      <c r="Q2218" s="76"/>
      <c r="R2218" s="76"/>
    </row>
    <row r="2219" spans="11:18">
      <c r="K2219" s="31"/>
      <c r="L2219" s="76"/>
      <c r="M2219" s="76"/>
      <c r="N2219" s="76"/>
      <c r="O2219" s="76"/>
      <c r="P2219" s="76"/>
      <c r="Q2219" s="76"/>
      <c r="R2219" s="76"/>
    </row>
    <row r="2220" spans="11:18">
      <c r="K2220" s="31"/>
      <c r="L2220" s="76"/>
      <c r="M2220" s="76"/>
      <c r="N2220" s="76"/>
      <c r="O2220" s="76"/>
      <c r="P2220" s="76"/>
      <c r="Q2220" s="76"/>
      <c r="R2220" s="76"/>
    </row>
    <row r="2221" spans="11:18">
      <c r="K2221" s="31"/>
      <c r="L2221" s="76"/>
      <c r="M2221" s="76"/>
      <c r="N2221" s="76"/>
      <c r="O2221" s="76"/>
      <c r="P2221" s="76"/>
      <c r="Q2221" s="76"/>
      <c r="R2221" s="76"/>
    </row>
    <row r="2222" spans="11:18">
      <c r="K2222" s="31"/>
      <c r="L2222" s="76"/>
      <c r="M2222" s="76"/>
      <c r="N2222" s="76"/>
      <c r="O2222" s="76"/>
      <c r="P2222" s="76"/>
      <c r="Q2222" s="76"/>
      <c r="R2222" s="76"/>
    </row>
    <row r="2223" spans="11:18">
      <c r="K2223" s="31"/>
      <c r="L2223" s="76"/>
      <c r="M2223" s="76"/>
      <c r="N2223" s="76"/>
      <c r="O2223" s="76"/>
      <c r="P2223" s="76"/>
      <c r="Q2223" s="76"/>
      <c r="R2223" s="76"/>
    </row>
    <row r="2224" spans="11:18">
      <c r="K2224" s="31"/>
      <c r="L2224" s="76"/>
      <c r="M2224" s="76"/>
      <c r="N2224" s="76"/>
      <c r="O2224" s="76"/>
      <c r="P2224" s="76"/>
      <c r="Q2224" s="76"/>
      <c r="R2224" s="76"/>
    </row>
    <row r="2225" spans="11:18">
      <c r="K2225" s="31"/>
      <c r="L2225" s="76"/>
      <c r="M2225" s="76"/>
      <c r="N2225" s="76"/>
      <c r="O2225" s="76"/>
      <c r="P2225" s="76"/>
      <c r="Q2225" s="76"/>
      <c r="R2225" s="76"/>
    </row>
    <row r="2226" spans="11:18">
      <c r="K2226" s="31"/>
      <c r="L2226" s="76"/>
      <c r="M2226" s="76"/>
      <c r="N2226" s="76"/>
      <c r="O2226" s="76"/>
      <c r="P2226" s="76"/>
      <c r="Q2226" s="76"/>
      <c r="R2226" s="76"/>
    </row>
    <row r="2227" spans="11:18">
      <c r="K2227" s="31"/>
      <c r="L2227" s="76"/>
      <c r="M2227" s="76"/>
      <c r="N2227" s="76"/>
      <c r="O2227" s="76"/>
      <c r="P2227" s="76"/>
      <c r="Q2227" s="76"/>
      <c r="R2227" s="76"/>
    </row>
    <row r="2228" spans="11:18">
      <c r="K2228" s="31"/>
      <c r="L2228" s="76"/>
      <c r="M2228" s="76"/>
      <c r="N2228" s="76"/>
      <c r="O2228" s="76"/>
      <c r="P2228" s="76"/>
      <c r="Q2228" s="76"/>
      <c r="R2228" s="76"/>
    </row>
    <row r="2229" spans="11:18">
      <c r="K2229" s="31"/>
      <c r="L2229" s="76"/>
      <c r="M2229" s="76"/>
      <c r="N2229" s="76"/>
      <c r="O2229" s="76"/>
      <c r="P2229" s="76"/>
      <c r="Q2229" s="76"/>
      <c r="R2229" s="76"/>
    </row>
    <row r="2230" spans="11:18">
      <c r="K2230" s="31"/>
      <c r="L2230" s="76"/>
      <c r="M2230" s="76"/>
      <c r="N2230" s="76"/>
      <c r="O2230" s="76"/>
      <c r="P2230" s="76"/>
      <c r="Q2230" s="76"/>
      <c r="R2230" s="76"/>
    </row>
    <row r="2231" spans="11:18">
      <c r="K2231" s="31"/>
      <c r="L2231" s="76"/>
      <c r="M2231" s="76"/>
      <c r="N2231" s="76"/>
      <c r="O2231" s="76"/>
      <c r="P2231" s="76"/>
      <c r="Q2231" s="76"/>
      <c r="R2231" s="76"/>
    </row>
    <row r="2232" spans="11:18">
      <c r="K2232" s="31"/>
      <c r="L2232" s="76"/>
      <c r="M2232" s="76"/>
      <c r="N2232" s="76"/>
      <c r="O2232" s="76"/>
      <c r="P2232" s="76"/>
      <c r="Q2232" s="76"/>
      <c r="R2232" s="76"/>
    </row>
    <row r="2233" spans="11:18">
      <c r="K2233" s="31"/>
      <c r="L2233" s="76"/>
      <c r="M2233" s="76"/>
      <c r="N2233" s="76"/>
      <c r="O2233" s="76"/>
      <c r="P2233" s="76"/>
      <c r="Q2233" s="76"/>
      <c r="R2233" s="76"/>
    </row>
    <row r="2234" spans="11:18">
      <c r="K2234" s="31"/>
      <c r="L2234" s="76"/>
      <c r="M2234" s="76"/>
      <c r="N2234" s="76"/>
      <c r="O2234" s="76"/>
      <c r="P2234" s="76"/>
      <c r="Q2234" s="76"/>
      <c r="R2234" s="76"/>
    </row>
    <row r="2235" spans="11:18">
      <c r="K2235" s="31"/>
      <c r="L2235" s="76"/>
      <c r="M2235" s="76"/>
      <c r="N2235" s="76"/>
      <c r="O2235" s="76"/>
      <c r="P2235" s="76"/>
      <c r="Q2235" s="76"/>
      <c r="R2235" s="76"/>
    </row>
    <row r="2236" spans="11:18">
      <c r="K2236" s="31"/>
      <c r="L2236" s="76"/>
      <c r="M2236" s="76"/>
      <c r="N2236" s="76"/>
      <c r="O2236" s="76"/>
      <c r="P2236" s="76"/>
      <c r="Q2236" s="76"/>
      <c r="R2236" s="76"/>
    </row>
    <row r="2237" spans="11:18">
      <c r="K2237" s="31"/>
      <c r="L2237" s="76"/>
      <c r="M2237" s="76"/>
      <c r="N2237" s="76"/>
      <c r="O2237" s="76"/>
      <c r="P2237" s="76"/>
      <c r="Q2237" s="76"/>
      <c r="R2237" s="76"/>
    </row>
    <row r="2238" spans="11:18">
      <c r="K2238" s="31"/>
      <c r="L2238" s="76"/>
      <c r="M2238" s="76"/>
      <c r="N2238" s="76"/>
      <c r="O2238" s="76"/>
      <c r="P2238" s="76"/>
      <c r="Q2238" s="76"/>
      <c r="R2238" s="76"/>
    </row>
    <row r="2239" spans="11:18">
      <c r="K2239" s="31"/>
      <c r="L2239" s="76"/>
      <c r="M2239" s="76"/>
      <c r="N2239" s="76"/>
      <c r="O2239" s="76"/>
      <c r="P2239" s="76"/>
      <c r="Q2239" s="76"/>
      <c r="R2239" s="76"/>
    </row>
    <row r="2240" spans="11:18">
      <c r="K2240" s="31"/>
      <c r="L2240" s="76"/>
      <c r="M2240" s="76"/>
      <c r="N2240" s="76"/>
      <c r="O2240" s="76"/>
      <c r="P2240" s="76"/>
      <c r="Q2240" s="76"/>
      <c r="R2240" s="76"/>
    </row>
    <row r="2241" spans="11:18">
      <c r="K2241" s="31"/>
      <c r="L2241" s="76"/>
      <c r="M2241" s="76"/>
      <c r="N2241" s="76"/>
      <c r="O2241" s="76"/>
      <c r="P2241" s="76"/>
      <c r="Q2241" s="76"/>
      <c r="R2241" s="76"/>
    </row>
    <row r="2242" spans="11:18">
      <c r="K2242" s="31"/>
      <c r="L2242" s="76"/>
      <c r="M2242" s="76"/>
      <c r="N2242" s="76"/>
      <c r="O2242" s="76"/>
      <c r="P2242" s="76"/>
      <c r="Q2242" s="76"/>
      <c r="R2242" s="76"/>
    </row>
    <row r="2243" spans="11:18">
      <c r="K2243" s="31"/>
      <c r="L2243" s="76"/>
      <c r="M2243" s="76"/>
      <c r="N2243" s="76"/>
      <c r="O2243" s="76"/>
      <c r="P2243" s="76"/>
      <c r="Q2243" s="76"/>
      <c r="R2243" s="76"/>
    </row>
    <row r="2244" spans="11:18">
      <c r="K2244" s="31"/>
      <c r="L2244" s="76"/>
      <c r="M2244" s="76"/>
      <c r="N2244" s="76"/>
      <c r="O2244" s="76"/>
      <c r="P2244" s="76"/>
      <c r="Q2244" s="76"/>
      <c r="R2244" s="76"/>
    </row>
    <row r="2245" spans="11:18">
      <c r="K2245" s="31"/>
      <c r="L2245" s="76"/>
      <c r="M2245" s="76"/>
      <c r="N2245" s="76"/>
      <c r="O2245" s="76"/>
      <c r="P2245" s="76"/>
      <c r="Q2245" s="76"/>
      <c r="R2245" s="76"/>
    </row>
    <row r="2246" spans="11:18">
      <c r="K2246" s="31"/>
      <c r="L2246" s="76"/>
      <c r="M2246" s="76"/>
      <c r="N2246" s="76"/>
      <c r="O2246" s="76"/>
      <c r="P2246" s="76"/>
      <c r="Q2246" s="76"/>
      <c r="R2246" s="76"/>
    </row>
    <row r="2247" spans="11:18">
      <c r="K2247" s="31"/>
      <c r="L2247" s="76"/>
      <c r="M2247" s="76"/>
      <c r="N2247" s="76"/>
      <c r="O2247" s="76"/>
      <c r="P2247" s="76"/>
      <c r="Q2247" s="76"/>
      <c r="R2247" s="76"/>
    </row>
    <row r="2248" spans="11:18">
      <c r="K2248" s="31"/>
      <c r="L2248" s="76"/>
      <c r="M2248" s="76"/>
      <c r="N2248" s="76"/>
      <c r="O2248" s="76"/>
      <c r="P2248" s="76"/>
      <c r="Q2248" s="76"/>
      <c r="R2248" s="76"/>
    </row>
    <row r="2249" spans="11:18">
      <c r="K2249" s="31"/>
      <c r="L2249" s="76"/>
      <c r="M2249" s="76"/>
      <c r="N2249" s="76"/>
      <c r="O2249" s="76"/>
      <c r="P2249" s="76"/>
      <c r="Q2249" s="76"/>
      <c r="R2249" s="76"/>
    </row>
    <row r="2250" spans="11:18">
      <c r="K2250" s="31"/>
      <c r="L2250" s="76"/>
      <c r="M2250" s="76"/>
      <c r="N2250" s="76"/>
      <c r="O2250" s="76"/>
      <c r="P2250" s="76"/>
      <c r="Q2250" s="76"/>
      <c r="R2250" s="76"/>
    </row>
    <row r="2251" spans="11:18">
      <c r="K2251" s="31"/>
      <c r="L2251" s="76"/>
      <c r="M2251" s="76"/>
      <c r="N2251" s="76"/>
      <c r="O2251" s="76"/>
      <c r="P2251" s="76"/>
      <c r="Q2251" s="76"/>
      <c r="R2251" s="76"/>
    </row>
    <row r="2252" spans="11:18">
      <c r="K2252" s="31"/>
      <c r="L2252" s="76"/>
      <c r="M2252" s="76"/>
      <c r="N2252" s="76"/>
      <c r="O2252" s="76"/>
      <c r="P2252" s="76"/>
      <c r="Q2252" s="76"/>
      <c r="R2252" s="76"/>
    </row>
    <row r="2253" spans="11:18">
      <c r="K2253" s="31"/>
      <c r="L2253" s="76"/>
      <c r="M2253" s="76"/>
      <c r="N2253" s="76"/>
      <c r="O2253" s="76"/>
      <c r="P2253" s="76"/>
      <c r="Q2253" s="76"/>
      <c r="R2253" s="76"/>
    </row>
    <row r="2254" spans="11:18">
      <c r="K2254" s="31"/>
      <c r="L2254" s="76"/>
      <c r="M2254" s="76"/>
      <c r="N2254" s="76"/>
      <c r="O2254" s="76"/>
      <c r="P2254" s="76"/>
      <c r="Q2254" s="76"/>
      <c r="R2254" s="76"/>
    </row>
    <row r="2255" spans="11:18">
      <c r="K2255" s="31"/>
      <c r="L2255" s="76"/>
      <c r="M2255" s="76"/>
      <c r="N2255" s="76"/>
      <c r="O2255" s="76"/>
      <c r="P2255" s="76"/>
      <c r="Q2255" s="76"/>
      <c r="R2255" s="76"/>
    </row>
    <row r="2256" spans="11:18">
      <c r="K2256" s="31"/>
      <c r="L2256" s="76"/>
      <c r="M2256" s="76"/>
      <c r="N2256" s="76"/>
      <c r="O2256" s="76"/>
      <c r="P2256" s="76"/>
      <c r="Q2256" s="76"/>
      <c r="R2256" s="76"/>
    </row>
    <row r="2257" spans="11:18">
      <c r="K2257" s="31"/>
      <c r="L2257" s="76"/>
      <c r="M2257" s="76"/>
      <c r="N2257" s="76"/>
      <c r="O2257" s="76"/>
      <c r="P2257" s="76"/>
      <c r="Q2257" s="76"/>
      <c r="R2257" s="76"/>
    </row>
    <row r="2258" spans="11:18">
      <c r="K2258" s="31"/>
      <c r="L2258" s="76"/>
      <c r="M2258" s="76"/>
      <c r="N2258" s="76"/>
      <c r="O2258" s="76"/>
      <c r="P2258" s="76"/>
      <c r="Q2258" s="76"/>
      <c r="R2258" s="76"/>
    </row>
    <row r="2259" spans="11:18">
      <c r="K2259" s="31"/>
      <c r="L2259" s="76"/>
      <c r="M2259" s="76"/>
      <c r="N2259" s="76"/>
      <c r="O2259" s="76"/>
      <c r="P2259" s="76"/>
      <c r="Q2259" s="76"/>
      <c r="R2259" s="76"/>
    </row>
    <row r="2260" spans="11:18">
      <c r="K2260" s="31"/>
      <c r="L2260" s="76"/>
      <c r="M2260" s="76"/>
      <c r="N2260" s="76"/>
      <c r="O2260" s="76"/>
      <c r="P2260" s="76"/>
      <c r="Q2260" s="76"/>
      <c r="R2260" s="76"/>
    </row>
    <row r="2261" spans="11:18">
      <c r="K2261" s="31"/>
      <c r="L2261" s="76"/>
      <c r="M2261" s="76"/>
      <c r="N2261" s="76"/>
      <c r="O2261" s="76"/>
      <c r="P2261" s="76"/>
      <c r="Q2261" s="76"/>
      <c r="R2261" s="76"/>
    </row>
    <row r="2262" spans="11:18">
      <c r="K2262" s="31"/>
      <c r="L2262" s="76"/>
      <c r="M2262" s="76"/>
      <c r="N2262" s="76"/>
      <c r="O2262" s="76"/>
      <c r="P2262" s="76"/>
      <c r="Q2262" s="76"/>
      <c r="R2262" s="76"/>
    </row>
    <row r="2263" spans="11:18">
      <c r="K2263" s="31"/>
      <c r="L2263" s="76"/>
      <c r="M2263" s="76"/>
      <c r="N2263" s="76"/>
      <c r="O2263" s="76"/>
      <c r="P2263" s="76"/>
      <c r="Q2263" s="76"/>
      <c r="R2263" s="76"/>
    </row>
    <row r="2264" spans="11:18">
      <c r="K2264" s="31"/>
      <c r="L2264" s="76"/>
      <c r="M2264" s="76"/>
      <c r="N2264" s="76"/>
      <c r="O2264" s="76"/>
      <c r="P2264" s="76"/>
      <c r="Q2264" s="76"/>
      <c r="R2264" s="76"/>
    </row>
    <row r="2265" spans="11:18">
      <c r="K2265" s="31"/>
      <c r="L2265" s="76"/>
      <c r="M2265" s="76"/>
      <c r="N2265" s="76"/>
      <c r="O2265" s="76"/>
      <c r="P2265" s="76"/>
      <c r="Q2265" s="76"/>
      <c r="R2265" s="76"/>
    </row>
    <row r="2266" spans="11:18">
      <c r="K2266" s="31"/>
      <c r="L2266" s="76"/>
      <c r="M2266" s="76"/>
      <c r="N2266" s="76"/>
      <c r="O2266" s="76"/>
      <c r="P2266" s="76"/>
      <c r="Q2266" s="76"/>
      <c r="R2266" s="76"/>
    </row>
    <row r="2267" spans="11:18">
      <c r="K2267" s="31"/>
      <c r="L2267" s="76"/>
      <c r="M2267" s="76"/>
      <c r="N2267" s="76"/>
      <c r="O2267" s="76"/>
      <c r="P2267" s="76"/>
      <c r="Q2267" s="76"/>
      <c r="R2267" s="76"/>
    </row>
    <row r="2268" spans="11:18">
      <c r="K2268" s="31"/>
      <c r="L2268" s="76"/>
      <c r="M2268" s="76"/>
      <c r="N2268" s="76"/>
      <c r="O2268" s="76"/>
      <c r="P2268" s="76"/>
      <c r="Q2268" s="76"/>
      <c r="R2268" s="76"/>
    </row>
    <row r="2269" spans="11:18">
      <c r="K2269" s="31"/>
      <c r="L2269" s="76"/>
      <c r="M2269" s="76"/>
      <c r="N2269" s="76"/>
      <c r="O2269" s="76"/>
      <c r="P2269" s="76"/>
      <c r="Q2269" s="76"/>
      <c r="R2269" s="76"/>
    </row>
    <row r="2270" spans="11:18">
      <c r="K2270" s="31"/>
      <c r="L2270" s="76"/>
      <c r="M2270" s="76"/>
      <c r="N2270" s="76"/>
      <c r="O2270" s="76"/>
      <c r="P2270" s="76"/>
      <c r="Q2270" s="76"/>
      <c r="R2270" s="76"/>
    </row>
    <row r="2271" spans="11:18">
      <c r="K2271" s="31"/>
      <c r="L2271" s="76"/>
      <c r="M2271" s="76"/>
      <c r="N2271" s="76"/>
      <c r="O2271" s="76"/>
      <c r="P2271" s="76"/>
      <c r="Q2271" s="76"/>
      <c r="R2271" s="76"/>
    </row>
    <row r="2272" spans="11:18">
      <c r="K2272" s="31"/>
      <c r="L2272" s="76"/>
      <c r="M2272" s="76"/>
      <c r="N2272" s="76"/>
      <c r="O2272" s="76"/>
      <c r="P2272" s="76"/>
      <c r="Q2272" s="76"/>
      <c r="R2272" s="76"/>
    </row>
    <row r="2273" spans="11:18">
      <c r="K2273" s="31"/>
      <c r="L2273" s="76"/>
      <c r="M2273" s="76"/>
      <c r="N2273" s="76"/>
      <c r="O2273" s="76"/>
      <c r="P2273" s="76"/>
      <c r="Q2273" s="76"/>
      <c r="R2273" s="76"/>
    </row>
    <row r="2274" spans="11:18">
      <c r="K2274" s="31"/>
      <c r="L2274" s="76"/>
      <c r="M2274" s="76"/>
      <c r="N2274" s="76"/>
      <c r="O2274" s="76"/>
      <c r="P2274" s="76"/>
      <c r="Q2274" s="76"/>
      <c r="R2274" s="76"/>
    </row>
    <row r="2275" spans="11:18">
      <c r="K2275" s="31"/>
      <c r="L2275" s="76"/>
      <c r="M2275" s="76"/>
      <c r="N2275" s="76"/>
      <c r="O2275" s="76"/>
      <c r="P2275" s="76"/>
      <c r="Q2275" s="76"/>
      <c r="R2275" s="76"/>
    </row>
    <row r="2276" spans="11:18">
      <c r="K2276" s="31"/>
      <c r="L2276" s="76"/>
      <c r="M2276" s="76"/>
      <c r="N2276" s="76"/>
      <c r="O2276" s="76"/>
      <c r="P2276" s="76"/>
      <c r="Q2276" s="76"/>
      <c r="R2276" s="76"/>
    </row>
    <row r="2277" spans="11:18">
      <c r="K2277" s="31"/>
      <c r="L2277" s="76"/>
      <c r="M2277" s="76"/>
      <c r="N2277" s="76"/>
      <c r="O2277" s="76"/>
      <c r="P2277" s="76"/>
      <c r="Q2277" s="76"/>
      <c r="R2277" s="76"/>
    </row>
    <row r="2278" spans="11:18">
      <c r="K2278" s="31"/>
      <c r="L2278" s="76"/>
      <c r="M2278" s="76"/>
      <c r="N2278" s="76"/>
      <c r="O2278" s="76"/>
      <c r="P2278" s="76"/>
      <c r="Q2278" s="76"/>
      <c r="R2278" s="76"/>
    </row>
    <row r="2279" spans="11:18">
      <c r="K2279" s="31"/>
      <c r="L2279" s="76"/>
      <c r="M2279" s="76"/>
      <c r="N2279" s="76"/>
      <c r="O2279" s="76"/>
      <c r="P2279" s="76"/>
      <c r="Q2279" s="76"/>
      <c r="R2279" s="76"/>
    </row>
    <row r="2280" spans="11:18">
      <c r="K2280" s="31"/>
      <c r="L2280" s="76"/>
      <c r="M2280" s="76"/>
      <c r="N2280" s="76"/>
      <c r="O2280" s="76"/>
      <c r="P2280" s="76"/>
      <c r="Q2280" s="76"/>
      <c r="R2280" s="76"/>
    </row>
    <row r="2281" spans="11:18">
      <c r="K2281" s="31"/>
      <c r="L2281" s="76"/>
      <c r="M2281" s="76"/>
      <c r="N2281" s="76"/>
      <c r="O2281" s="76"/>
      <c r="P2281" s="76"/>
      <c r="Q2281" s="76"/>
      <c r="R2281" s="76"/>
    </row>
    <row r="2282" spans="11:18">
      <c r="K2282" s="31"/>
      <c r="L2282" s="76"/>
      <c r="M2282" s="76"/>
      <c r="N2282" s="76"/>
      <c r="O2282" s="76"/>
      <c r="P2282" s="76"/>
      <c r="Q2282" s="76"/>
      <c r="R2282" s="76"/>
    </row>
    <row r="2283" spans="11:18">
      <c r="K2283" s="31"/>
      <c r="L2283" s="76"/>
      <c r="M2283" s="76"/>
      <c r="N2283" s="76"/>
      <c r="O2283" s="76"/>
      <c r="P2283" s="76"/>
      <c r="Q2283" s="76"/>
      <c r="R2283" s="76"/>
    </row>
    <row r="2284" spans="11:18">
      <c r="K2284" s="31"/>
      <c r="L2284" s="76"/>
      <c r="M2284" s="76"/>
      <c r="N2284" s="76"/>
      <c r="O2284" s="76"/>
      <c r="P2284" s="76"/>
      <c r="Q2284" s="76"/>
      <c r="R2284" s="76"/>
    </row>
    <row r="2285" spans="11:18">
      <c r="K2285" s="31"/>
      <c r="L2285" s="76"/>
      <c r="M2285" s="76"/>
      <c r="N2285" s="76"/>
      <c r="O2285" s="76"/>
      <c r="P2285" s="76"/>
      <c r="Q2285" s="76"/>
      <c r="R2285" s="76"/>
    </row>
    <row r="2286" spans="11:18">
      <c r="K2286" s="31"/>
      <c r="L2286" s="76"/>
      <c r="M2286" s="76"/>
      <c r="N2286" s="76"/>
      <c r="O2286" s="76"/>
      <c r="P2286" s="76"/>
      <c r="Q2286" s="76"/>
      <c r="R2286" s="76"/>
    </row>
    <row r="2287" spans="11:18">
      <c r="K2287" s="31"/>
      <c r="L2287" s="76"/>
      <c r="M2287" s="76"/>
      <c r="N2287" s="76"/>
      <c r="O2287" s="76"/>
      <c r="P2287" s="76"/>
      <c r="Q2287" s="76"/>
      <c r="R2287" s="76"/>
    </row>
    <row r="2288" spans="11:18">
      <c r="K2288" s="31"/>
      <c r="L2288" s="76"/>
      <c r="M2288" s="76"/>
      <c r="N2288" s="76"/>
      <c r="O2288" s="76"/>
      <c r="P2288" s="76"/>
      <c r="Q2288" s="76"/>
      <c r="R2288" s="76"/>
    </row>
    <row r="2289" spans="11:18">
      <c r="K2289" s="31"/>
      <c r="L2289" s="76"/>
      <c r="M2289" s="76"/>
      <c r="N2289" s="76"/>
      <c r="O2289" s="76"/>
      <c r="P2289" s="76"/>
      <c r="Q2289" s="76"/>
      <c r="R2289" s="76"/>
    </row>
    <row r="2290" spans="11:18">
      <c r="K2290" s="31"/>
      <c r="L2290" s="76"/>
      <c r="M2290" s="76"/>
      <c r="N2290" s="76"/>
      <c r="O2290" s="76"/>
      <c r="P2290" s="76"/>
      <c r="Q2290" s="76"/>
      <c r="R2290" s="76"/>
    </row>
    <row r="2291" spans="11:18">
      <c r="K2291" s="31"/>
      <c r="L2291" s="76"/>
      <c r="M2291" s="76"/>
      <c r="N2291" s="76"/>
      <c r="O2291" s="76"/>
      <c r="P2291" s="76"/>
      <c r="Q2291" s="76"/>
      <c r="R2291" s="76"/>
    </row>
    <row r="2292" spans="11:18">
      <c r="K2292" s="31"/>
      <c r="L2292" s="76"/>
      <c r="M2292" s="76"/>
      <c r="N2292" s="76"/>
      <c r="O2292" s="76"/>
      <c r="P2292" s="76"/>
      <c r="Q2292" s="76"/>
      <c r="R2292" s="76"/>
    </row>
    <row r="2293" spans="11:18">
      <c r="K2293" s="31"/>
      <c r="L2293" s="76"/>
      <c r="M2293" s="76"/>
      <c r="N2293" s="76"/>
      <c r="O2293" s="76"/>
      <c r="P2293" s="76"/>
      <c r="Q2293" s="76"/>
      <c r="R2293" s="76"/>
    </row>
    <row r="2294" spans="11:18">
      <c r="K2294" s="31"/>
      <c r="L2294" s="76"/>
      <c r="M2294" s="76"/>
      <c r="N2294" s="76"/>
      <c r="O2294" s="76"/>
      <c r="P2294" s="76"/>
      <c r="Q2294" s="76"/>
      <c r="R2294" s="76"/>
    </row>
    <row r="2295" spans="11:18">
      <c r="K2295" s="31"/>
      <c r="L2295" s="76"/>
      <c r="M2295" s="76"/>
      <c r="N2295" s="76"/>
      <c r="O2295" s="76"/>
      <c r="P2295" s="76"/>
      <c r="Q2295" s="76"/>
      <c r="R2295" s="76"/>
    </row>
    <row r="2296" spans="11:18">
      <c r="K2296" s="31"/>
      <c r="L2296" s="76"/>
      <c r="M2296" s="76"/>
      <c r="N2296" s="76"/>
      <c r="O2296" s="76"/>
      <c r="P2296" s="76"/>
      <c r="Q2296" s="76"/>
      <c r="R2296" s="76"/>
    </row>
    <row r="2297" spans="11:18">
      <c r="K2297" s="31"/>
      <c r="L2297" s="76"/>
      <c r="M2297" s="76"/>
      <c r="N2297" s="76"/>
      <c r="O2297" s="76"/>
      <c r="P2297" s="76"/>
      <c r="Q2297" s="76"/>
      <c r="R2297" s="76"/>
    </row>
    <row r="2298" spans="11:18">
      <c r="K2298" s="31"/>
      <c r="L2298" s="76"/>
      <c r="M2298" s="76"/>
      <c r="N2298" s="76"/>
      <c r="O2298" s="76"/>
      <c r="P2298" s="76"/>
      <c r="Q2298" s="76"/>
      <c r="R2298" s="76"/>
    </row>
    <row r="2299" spans="11:18">
      <c r="K2299" s="31"/>
      <c r="L2299" s="76"/>
      <c r="M2299" s="76"/>
      <c r="N2299" s="76"/>
      <c r="O2299" s="76"/>
      <c r="P2299" s="76"/>
      <c r="Q2299" s="76"/>
      <c r="R2299" s="76"/>
    </row>
    <row r="2300" spans="11:18">
      <c r="K2300" s="31"/>
      <c r="L2300" s="76"/>
      <c r="M2300" s="76"/>
      <c r="N2300" s="76"/>
      <c r="O2300" s="76"/>
      <c r="P2300" s="76"/>
      <c r="Q2300" s="76"/>
      <c r="R2300" s="76"/>
    </row>
    <row r="2301" spans="11:18">
      <c r="K2301" s="31"/>
      <c r="L2301" s="76"/>
      <c r="M2301" s="76"/>
      <c r="N2301" s="76"/>
      <c r="O2301" s="76"/>
      <c r="P2301" s="76"/>
      <c r="Q2301" s="76"/>
      <c r="R2301" s="76"/>
    </row>
    <row r="2302" spans="11:18">
      <c r="K2302" s="31"/>
      <c r="L2302" s="76"/>
      <c r="M2302" s="76"/>
      <c r="N2302" s="76"/>
      <c r="O2302" s="76"/>
      <c r="P2302" s="76"/>
      <c r="Q2302" s="76"/>
      <c r="R2302" s="76"/>
    </row>
    <row r="2303" spans="11:18">
      <c r="K2303" s="31"/>
      <c r="L2303" s="76"/>
      <c r="M2303" s="76"/>
      <c r="N2303" s="76"/>
      <c r="O2303" s="76"/>
      <c r="P2303" s="76"/>
      <c r="Q2303" s="76"/>
      <c r="R2303" s="76"/>
    </row>
    <row r="2304" spans="11:18">
      <c r="K2304" s="31"/>
      <c r="L2304" s="76"/>
      <c r="M2304" s="76"/>
      <c r="N2304" s="76"/>
      <c r="O2304" s="76"/>
      <c r="P2304" s="76"/>
      <c r="Q2304" s="76"/>
      <c r="R2304" s="76"/>
    </row>
    <row r="2305" spans="11:18">
      <c r="K2305" s="31"/>
      <c r="L2305" s="76"/>
      <c r="M2305" s="76"/>
      <c r="N2305" s="76"/>
      <c r="O2305" s="76"/>
      <c r="P2305" s="76"/>
      <c r="Q2305" s="76"/>
      <c r="R2305" s="76"/>
    </row>
    <row r="2306" spans="11:18">
      <c r="K2306" s="31"/>
      <c r="L2306" s="76"/>
      <c r="M2306" s="76"/>
      <c r="N2306" s="76"/>
      <c r="O2306" s="76"/>
      <c r="P2306" s="76"/>
      <c r="Q2306" s="76"/>
      <c r="R2306" s="76"/>
    </row>
    <row r="2307" spans="11:18">
      <c r="K2307" s="31"/>
      <c r="L2307" s="76"/>
      <c r="M2307" s="76"/>
      <c r="N2307" s="76"/>
      <c r="O2307" s="76"/>
      <c r="P2307" s="76"/>
      <c r="Q2307" s="76"/>
      <c r="R2307" s="76"/>
    </row>
    <row r="2308" spans="11:18">
      <c r="K2308" s="31"/>
      <c r="L2308" s="76"/>
      <c r="M2308" s="76"/>
      <c r="N2308" s="76"/>
      <c r="O2308" s="76"/>
      <c r="P2308" s="76"/>
      <c r="Q2308" s="76"/>
      <c r="R2308" s="76"/>
    </row>
    <row r="2309" spans="11:18">
      <c r="K2309" s="31"/>
      <c r="L2309" s="76"/>
      <c r="M2309" s="76"/>
      <c r="N2309" s="76"/>
      <c r="O2309" s="76"/>
      <c r="P2309" s="76"/>
      <c r="Q2309" s="76"/>
      <c r="R2309" s="76"/>
    </row>
    <row r="2310" spans="11:18">
      <c r="K2310" s="31"/>
      <c r="L2310" s="76"/>
      <c r="M2310" s="76"/>
      <c r="N2310" s="76"/>
      <c r="O2310" s="76"/>
      <c r="P2310" s="76"/>
      <c r="Q2310" s="76"/>
      <c r="R2310" s="76"/>
    </row>
    <row r="2311" spans="11:18">
      <c r="K2311" s="31"/>
      <c r="L2311" s="76"/>
      <c r="M2311" s="76"/>
      <c r="N2311" s="76"/>
      <c r="O2311" s="76"/>
      <c r="P2311" s="76"/>
      <c r="Q2311" s="76"/>
      <c r="R2311" s="76"/>
    </row>
    <row r="2312" spans="11:18">
      <c r="K2312" s="31"/>
      <c r="L2312" s="76"/>
      <c r="M2312" s="76"/>
      <c r="N2312" s="76"/>
      <c r="O2312" s="76"/>
      <c r="P2312" s="76"/>
      <c r="Q2312" s="76"/>
      <c r="R2312" s="76"/>
    </row>
    <row r="2313" spans="11:18">
      <c r="K2313" s="31"/>
      <c r="L2313" s="76"/>
      <c r="M2313" s="76"/>
      <c r="N2313" s="76"/>
      <c r="O2313" s="76"/>
      <c r="P2313" s="76"/>
      <c r="Q2313" s="76"/>
      <c r="R2313" s="76"/>
    </row>
    <row r="2314" spans="11:18">
      <c r="K2314" s="31"/>
      <c r="L2314" s="76"/>
      <c r="M2314" s="76"/>
      <c r="N2314" s="76"/>
      <c r="O2314" s="76"/>
      <c r="P2314" s="76"/>
      <c r="Q2314" s="76"/>
      <c r="R2314" s="76"/>
    </row>
    <row r="2315" spans="11:18">
      <c r="K2315" s="31"/>
      <c r="L2315" s="76"/>
      <c r="M2315" s="76"/>
      <c r="N2315" s="76"/>
      <c r="O2315" s="76"/>
      <c r="P2315" s="76"/>
      <c r="Q2315" s="76"/>
      <c r="R2315" s="76"/>
    </row>
    <row r="2316" spans="11:18">
      <c r="K2316" s="31"/>
      <c r="L2316" s="76"/>
      <c r="M2316" s="76"/>
      <c r="N2316" s="76"/>
      <c r="O2316" s="76"/>
      <c r="P2316" s="76"/>
      <c r="Q2316" s="76"/>
      <c r="R2316" s="76"/>
    </row>
    <row r="2317" spans="11:18">
      <c r="K2317" s="31"/>
      <c r="L2317" s="76"/>
      <c r="M2317" s="76"/>
      <c r="N2317" s="76"/>
      <c r="O2317" s="76"/>
      <c r="P2317" s="76"/>
      <c r="Q2317" s="76"/>
      <c r="R2317" s="76"/>
    </row>
    <row r="2318" spans="11:18">
      <c r="K2318" s="31"/>
      <c r="L2318" s="76"/>
      <c r="M2318" s="76"/>
      <c r="N2318" s="76"/>
      <c r="O2318" s="76"/>
      <c r="P2318" s="76"/>
      <c r="Q2318" s="76"/>
      <c r="R2318" s="76"/>
    </row>
    <row r="2319" spans="11:18">
      <c r="K2319" s="31"/>
      <c r="L2319" s="76"/>
      <c r="M2319" s="76"/>
      <c r="N2319" s="76"/>
      <c r="O2319" s="76"/>
      <c r="P2319" s="76"/>
      <c r="Q2319" s="76"/>
      <c r="R2319" s="76"/>
    </row>
    <row r="2320" spans="11:18">
      <c r="K2320" s="31"/>
      <c r="L2320" s="76"/>
      <c r="M2320" s="76"/>
      <c r="N2320" s="76"/>
      <c r="O2320" s="76"/>
      <c r="P2320" s="76"/>
      <c r="Q2320" s="76"/>
      <c r="R2320" s="76"/>
    </row>
    <row r="2321" spans="11:18">
      <c r="K2321" s="31"/>
      <c r="L2321" s="76"/>
      <c r="M2321" s="76"/>
      <c r="N2321" s="76"/>
      <c r="O2321" s="76"/>
      <c r="P2321" s="76"/>
      <c r="Q2321" s="76"/>
      <c r="R2321" s="76"/>
    </row>
    <row r="2322" spans="11:18">
      <c r="K2322" s="31"/>
      <c r="L2322" s="76"/>
      <c r="M2322" s="76"/>
      <c r="N2322" s="76"/>
      <c r="O2322" s="76"/>
      <c r="P2322" s="76"/>
      <c r="Q2322" s="76"/>
      <c r="R2322" s="76"/>
    </row>
    <row r="2323" spans="11:18">
      <c r="K2323" s="31"/>
      <c r="L2323" s="76"/>
      <c r="M2323" s="76"/>
      <c r="N2323" s="76"/>
      <c r="O2323" s="76"/>
      <c r="P2323" s="76"/>
      <c r="Q2323" s="76"/>
      <c r="R2323" s="76"/>
    </row>
    <row r="2324" spans="11:18">
      <c r="K2324" s="31"/>
      <c r="L2324" s="76"/>
      <c r="M2324" s="76"/>
      <c r="N2324" s="76"/>
      <c r="O2324" s="76"/>
      <c r="P2324" s="76"/>
      <c r="Q2324" s="76"/>
      <c r="R2324" s="76"/>
    </row>
    <row r="2325" spans="11:18">
      <c r="K2325" s="31"/>
      <c r="L2325" s="76"/>
      <c r="M2325" s="76"/>
      <c r="N2325" s="76"/>
      <c r="O2325" s="76"/>
      <c r="P2325" s="76"/>
      <c r="Q2325" s="76"/>
      <c r="R2325" s="76"/>
    </row>
    <row r="2326" spans="11:18">
      <c r="K2326" s="31"/>
      <c r="L2326" s="76"/>
      <c r="M2326" s="76"/>
      <c r="N2326" s="76"/>
      <c r="O2326" s="76"/>
      <c r="P2326" s="76"/>
      <c r="Q2326" s="76"/>
      <c r="R2326" s="76"/>
    </row>
    <row r="2327" spans="11:18">
      <c r="K2327" s="31"/>
      <c r="L2327" s="76"/>
      <c r="M2327" s="76"/>
      <c r="N2327" s="76"/>
      <c r="O2327" s="76"/>
      <c r="P2327" s="76"/>
      <c r="Q2327" s="76"/>
      <c r="R2327" s="76"/>
    </row>
    <row r="2328" spans="11:18">
      <c r="K2328" s="31"/>
      <c r="L2328" s="76"/>
      <c r="M2328" s="76"/>
      <c r="N2328" s="76"/>
      <c r="O2328" s="76"/>
      <c r="P2328" s="76"/>
      <c r="Q2328" s="76"/>
      <c r="R2328" s="76"/>
    </row>
    <row r="2329" spans="11:18">
      <c r="K2329" s="31"/>
      <c r="L2329" s="76"/>
      <c r="M2329" s="76"/>
      <c r="N2329" s="76"/>
      <c r="O2329" s="76"/>
      <c r="P2329" s="76"/>
      <c r="Q2329" s="76"/>
      <c r="R2329" s="76"/>
    </row>
    <row r="2330" spans="11:18">
      <c r="K2330" s="31"/>
      <c r="L2330" s="76"/>
      <c r="M2330" s="76"/>
      <c r="N2330" s="76"/>
      <c r="O2330" s="76"/>
      <c r="P2330" s="76"/>
      <c r="Q2330" s="76"/>
      <c r="R2330" s="76"/>
    </row>
    <row r="2331" spans="11:18">
      <c r="K2331" s="31"/>
      <c r="L2331" s="76"/>
      <c r="M2331" s="76"/>
      <c r="N2331" s="76"/>
      <c r="O2331" s="76"/>
      <c r="P2331" s="76"/>
      <c r="Q2331" s="76"/>
      <c r="R2331" s="76"/>
    </row>
    <row r="2332" spans="11:18">
      <c r="K2332" s="31"/>
      <c r="L2332" s="76"/>
      <c r="M2332" s="76"/>
      <c r="N2332" s="76"/>
      <c r="O2332" s="76"/>
      <c r="P2332" s="76"/>
      <c r="Q2332" s="76"/>
      <c r="R2332" s="76"/>
    </row>
    <row r="2333" spans="11:18">
      <c r="K2333" s="31"/>
      <c r="L2333" s="76"/>
      <c r="M2333" s="76"/>
      <c r="N2333" s="76"/>
      <c r="O2333" s="76"/>
      <c r="P2333" s="76"/>
      <c r="Q2333" s="76"/>
      <c r="R2333" s="76"/>
    </row>
    <row r="2334" spans="11:18">
      <c r="K2334" s="31"/>
      <c r="L2334" s="76"/>
      <c r="M2334" s="76"/>
      <c r="N2334" s="76"/>
      <c r="O2334" s="76"/>
      <c r="P2334" s="76"/>
      <c r="Q2334" s="76"/>
      <c r="R2334" s="76"/>
    </row>
    <row r="2335" spans="11:18">
      <c r="K2335" s="30"/>
      <c r="L2335" s="76"/>
      <c r="M2335" s="76"/>
      <c r="N2335" s="76"/>
      <c r="O2335" s="76"/>
      <c r="P2335" s="76"/>
      <c r="Q2335" s="76"/>
      <c r="R2335" s="76"/>
    </row>
    <row r="2336" spans="11:18">
      <c r="K2336" s="30"/>
      <c r="L2336" s="76"/>
      <c r="M2336" s="76"/>
      <c r="N2336" s="76"/>
      <c r="O2336" s="76"/>
      <c r="P2336" s="76"/>
      <c r="Q2336" s="76"/>
      <c r="R2336" s="76"/>
    </row>
    <row r="2337" spans="11:18">
      <c r="K2337" s="30"/>
      <c r="L2337" s="76"/>
      <c r="M2337" s="76"/>
      <c r="N2337" s="76"/>
      <c r="O2337" s="76"/>
      <c r="P2337" s="76"/>
      <c r="Q2337" s="76"/>
      <c r="R2337" s="76"/>
    </row>
    <row r="2338" spans="11:18">
      <c r="K2338" s="30"/>
      <c r="L2338" s="76"/>
      <c r="M2338" s="76"/>
      <c r="N2338" s="76"/>
      <c r="O2338" s="76"/>
      <c r="P2338" s="76"/>
      <c r="Q2338" s="76"/>
      <c r="R2338" s="76"/>
    </row>
    <row r="2339" spans="11:18">
      <c r="K2339" s="30"/>
      <c r="L2339" s="76"/>
      <c r="M2339" s="76"/>
      <c r="N2339" s="76"/>
      <c r="O2339" s="76"/>
      <c r="P2339" s="76"/>
      <c r="Q2339" s="76"/>
      <c r="R2339" s="76"/>
    </row>
    <row r="2340" spans="11:18">
      <c r="K2340" s="30"/>
      <c r="L2340" s="76"/>
      <c r="M2340" s="76"/>
      <c r="N2340" s="76"/>
      <c r="O2340" s="76"/>
      <c r="P2340" s="76"/>
      <c r="Q2340" s="76"/>
      <c r="R2340" s="76"/>
    </row>
    <row r="2341" spans="11:18">
      <c r="K2341" s="30"/>
      <c r="L2341" s="76"/>
      <c r="M2341" s="76"/>
      <c r="N2341" s="76"/>
      <c r="O2341" s="76"/>
      <c r="P2341" s="76"/>
      <c r="Q2341" s="76"/>
      <c r="R2341" s="76"/>
    </row>
    <row r="2342" spans="11:18">
      <c r="K2342" s="30"/>
      <c r="L2342" s="76"/>
      <c r="M2342" s="76"/>
      <c r="N2342" s="76"/>
      <c r="O2342" s="76"/>
      <c r="P2342" s="76"/>
      <c r="Q2342" s="76"/>
      <c r="R2342" s="76"/>
    </row>
    <row r="2343" spans="11:18">
      <c r="K2343" s="30"/>
      <c r="L2343" s="76"/>
      <c r="M2343" s="76"/>
      <c r="N2343" s="76"/>
      <c r="O2343" s="76"/>
      <c r="P2343" s="76"/>
      <c r="Q2343" s="76"/>
      <c r="R2343" s="76"/>
    </row>
    <row r="2344" spans="11:18">
      <c r="K2344" s="30"/>
      <c r="L2344" s="76"/>
      <c r="M2344" s="76"/>
      <c r="N2344" s="76"/>
      <c r="O2344" s="76"/>
      <c r="P2344" s="76"/>
      <c r="Q2344" s="76"/>
      <c r="R2344" s="76"/>
    </row>
    <row r="2345" spans="11:18">
      <c r="K2345" s="30"/>
      <c r="L2345" s="76"/>
      <c r="M2345" s="76"/>
      <c r="N2345" s="76"/>
      <c r="O2345" s="76"/>
      <c r="P2345" s="76"/>
      <c r="Q2345" s="76"/>
      <c r="R2345" s="76"/>
    </row>
    <row r="2346" spans="11:18">
      <c r="K2346" s="30"/>
      <c r="L2346" s="76"/>
      <c r="M2346" s="76"/>
      <c r="N2346" s="76"/>
      <c r="O2346" s="76"/>
      <c r="P2346" s="76"/>
      <c r="Q2346" s="76"/>
      <c r="R2346" s="76"/>
    </row>
    <row r="2347" spans="11:18">
      <c r="K2347" s="30"/>
      <c r="L2347" s="76"/>
      <c r="M2347" s="76"/>
      <c r="N2347" s="76"/>
      <c r="O2347" s="76"/>
      <c r="P2347" s="76"/>
      <c r="Q2347" s="76"/>
      <c r="R2347" s="76"/>
    </row>
    <row r="2348" spans="11:18">
      <c r="K2348" s="30"/>
      <c r="L2348" s="76"/>
      <c r="M2348" s="76"/>
      <c r="N2348" s="76"/>
      <c r="O2348" s="76"/>
      <c r="P2348" s="76"/>
      <c r="Q2348" s="76"/>
      <c r="R2348" s="76"/>
    </row>
    <row r="2349" spans="11:18">
      <c r="K2349" s="30"/>
      <c r="L2349" s="76"/>
      <c r="M2349" s="76"/>
      <c r="N2349" s="76"/>
      <c r="O2349" s="76"/>
      <c r="P2349" s="76"/>
      <c r="Q2349" s="76"/>
      <c r="R2349" s="76"/>
    </row>
    <row r="2350" spans="11:18">
      <c r="K2350" s="30"/>
      <c r="L2350" s="76"/>
      <c r="M2350" s="76"/>
      <c r="N2350" s="76"/>
      <c r="O2350" s="76"/>
      <c r="P2350" s="76"/>
      <c r="Q2350" s="76"/>
      <c r="R2350" s="76"/>
    </row>
    <row r="2351" spans="11:18">
      <c r="K2351" s="30"/>
      <c r="L2351" s="76"/>
      <c r="M2351" s="76"/>
      <c r="N2351" s="76"/>
      <c r="O2351" s="76"/>
      <c r="P2351" s="76"/>
      <c r="Q2351" s="76"/>
      <c r="R2351" s="76"/>
    </row>
    <row r="2352" spans="11:18">
      <c r="K2352" s="30"/>
      <c r="L2352" s="76"/>
      <c r="M2352" s="76"/>
      <c r="N2352" s="76"/>
      <c r="O2352" s="76"/>
      <c r="P2352" s="76"/>
      <c r="Q2352" s="76"/>
      <c r="R2352" s="76"/>
    </row>
    <row r="2353" spans="11:18">
      <c r="K2353" s="30"/>
      <c r="L2353" s="76"/>
      <c r="M2353" s="76"/>
      <c r="N2353" s="76"/>
      <c r="O2353" s="76"/>
      <c r="P2353" s="76"/>
      <c r="Q2353" s="76"/>
      <c r="R2353" s="76"/>
    </row>
    <row r="2354" spans="11:18">
      <c r="K2354" s="30"/>
      <c r="L2354" s="76"/>
      <c r="M2354" s="76"/>
      <c r="N2354" s="76"/>
      <c r="O2354" s="76"/>
      <c r="P2354" s="76"/>
      <c r="Q2354" s="76"/>
      <c r="R2354" s="76"/>
    </row>
    <row r="2355" spans="11:18">
      <c r="K2355" s="30"/>
      <c r="L2355" s="76"/>
      <c r="M2355" s="76"/>
      <c r="N2355" s="76"/>
      <c r="O2355" s="76"/>
      <c r="P2355" s="76"/>
      <c r="Q2355" s="76"/>
      <c r="R2355" s="76"/>
    </row>
    <row r="2356" spans="11:18">
      <c r="K2356" s="30"/>
      <c r="L2356" s="76"/>
      <c r="M2356" s="76"/>
      <c r="N2356" s="76"/>
      <c r="O2356" s="76"/>
      <c r="P2356" s="76"/>
      <c r="Q2356" s="76"/>
      <c r="R2356" s="76"/>
    </row>
    <row r="2357" spans="11:18">
      <c r="K2357" s="30"/>
      <c r="L2357" s="76"/>
      <c r="M2357" s="76"/>
      <c r="N2357" s="76"/>
      <c r="O2357" s="76"/>
      <c r="P2357" s="76"/>
      <c r="Q2357" s="76"/>
      <c r="R2357" s="76"/>
    </row>
    <row r="2358" spans="11:18">
      <c r="K2358" s="30"/>
      <c r="L2358" s="76"/>
      <c r="M2358" s="76"/>
      <c r="N2358" s="76"/>
      <c r="O2358" s="76"/>
      <c r="P2358" s="76"/>
      <c r="Q2358" s="76"/>
      <c r="R2358" s="76"/>
    </row>
    <row r="2359" spans="11:18">
      <c r="K2359" s="30"/>
      <c r="L2359" s="76"/>
      <c r="M2359" s="76"/>
      <c r="N2359" s="76"/>
      <c r="O2359" s="76"/>
      <c r="P2359" s="76"/>
      <c r="Q2359" s="76"/>
      <c r="R2359" s="76"/>
    </row>
    <row r="2360" spans="11:18">
      <c r="K2360" s="30"/>
      <c r="L2360" s="76"/>
      <c r="M2360" s="76"/>
      <c r="N2360" s="76"/>
      <c r="O2360" s="76"/>
      <c r="P2360" s="76"/>
      <c r="Q2360" s="76"/>
      <c r="R2360" s="76"/>
    </row>
    <row r="2361" spans="11:18">
      <c r="K2361" s="30"/>
      <c r="L2361" s="76"/>
      <c r="M2361" s="76"/>
      <c r="N2361" s="76"/>
      <c r="O2361" s="76"/>
      <c r="P2361" s="76"/>
      <c r="Q2361" s="76"/>
      <c r="R2361" s="76"/>
    </row>
    <row r="2362" spans="11:18">
      <c r="K2362" s="30"/>
      <c r="L2362" s="76"/>
      <c r="M2362" s="76"/>
      <c r="N2362" s="76"/>
      <c r="O2362" s="76"/>
      <c r="P2362" s="76"/>
      <c r="Q2362" s="76"/>
      <c r="R2362" s="76"/>
    </row>
    <row r="2363" spans="11:18">
      <c r="K2363" s="30"/>
      <c r="L2363" s="76"/>
      <c r="M2363" s="76"/>
      <c r="N2363" s="76"/>
      <c r="O2363" s="76"/>
      <c r="P2363" s="76"/>
      <c r="Q2363" s="76"/>
      <c r="R2363" s="76"/>
    </row>
    <row r="2364" spans="11:18">
      <c r="K2364" s="30"/>
      <c r="L2364" s="76"/>
      <c r="M2364" s="76"/>
      <c r="N2364" s="76"/>
      <c r="O2364" s="76"/>
      <c r="P2364" s="76"/>
      <c r="Q2364" s="76"/>
      <c r="R2364" s="76"/>
    </row>
    <row r="2365" spans="11:18">
      <c r="K2365" s="30"/>
      <c r="L2365" s="76"/>
      <c r="M2365" s="76"/>
      <c r="N2365" s="76"/>
      <c r="O2365" s="76"/>
      <c r="P2365" s="76"/>
      <c r="Q2365" s="76"/>
      <c r="R2365" s="76"/>
    </row>
    <row r="2366" spans="11:18">
      <c r="K2366" s="30"/>
      <c r="L2366" s="76"/>
      <c r="M2366" s="76"/>
      <c r="N2366" s="76"/>
      <c r="O2366" s="76"/>
      <c r="P2366" s="76"/>
      <c r="Q2366" s="76"/>
      <c r="R2366" s="76"/>
    </row>
    <row r="2367" spans="11:18">
      <c r="K2367" s="30"/>
      <c r="L2367" s="76"/>
      <c r="M2367" s="76"/>
      <c r="N2367" s="76"/>
      <c r="O2367" s="76"/>
      <c r="P2367" s="76"/>
      <c r="Q2367" s="76"/>
      <c r="R2367" s="76"/>
    </row>
    <row r="2368" spans="11:18">
      <c r="K2368" s="30"/>
      <c r="L2368" s="76"/>
      <c r="M2368" s="76"/>
      <c r="N2368" s="76"/>
      <c r="O2368" s="76"/>
      <c r="P2368" s="76"/>
      <c r="Q2368" s="76"/>
      <c r="R2368" s="76"/>
    </row>
    <row r="2369" spans="11:18">
      <c r="K2369" s="30"/>
      <c r="L2369" s="76"/>
      <c r="M2369" s="76"/>
      <c r="N2369" s="76"/>
      <c r="O2369" s="76"/>
      <c r="P2369" s="76"/>
      <c r="Q2369" s="76"/>
      <c r="R2369" s="76"/>
    </row>
    <row r="2370" spans="11:18">
      <c r="K2370" s="30"/>
      <c r="L2370" s="76"/>
      <c r="M2370" s="76"/>
      <c r="N2370" s="76"/>
      <c r="O2370" s="76"/>
      <c r="P2370" s="76"/>
      <c r="Q2370" s="76"/>
      <c r="R2370" s="76"/>
    </row>
    <row r="2371" spans="11:18">
      <c r="K2371" s="30"/>
      <c r="L2371" s="76"/>
      <c r="M2371" s="76"/>
      <c r="N2371" s="76"/>
      <c r="O2371" s="76"/>
      <c r="P2371" s="76"/>
      <c r="Q2371" s="76"/>
      <c r="R2371" s="76"/>
    </row>
    <row r="2372" spans="11:18">
      <c r="K2372" s="30"/>
      <c r="L2372" s="76"/>
      <c r="M2372" s="76"/>
      <c r="N2372" s="76"/>
      <c r="O2372" s="76"/>
      <c r="P2372" s="76"/>
      <c r="Q2372" s="76"/>
      <c r="R2372" s="76"/>
    </row>
    <row r="2373" spans="11:18">
      <c r="K2373" s="30"/>
      <c r="L2373" s="76"/>
      <c r="M2373" s="76"/>
      <c r="N2373" s="76"/>
      <c r="O2373" s="76"/>
      <c r="P2373" s="76"/>
      <c r="Q2373" s="76"/>
      <c r="R2373" s="76"/>
    </row>
    <row r="2374" spans="11:18">
      <c r="K2374" s="30"/>
      <c r="L2374" s="76"/>
      <c r="M2374" s="76"/>
      <c r="N2374" s="76"/>
      <c r="O2374" s="76"/>
      <c r="P2374" s="76"/>
      <c r="Q2374" s="76"/>
      <c r="R2374" s="76"/>
    </row>
    <row r="2375" spans="11:18">
      <c r="K2375" s="30"/>
      <c r="L2375" s="76"/>
      <c r="M2375" s="76"/>
      <c r="N2375" s="76"/>
      <c r="O2375" s="76"/>
      <c r="P2375" s="76"/>
      <c r="Q2375" s="76"/>
      <c r="R2375" s="76"/>
    </row>
    <row r="2376" spans="11:18">
      <c r="K2376" s="30"/>
      <c r="L2376" s="76"/>
      <c r="M2376" s="76"/>
      <c r="N2376" s="76"/>
      <c r="O2376" s="76"/>
      <c r="P2376" s="76"/>
      <c r="Q2376" s="76"/>
      <c r="R2376" s="76"/>
    </row>
    <row r="2377" spans="11:18">
      <c r="K2377" s="30"/>
      <c r="L2377" s="76"/>
      <c r="M2377" s="76"/>
      <c r="N2377" s="76"/>
      <c r="O2377" s="76"/>
      <c r="P2377" s="76"/>
      <c r="Q2377" s="76"/>
      <c r="R2377" s="76"/>
    </row>
    <row r="2378" spans="11:18">
      <c r="K2378" s="30"/>
      <c r="L2378" s="76"/>
      <c r="M2378" s="76"/>
      <c r="N2378" s="76"/>
      <c r="O2378" s="76"/>
      <c r="P2378" s="76"/>
      <c r="Q2378" s="76"/>
      <c r="R2378" s="76"/>
    </row>
    <row r="2379" spans="11:18">
      <c r="K2379" s="30"/>
      <c r="L2379" s="76"/>
      <c r="M2379" s="76"/>
      <c r="N2379" s="76"/>
      <c r="O2379" s="76"/>
      <c r="P2379" s="76"/>
      <c r="Q2379" s="76"/>
      <c r="R2379" s="76"/>
    </row>
    <row r="2380" spans="11:18">
      <c r="K2380" s="30"/>
      <c r="L2380" s="76"/>
      <c r="M2380" s="76"/>
      <c r="N2380" s="76"/>
      <c r="O2380" s="76"/>
      <c r="P2380" s="76"/>
      <c r="Q2380" s="76"/>
      <c r="R2380" s="76"/>
    </row>
    <row r="2381" spans="11:18">
      <c r="K2381" s="30"/>
      <c r="L2381" s="76"/>
      <c r="M2381" s="76"/>
      <c r="N2381" s="76"/>
      <c r="O2381" s="76"/>
      <c r="P2381" s="76"/>
      <c r="Q2381" s="76"/>
      <c r="R2381" s="76"/>
    </row>
    <row r="2382" spans="11:18">
      <c r="K2382" s="30"/>
      <c r="L2382" s="76"/>
      <c r="M2382" s="76"/>
      <c r="N2382" s="76"/>
      <c r="O2382" s="76"/>
      <c r="P2382" s="76"/>
      <c r="Q2382" s="76"/>
      <c r="R2382" s="76"/>
    </row>
    <row r="2383" spans="11:18">
      <c r="K2383" s="30"/>
      <c r="L2383" s="76"/>
      <c r="M2383" s="76"/>
      <c r="N2383" s="76"/>
      <c r="O2383" s="76"/>
      <c r="P2383" s="76"/>
      <c r="Q2383" s="76"/>
      <c r="R2383" s="76"/>
    </row>
    <row r="2384" spans="11:18">
      <c r="K2384" s="30"/>
      <c r="L2384" s="76"/>
      <c r="M2384" s="76"/>
      <c r="N2384" s="76"/>
      <c r="O2384" s="76"/>
      <c r="P2384" s="76"/>
      <c r="Q2384" s="76"/>
      <c r="R2384" s="76"/>
    </row>
    <row r="2385" spans="11:18">
      <c r="K2385" s="30"/>
      <c r="L2385" s="76"/>
      <c r="M2385" s="76"/>
      <c r="N2385" s="76"/>
      <c r="O2385" s="76"/>
      <c r="P2385" s="76"/>
      <c r="Q2385" s="76"/>
      <c r="R2385" s="76"/>
    </row>
    <row r="2386" spans="11:18">
      <c r="K2386" s="30"/>
      <c r="L2386" s="76"/>
      <c r="M2386" s="76"/>
      <c r="N2386" s="76"/>
      <c r="O2386" s="76"/>
      <c r="P2386" s="76"/>
      <c r="Q2386" s="76"/>
      <c r="R2386" s="76"/>
    </row>
    <row r="2387" spans="11:18">
      <c r="K2387" s="30"/>
      <c r="L2387" s="76"/>
      <c r="M2387" s="76"/>
      <c r="N2387" s="76"/>
      <c r="O2387" s="76"/>
      <c r="P2387" s="76"/>
      <c r="Q2387" s="76"/>
      <c r="R2387" s="76"/>
    </row>
    <row r="2388" spans="11:18">
      <c r="K2388" s="30"/>
      <c r="L2388" s="76"/>
      <c r="M2388" s="76"/>
      <c r="N2388" s="76"/>
      <c r="O2388" s="76"/>
      <c r="P2388" s="76"/>
      <c r="Q2388" s="76"/>
      <c r="R2388" s="76"/>
    </row>
    <row r="2389" spans="11:18">
      <c r="K2389" s="30"/>
      <c r="L2389" s="76"/>
      <c r="M2389" s="76"/>
      <c r="N2389" s="76"/>
      <c r="O2389" s="76"/>
      <c r="P2389" s="76"/>
      <c r="Q2389" s="76"/>
      <c r="R2389" s="76"/>
    </row>
    <row r="2390" spans="11:18">
      <c r="K2390" s="30"/>
      <c r="L2390" s="76"/>
      <c r="M2390" s="76"/>
      <c r="N2390" s="76"/>
      <c r="O2390" s="76"/>
      <c r="P2390" s="76"/>
      <c r="Q2390" s="76"/>
      <c r="R2390" s="76"/>
    </row>
    <row r="2391" spans="11:18">
      <c r="K2391" s="30"/>
      <c r="L2391" s="76"/>
      <c r="M2391" s="76"/>
      <c r="N2391" s="76"/>
      <c r="O2391" s="76"/>
      <c r="P2391" s="76"/>
      <c r="Q2391" s="76"/>
      <c r="R2391" s="76"/>
    </row>
    <row r="2392" spans="11:18">
      <c r="K2392" s="30"/>
      <c r="L2392" s="76"/>
      <c r="M2392" s="76"/>
      <c r="N2392" s="76"/>
      <c r="O2392" s="76"/>
      <c r="P2392" s="76"/>
      <c r="Q2392" s="76"/>
      <c r="R2392" s="76"/>
    </row>
    <row r="2393" spans="11:18">
      <c r="K2393" s="30"/>
      <c r="L2393" s="76"/>
      <c r="M2393" s="76"/>
      <c r="N2393" s="76"/>
      <c r="O2393" s="76"/>
      <c r="P2393" s="76"/>
      <c r="Q2393" s="76"/>
      <c r="R2393" s="76"/>
    </row>
    <row r="2394" spans="11:18">
      <c r="K2394" s="30"/>
      <c r="L2394" s="76"/>
      <c r="M2394" s="76"/>
      <c r="N2394" s="76"/>
      <c r="O2394" s="76"/>
      <c r="P2394" s="76"/>
      <c r="Q2394" s="76"/>
      <c r="R2394" s="76"/>
    </row>
    <row r="2395" spans="11:18">
      <c r="K2395" s="30"/>
      <c r="L2395" s="76"/>
      <c r="M2395" s="76"/>
      <c r="N2395" s="76"/>
      <c r="O2395" s="76"/>
      <c r="P2395" s="76"/>
      <c r="Q2395" s="76"/>
      <c r="R2395" s="76"/>
    </row>
    <row r="2396" spans="11:18">
      <c r="K2396" s="30"/>
      <c r="L2396" s="76"/>
      <c r="M2396" s="76"/>
      <c r="N2396" s="76"/>
      <c r="O2396" s="76"/>
      <c r="P2396" s="76"/>
      <c r="Q2396" s="76"/>
      <c r="R2396" s="76"/>
    </row>
    <row r="2397" spans="11:18">
      <c r="K2397" s="30"/>
      <c r="L2397" s="76"/>
      <c r="M2397" s="76"/>
      <c r="N2397" s="76"/>
      <c r="O2397" s="76"/>
      <c r="P2397" s="76"/>
      <c r="Q2397" s="76"/>
      <c r="R2397" s="76"/>
    </row>
    <row r="2398" spans="11:18">
      <c r="K2398" s="30"/>
      <c r="L2398" s="76"/>
      <c r="M2398" s="76"/>
      <c r="N2398" s="76"/>
      <c r="O2398" s="76"/>
      <c r="P2398" s="76"/>
      <c r="Q2398" s="76"/>
      <c r="R2398" s="76"/>
    </row>
    <row r="2399" spans="11:18">
      <c r="K2399" s="30"/>
      <c r="L2399" s="76"/>
      <c r="M2399" s="76"/>
      <c r="N2399" s="76"/>
      <c r="O2399" s="76"/>
      <c r="P2399" s="76"/>
      <c r="Q2399" s="76"/>
      <c r="R2399" s="76"/>
    </row>
    <row r="2400" spans="11:18">
      <c r="K2400" s="30"/>
      <c r="L2400" s="76"/>
      <c r="M2400" s="76"/>
      <c r="N2400" s="76"/>
      <c r="O2400" s="76"/>
      <c r="P2400" s="76"/>
      <c r="Q2400" s="76"/>
      <c r="R2400" s="76"/>
    </row>
    <row r="2401" spans="11:18">
      <c r="K2401" s="30"/>
      <c r="L2401" s="76"/>
      <c r="M2401" s="76"/>
      <c r="N2401" s="76"/>
      <c r="O2401" s="76"/>
      <c r="P2401" s="76"/>
      <c r="Q2401" s="76"/>
      <c r="R2401" s="76"/>
    </row>
    <row r="2402" spans="11:18">
      <c r="K2402" s="30"/>
      <c r="L2402" s="76"/>
      <c r="M2402" s="76"/>
      <c r="N2402" s="76"/>
      <c r="O2402" s="76"/>
      <c r="P2402" s="76"/>
      <c r="Q2402" s="76"/>
      <c r="R2402" s="76"/>
    </row>
    <row r="2403" spans="11:18">
      <c r="K2403" s="30"/>
      <c r="L2403" s="76"/>
      <c r="M2403" s="76"/>
      <c r="N2403" s="76"/>
      <c r="O2403" s="76"/>
      <c r="P2403" s="76"/>
      <c r="Q2403" s="76"/>
      <c r="R2403" s="76"/>
    </row>
    <row r="2404" spans="11:18">
      <c r="K2404" s="30"/>
      <c r="L2404" s="76"/>
      <c r="M2404" s="76"/>
      <c r="N2404" s="76"/>
      <c r="O2404" s="76"/>
      <c r="P2404" s="76"/>
      <c r="Q2404" s="76"/>
      <c r="R2404" s="76"/>
    </row>
    <row r="2405" spans="11:18">
      <c r="K2405" s="30"/>
      <c r="L2405" s="76"/>
      <c r="M2405" s="76"/>
      <c r="N2405" s="76"/>
      <c r="O2405" s="76"/>
      <c r="P2405" s="76"/>
      <c r="Q2405" s="76"/>
      <c r="R2405" s="76"/>
    </row>
    <row r="2406" spans="11:18">
      <c r="K2406" s="30"/>
      <c r="L2406" s="76"/>
      <c r="M2406" s="76"/>
      <c r="N2406" s="76"/>
      <c r="O2406" s="76"/>
      <c r="P2406" s="76"/>
      <c r="Q2406" s="76"/>
      <c r="R2406" s="76"/>
    </row>
    <row r="2407" spans="11:18">
      <c r="K2407" s="30"/>
      <c r="L2407" s="76"/>
      <c r="M2407" s="76"/>
      <c r="N2407" s="76"/>
      <c r="O2407" s="76"/>
      <c r="P2407" s="76"/>
      <c r="Q2407" s="76"/>
      <c r="R2407" s="76"/>
    </row>
    <row r="2408" spans="11:18">
      <c r="K2408" s="30"/>
      <c r="L2408" s="76"/>
      <c r="M2408" s="76"/>
      <c r="N2408" s="76"/>
      <c r="O2408" s="76"/>
      <c r="P2408" s="76"/>
      <c r="Q2408" s="76"/>
      <c r="R2408" s="76"/>
    </row>
    <row r="2409" spans="11:18">
      <c r="K2409" s="30"/>
      <c r="L2409" s="76"/>
      <c r="M2409" s="76"/>
      <c r="N2409" s="76"/>
      <c r="O2409" s="76"/>
      <c r="P2409" s="76"/>
      <c r="Q2409" s="76"/>
      <c r="R2409" s="76"/>
    </row>
    <row r="2410" spans="11:18">
      <c r="K2410" s="30"/>
      <c r="L2410" s="76"/>
      <c r="M2410" s="76"/>
      <c r="N2410" s="76"/>
      <c r="O2410" s="76"/>
      <c r="P2410" s="76"/>
      <c r="Q2410" s="76"/>
      <c r="R2410" s="76"/>
    </row>
    <row r="2411" spans="11:18">
      <c r="K2411" s="30"/>
      <c r="L2411" s="76"/>
      <c r="M2411" s="76"/>
      <c r="N2411" s="76"/>
      <c r="O2411" s="76"/>
      <c r="P2411" s="76"/>
      <c r="Q2411" s="76"/>
      <c r="R2411" s="76"/>
    </row>
    <row r="2412" spans="11:18">
      <c r="K2412" s="30"/>
      <c r="L2412" s="76"/>
      <c r="M2412" s="76"/>
      <c r="N2412" s="76"/>
      <c r="O2412" s="76"/>
      <c r="P2412" s="76"/>
      <c r="Q2412" s="76"/>
      <c r="R2412" s="76"/>
    </row>
    <row r="2413" spans="11:18">
      <c r="K2413" s="30"/>
      <c r="L2413" s="76"/>
      <c r="M2413" s="76"/>
      <c r="N2413" s="76"/>
      <c r="O2413" s="76"/>
      <c r="P2413" s="76"/>
      <c r="Q2413" s="76"/>
      <c r="R2413" s="76"/>
    </row>
    <row r="2414" spans="11:18">
      <c r="K2414" s="30"/>
      <c r="L2414" s="76"/>
      <c r="M2414" s="76"/>
      <c r="N2414" s="76"/>
      <c r="O2414" s="76"/>
      <c r="P2414" s="76"/>
      <c r="Q2414" s="76"/>
      <c r="R2414" s="76"/>
    </row>
    <row r="2415" spans="11:18">
      <c r="K2415" s="30"/>
      <c r="L2415" s="76"/>
      <c r="M2415" s="76"/>
      <c r="N2415" s="76"/>
      <c r="O2415" s="76"/>
      <c r="P2415" s="76"/>
      <c r="Q2415" s="76"/>
      <c r="R2415" s="76"/>
    </row>
    <row r="2416" spans="11:18">
      <c r="K2416" s="30"/>
      <c r="L2416" s="76"/>
      <c r="M2416" s="76"/>
      <c r="N2416" s="76"/>
      <c r="O2416" s="76"/>
      <c r="P2416" s="76"/>
      <c r="Q2416" s="76"/>
      <c r="R2416" s="76"/>
    </row>
    <row r="2417" spans="11:18">
      <c r="K2417" s="30"/>
      <c r="L2417" s="76"/>
      <c r="M2417" s="76"/>
      <c r="N2417" s="76"/>
      <c r="O2417" s="76"/>
      <c r="P2417" s="76"/>
      <c r="Q2417" s="76"/>
      <c r="R2417" s="76"/>
    </row>
    <row r="2418" spans="11:18">
      <c r="K2418" s="30"/>
      <c r="L2418" s="76"/>
      <c r="M2418" s="76"/>
      <c r="N2418" s="76"/>
      <c r="O2418" s="76"/>
      <c r="P2418" s="76"/>
      <c r="Q2418" s="76"/>
      <c r="R2418" s="76"/>
    </row>
    <row r="2419" spans="11:18">
      <c r="K2419" s="30"/>
      <c r="L2419" s="76"/>
      <c r="M2419" s="76"/>
      <c r="N2419" s="76"/>
      <c r="O2419" s="76"/>
      <c r="P2419" s="76"/>
      <c r="Q2419" s="76"/>
      <c r="R2419" s="76"/>
    </row>
    <row r="2420" spans="11:18">
      <c r="K2420" s="30"/>
      <c r="L2420" s="76"/>
      <c r="M2420" s="76"/>
      <c r="N2420" s="76"/>
      <c r="O2420" s="76"/>
      <c r="P2420" s="76"/>
      <c r="Q2420" s="76"/>
      <c r="R2420" s="76"/>
    </row>
    <row r="2421" spans="11:18">
      <c r="K2421" s="30"/>
      <c r="L2421" s="76"/>
      <c r="M2421" s="76"/>
      <c r="N2421" s="76"/>
      <c r="O2421" s="76"/>
      <c r="P2421" s="76"/>
      <c r="Q2421" s="76"/>
      <c r="R2421" s="76"/>
    </row>
    <row r="2422" spans="11:18">
      <c r="K2422" s="30"/>
      <c r="L2422" s="76"/>
      <c r="M2422" s="76"/>
      <c r="N2422" s="76"/>
      <c r="O2422" s="76"/>
      <c r="P2422" s="76"/>
      <c r="Q2422" s="76"/>
      <c r="R2422" s="76"/>
    </row>
    <row r="2423" spans="11:18">
      <c r="K2423" s="30"/>
      <c r="L2423" s="76"/>
      <c r="M2423" s="76"/>
      <c r="N2423" s="76"/>
      <c r="O2423" s="76"/>
      <c r="P2423" s="76"/>
      <c r="Q2423" s="76"/>
      <c r="R2423" s="76"/>
    </row>
    <row r="2424" spans="11:18">
      <c r="K2424" s="30"/>
      <c r="L2424" s="76"/>
      <c r="M2424" s="76"/>
      <c r="N2424" s="76"/>
      <c r="O2424" s="76"/>
      <c r="P2424" s="76"/>
      <c r="Q2424" s="76"/>
      <c r="R2424" s="76"/>
    </row>
    <row r="2425" spans="11:18">
      <c r="K2425" s="30"/>
      <c r="L2425" s="76"/>
      <c r="M2425" s="76"/>
      <c r="N2425" s="76"/>
      <c r="O2425" s="76"/>
      <c r="P2425" s="76"/>
      <c r="Q2425" s="76"/>
      <c r="R2425" s="76"/>
    </row>
    <row r="2426" spans="11:18">
      <c r="K2426" s="30"/>
      <c r="L2426" s="76"/>
      <c r="M2426" s="76"/>
      <c r="N2426" s="76"/>
      <c r="O2426" s="76"/>
      <c r="P2426" s="76"/>
      <c r="Q2426" s="76"/>
      <c r="R2426" s="76"/>
    </row>
    <row r="2427" spans="11:18">
      <c r="K2427" s="30"/>
      <c r="L2427" s="76"/>
      <c r="M2427" s="76"/>
      <c r="N2427" s="76"/>
      <c r="O2427" s="76"/>
      <c r="P2427" s="76"/>
      <c r="Q2427" s="76"/>
      <c r="R2427" s="76"/>
    </row>
    <row r="2428" spans="11:18">
      <c r="K2428" s="30"/>
      <c r="L2428" s="76"/>
      <c r="M2428" s="76"/>
      <c r="N2428" s="76"/>
      <c r="O2428" s="76"/>
      <c r="P2428" s="76"/>
      <c r="Q2428" s="76"/>
      <c r="R2428" s="76"/>
    </row>
    <row r="2429" spans="11:18">
      <c r="K2429" s="30"/>
      <c r="L2429" s="76"/>
      <c r="M2429" s="76"/>
      <c r="N2429" s="76"/>
      <c r="O2429" s="76"/>
      <c r="P2429" s="76"/>
      <c r="Q2429" s="76"/>
      <c r="R2429" s="76"/>
    </row>
    <row r="2430" spans="11:18">
      <c r="K2430" s="30"/>
      <c r="L2430" s="76"/>
      <c r="M2430" s="76"/>
      <c r="N2430" s="76"/>
      <c r="O2430" s="76"/>
      <c r="P2430" s="76"/>
      <c r="Q2430" s="76"/>
      <c r="R2430" s="76"/>
    </row>
    <row r="2431" spans="11:18">
      <c r="K2431" s="30"/>
      <c r="L2431" s="76"/>
      <c r="M2431" s="76"/>
      <c r="N2431" s="76"/>
      <c r="O2431" s="76"/>
      <c r="P2431" s="76"/>
      <c r="Q2431" s="76"/>
      <c r="R2431" s="76"/>
    </row>
    <row r="2432" spans="11:18">
      <c r="K2432" s="30"/>
      <c r="L2432" s="76"/>
      <c r="M2432" s="76"/>
      <c r="N2432" s="76"/>
      <c r="O2432" s="76"/>
      <c r="P2432" s="76"/>
      <c r="Q2432" s="76"/>
      <c r="R2432" s="76"/>
    </row>
    <row r="2433" spans="11:18">
      <c r="K2433" s="30"/>
      <c r="L2433" s="76"/>
      <c r="M2433" s="76"/>
      <c r="N2433" s="76"/>
      <c r="O2433" s="76"/>
      <c r="P2433" s="76"/>
      <c r="Q2433" s="76"/>
      <c r="R2433" s="76"/>
    </row>
    <row r="2434" spans="11:18">
      <c r="K2434" s="30"/>
      <c r="L2434" s="76"/>
      <c r="M2434" s="76"/>
      <c r="N2434" s="76"/>
      <c r="O2434" s="76"/>
      <c r="P2434" s="76"/>
      <c r="Q2434" s="76"/>
      <c r="R2434" s="76"/>
    </row>
    <row r="2435" spans="11:18">
      <c r="K2435" s="30"/>
      <c r="L2435" s="76"/>
      <c r="M2435" s="76"/>
      <c r="N2435" s="76"/>
      <c r="O2435" s="76"/>
      <c r="P2435" s="76"/>
      <c r="Q2435" s="76"/>
      <c r="R2435" s="76"/>
    </row>
    <row r="2436" spans="11:18">
      <c r="K2436" s="30"/>
      <c r="L2436" s="76"/>
      <c r="M2436" s="76"/>
      <c r="N2436" s="76"/>
      <c r="O2436" s="76"/>
      <c r="P2436" s="76"/>
      <c r="Q2436" s="76"/>
      <c r="R2436" s="76"/>
    </row>
    <row r="2437" spans="11:18">
      <c r="K2437" s="30"/>
      <c r="L2437" s="76"/>
      <c r="M2437" s="76"/>
      <c r="N2437" s="76"/>
      <c r="O2437" s="76"/>
      <c r="P2437" s="76"/>
      <c r="Q2437" s="76"/>
      <c r="R2437" s="76"/>
    </row>
    <row r="2438" spans="11:18">
      <c r="K2438" s="30"/>
      <c r="L2438" s="76"/>
      <c r="M2438" s="76"/>
      <c r="N2438" s="76"/>
      <c r="O2438" s="76"/>
      <c r="P2438" s="76"/>
      <c r="Q2438" s="76"/>
      <c r="R2438" s="76"/>
    </row>
    <row r="2439" spans="11:18">
      <c r="K2439" s="30"/>
      <c r="L2439" s="76"/>
      <c r="M2439" s="76"/>
      <c r="N2439" s="76"/>
      <c r="O2439" s="76"/>
      <c r="P2439" s="76"/>
      <c r="Q2439" s="76"/>
      <c r="R2439" s="76"/>
    </row>
    <row r="2440" spans="11:18">
      <c r="K2440" s="30"/>
      <c r="L2440" s="76"/>
      <c r="M2440" s="76"/>
      <c r="N2440" s="76"/>
      <c r="O2440" s="76"/>
      <c r="P2440" s="76"/>
      <c r="Q2440" s="76"/>
      <c r="R2440" s="76"/>
    </row>
    <row r="2441" spans="11:18">
      <c r="K2441" s="30"/>
      <c r="L2441" s="76"/>
      <c r="M2441" s="76"/>
      <c r="N2441" s="76"/>
      <c r="O2441" s="76"/>
      <c r="P2441" s="76"/>
      <c r="Q2441" s="76"/>
      <c r="R2441" s="76"/>
    </row>
    <row r="2442" spans="11:18">
      <c r="K2442" s="30"/>
      <c r="L2442" s="76"/>
      <c r="M2442" s="76"/>
      <c r="N2442" s="76"/>
      <c r="O2442" s="76"/>
      <c r="P2442" s="76"/>
      <c r="Q2442" s="76"/>
      <c r="R2442" s="76"/>
    </row>
    <row r="2443" spans="11:18">
      <c r="K2443" s="30"/>
      <c r="L2443" s="76"/>
      <c r="M2443" s="76"/>
      <c r="N2443" s="76"/>
      <c r="O2443" s="76"/>
      <c r="P2443" s="76"/>
      <c r="Q2443" s="76"/>
      <c r="R2443" s="76"/>
    </row>
    <row r="2444" spans="11:18">
      <c r="K2444" s="30"/>
      <c r="L2444" s="76"/>
      <c r="M2444" s="76"/>
      <c r="N2444" s="76"/>
      <c r="O2444" s="76"/>
      <c r="P2444" s="76"/>
      <c r="Q2444" s="76"/>
      <c r="R2444" s="76"/>
    </row>
    <row r="2445" spans="11:18">
      <c r="K2445" s="30"/>
      <c r="L2445" s="76"/>
      <c r="M2445" s="76"/>
      <c r="N2445" s="76"/>
      <c r="O2445" s="76"/>
      <c r="P2445" s="76"/>
      <c r="Q2445" s="76"/>
      <c r="R2445" s="76"/>
    </row>
    <row r="2446" spans="11:18">
      <c r="K2446" s="30"/>
      <c r="L2446" s="76"/>
      <c r="M2446" s="76"/>
      <c r="N2446" s="76"/>
      <c r="O2446" s="76"/>
      <c r="P2446" s="76"/>
      <c r="Q2446" s="76"/>
      <c r="R2446" s="76"/>
    </row>
    <row r="2447" spans="11:18">
      <c r="K2447" s="30"/>
      <c r="L2447" s="76"/>
      <c r="M2447" s="76"/>
      <c r="N2447" s="76"/>
      <c r="O2447" s="76"/>
      <c r="P2447" s="76"/>
      <c r="Q2447" s="76"/>
      <c r="R2447" s="76"/>
    </row>
    <row r="2448" spans="11:18">
      <c r="K2448" s="30"/>
      <c r="L2448" s="76"/>
      <c r="M2448" s="76"/>
      <c r="N2448" s="76"/>
      <c r="O2448" s="76"/>
      <c r="P2448" s="76"/>
      <c r="Q2448" s="76"/>
      <c r="R2448" s="76"/>
    </row>
    <row r="2449" spans="11:18">
      <c r="K2449" s="30"/>
      <c r="L2449" s="76"/>
      <c r="M2449" s="76"/>
      <c r="N2449" s="76"/>
      <c r="O2449" s="76"/>
      <c r="P2449" s="76"/>
      <c r="Q2449" s="76"/>
      <c r="R2449" s="76"/>
    </row>
    <row r="2450" spans="11:18">
      <c r="K2450" s="30"/>
      <c r="L2450" s="76"/>
      <c r="M2450" s="76"/>
      <c r="N2450" s="76"/>
      <c r="O2450" s="76"/>
      <c r="P2450" s="76"/>
      <c r="Q2450" s="76"/>
      <c r="R2450" s="76"/>
    </row>
    <row r="2451" spans="11:18">
      <c r="K2451" s="30"/>
      <c r="L2451" s="76"/>
      <c r="M2451" s="76"/>
      <c r="N2451" s="76"/>
      <c r="O2451" s="76"/>
      <c r="P2451" s="76"/>
      <c r="Q2451" s="76"/>
      <c r="R2451" s="76"/>
    </row>
    <row r="2452" spans="11:18">
      <c r="K2452" s="30"/>
      <c r="L2452" s="76"/>
      <c r="M2452" s="76"/>
      <c r="N2452" s="76"/>
      <c r="O2452" s="76"/>
      <c r="P2452" s="76"/>
      <c r="Q2452" s="76"/>
      <c r="R2452" s="76"/>
    </row>
    <row r="2453" spans="11:18">
      <c r="K2453" s="30"/>
      <c r="L2453" s="76"/>
      <c r="M2453" s="76"/>
      <c r="N2453" s="76"/>
      <c r="O2453" s="76"/>
      <c r="P2453" s="76"/>
      <c r="Q2453" s="76"/>
      <c r="R2453" s="76"/>
    </row>
    <row r="2454" spans="11:18">
      <c r="K2454" s="30"/>
      <c r="L2454" s="76"/>
      <c r="M2454" s="76"/>
      <c r="N2454" s="76"/>
      <c r="O2454" s="76"/>
      <c r="P2454" s="76"/>
      <c r="Q2454" s="76"/>
      <c r="R2454" s="76"/>
    </row>
    <row r="2455" spans="11:18">
      <c r="K2455" s="30"/>
      <c r="L2455" s="76"/>
      <c r="M2455" s="76"/>
      <c r="N2455" s="76"/>
      <c r="O2455" s="76"/>
      <c r="P2455" s="76"/>
      <c r="Q2455" s="76"/>
      <c r="R2455" s="76"/>
    </row>
    <row r="2456" spans="11:18">
      <c r="K2456" s="30"/>
      <c r="L2456" s="76"/>
      <c r="M2456" s="76"/>
      <c r="N2456" s="76"/>
      <c r="O2456" s="76"/>
      <c r="P2456" s="76"/>
      <c r="Q2456" s="76"/>
      <c r="R2456" s="76"/>
    </row>
    <row r="2457" spans="11:18">
      <c r="K2457" s="30"/>
      <c r="L2457" s="76"/>
      <c r="M2457" s="76"/>
      <c r="N2457" s="76"/>
      <c r="O2457" s="76"/>
      <c r="P2457" s="76"/>
      <c r="Q2457" s="76"/>
      <c r="R2457" s="76"/>
    </row>
    <row r="2458" spans="11:18">
      <c r="K2458" s="30"/>
      <c r="L2458" s="76"/>
      <c r="M2458" s="76"/>
      <c r="N2458" s="76"/>
      <c r="O2458" s="76"/>
      <c r="P2458" s="76"/>
      <c r="Q2458" s="76"/>
      <c r="R2458" s="76"/>
    </row>
    <row r="2459" spans="11:18">
      <c r="K2459" s="30"/>
      <c r="L2459" s="76"/>
      <c r="M2459" s="76"/>
      <c r="N2459" s="76"/>
      <c r="O2459" s="76"/>
      <c r="P2459" s="76"/>
      <c r="Q2459" s="76"/>
      <c r="R2459" s="76"/>
    </row>
    <row r="2460" spans="11:18">
      <c r="K2460" s="30"/>
      <c r="L2460" s="76"/>
      <c r="M2460" s="76"/>
      <c r="N2460" s="76"/>
      <c r="O2460" s="76"/>
      <c r="P2460" s="76"/>
      <c r="Q2460" s="76"/>
      <c r="R2460" s="76"/>
    </row>
    <row r="2461" spans="11:18">
      <c r="K2461" s="30"/>
      <c r="L2461" s="76"/>
      <c r="M2461" s="76"/>
      <c r="N2461" s="76"/>
      <c r="O2461" s="76"/>
      <c r="P2461" s="76"/>
      <c r="Q2461" s="76"/>
      <c r="R2461" s="76"/>
    </row>
    <row r="2462" spans="11:18">
      <c r="K2462" s="30"/>
      <c r="L2462" s="76"/>
      <c r="M2462" s="76"/>
      <c r="N2462" s="76"/>
      <c r="O2462" s="76"/>
      <c r="P2462" s="76"/>
      <c r="Q2462" s="76"/>
      <c r="R2462" s="76"/>
    </row>
    <row r="2463" spans="11:18">
      <c r="K2463" s="30"/>
      <c r="L2463" s="76"/>
      <c r="M2463" s="76"/>
      <c r="N2463" s="76"/>
      <c r="O2463" s="76"/>
      <c r="P2463" s="76"/>
      <c r="Q2463" s="76"/>
      <c r="R2463" s="76"/>
    </row>
    <row r="2464" spans="11:18">
      <c r="K2464" s="30"/>
      <c r="L2464" s="76"/>
      <c r="M2464" s="76"/>
      <c r="N2464" s="76"/>
      <c r="O2464" s="76"/>
      <c r="P2464" s="76"/>
      <c r="Q2464" s="76"/>
      <c r="R2464" s="76"/>
    </row>
    <row r="2465" spans="11:18">
      <c r="K2465" s="30"/>
      <c r="L2465" s="76"/>
      <c r="M2465" s="76"/>
      <c r="N2465" s="76"/>
      <c r="O2465" s="76"/>
      <c r="P2465" s="76"/>
      <c r="Q2465" s="76"/>
      <c r="R2465" s="76"/>
    </row>
    <row r="2466" spans="11:18">
      <c r="K2466" s="30"/>
      <c r="L2466" s="76"/>
      <c r="M2466" s="76"/>
      <c r="N2466" s="76"/>
      <c r="O2466" s="76"/>
      <c r="P2466" s="76"/>
      <c r="Q2466" s="76"/>
      <c r="R2466" s="76"/>
    </row>
    <row r="2467" spans="11:18">
      <c r="K2467" s="30"/>
      <c r="L2467" s="76"/>
      <c r="M2467" s="76"/>
      <c r="N2467" s="76"/>
      <c r="O2467" s="76"/>
      <c r="P2467" s="76"/>
      <c r="Q2467" s="76"/>
      <c r="R2467" s="76"/>
    </row>
    <row r="2468" spans="11:18">
      <c r="K2468" s="30"/>
      <c r="L2468" s="76"/>
      <c r="M2468" s="76"/>
      <c r="N2468" s="76"/>
      <c r="O2468" s="76"/>
      <c r="P2468" s="76"/>
      <c r="Q2468" s="76"/>
      <c r="R2468" s="76"/>
    </row>
    <row r="2469" spans="11:18">
      <c r="K2469" s="30"/>
      <c r="L2469" s="76"/>
      <c r="M2469" s="76"/>
      <c r="N2469" s="76"/>
      <c r="O2469" s="76"/>
      <c r="P2469" s="76"/>
      <c r="Q2469" s="76"/>
      <c r="R2469" s="76"/>
    </row>
    <row r="2470" spans="11:18">
      <c r="K2470" s="30"/>
      <c r="L2470" s="76"/>
      <c r="M2470" s="76"/>
      <c r="N2470" s="76"/>
      <c r="O2470" s="76"/>
      <c r="P2470" s="76"/>
      <c r="Q2470" s="76"/>
      <c r="R2470" s="76"/>
    </row>
    <row r="2471" spans="11:18">
      <c r="K2471" s="30"/>
      <c r="L2471" s="76"/>
      <c r="M2471" s="76"/>
      <c r="N2471" s="76"/>
      <c r="O2471" s="76"/>
      <c r="P2471" s="76"/>
      <c r="Q2471" s="76"/>
      <c r="R2471" s="76"/>
    </row>
    <row r="2472" spans="11:18">
      <c r="K2472" s="30"/>
      <c r="L2472" s="76"/>
      <c r="M2472" s="76"/>
      <c r="N2472" s="76"/>
      <c r="O2472" s="76"/>
      <c r="P2472" s="76"/>
      <c r="Q2472" s="76"/>
      <c r="R2472" s="76"/>
    </row>
    <row r="2473" spans="11:18">
      <c r="K2473" s="30"/>
      <c r="L2473" s="76"/>
      <c r="M2473" s="76"/>
      <c r="N2473" s="76"/>
      <c r="O2473" s="76"/>
      <c r="P2473" s="76"/>
      <c r="Q2473" s="76"/>
      <c r="R2473" s="76"/>
    </row>
    <row r="2474" spans="11:18">
      <c r="K2474" s="30"/>
      <c r="L2474" s="76"/>
      <c r="M2474" s="76"/>
      <c r="N2474" s="76"/>
      <c r="O2474" s="76"/>
      <c r="P2474" s="76"/>
      <c r="Q2474" s="76"/>
      <c r="R2474" s="76"/>
    </row>
    <row r="2475" spans="11:18">
      <c r="K2475" s="30"/>
      <c r="L2475" s="76"/>
      <c r="M2475" s="76"/>
      <c r="N2475" s="76"/>
      <c r="O2475" s="76"/>
      <c r="P2475" s="76"/>
      <c r="Q2475" s="76"/>
      <c r="R2475" s="76"/>
    </row>
    <row r="2476" spans="11:18">
      <c r="K2476" s="30"/>
      <c r="L2476" s="76"/>
      <c r="M2476" s="76"/>
      <c r="N2476" s="76"/>
      <c r="O2476" s="76"/>
      <c r="P2476" s="76"/>
      <c r="Q2476" s="76"/>
      <c r="R2476" s="76"/>
    </row>
    <row r="2477" spans="11:18">
      <c r="K2477" s="30"/>
      <c r="L2477" s="76"/>
      <c r="M2477" s="76"/>
      <c r="N2477" s="76"/>
      <c r="O2477" s="76"/>
      <c r="P2477" s="76"/>
      <c r="Q2477" s="76"/>
      <c r="R2477" s="76"/>
    </row>
    <row r="2478" spans="11:18">
      <c r="K2478" s="30"/>
      <c r="L2478" s="76"/>
      <c r="M2478" s="76"/>
      <c r="N2478" s="76"/>
      <c r="O2478" s="76"/>
      <c r="P2478" s="76"/>
      <c r="Q2478" s="76"/>
      <c r="R2478" s="76"/>
    </row>
    <row r="2479" spans="11:18">
      <c r="K2479" s="30"/>
      <c r="L2479" s="76"/>
      <c r="M2479" s="76"/>
      <c r="N2479" s="76"/>
      <c r="O2479" s="76"/>
      <c r="P2479" s="76"/>
      <c r="Q2479" s="76"/>
      <c r="R2479" s="76"/>
    </row>
    <row r="2480" spans="11:18">
      <c r="K2480" s="30"/>
      <c r="L2480" s="76"/>
      <c r="M2480" s="76"/>
      <c r="N2480" s="76"/>
      <c r="O2480" s="76"/>
      <c r="P2480" s="76"/>
      <c r="Q2480" s="76"/>
      <c r="R2480" s="76"/>
    </row>
    <row r="2481" spans="11:18">
      <c r="K2481" s="30"/>
      <c r="L2481" s="76"/>
      <c r="M2481" s="76"/>
      <c r="N2481" s="76"/>
      <c r="O2481" s="76"/>
      <c r="P2481" s="76"/>
      <c r="Q2481" s="76"/>
      <c r="R2481" s="76"/>
    </row>
    <row r="2482" spans="11:18">
      <c r="K2482" s="30"/>
      <c r="L2482" s="76"/>
      <c r="M2482" s="76"/>
      <c r="N2482" s="76"/>
      <c r="O2482" s="76"/>
      <c r="P2482" s="76"/>
      <c r="Q2482" s="76"/>
      <c r="R2482" s="76"/>
    </row>
    <row r="2483" spans="11:18">
      <c r="K2483" s="30"/>
      <c r="L2483" s="76"/>
      <c r="M2483" s="76"/>
      <c r="N2483" s="76"/>
      <c r="O2483" s="76"/>
      <c r="P2483" s="76"/>
      <c r="Q2483" s="76"/>
      <c r="R2483" s="76"/>
    </row>
    <row r="2484" spans="11:18">
      <c r="K2484" s="30"/>
      <c r="L2484" s="76"/>
      <c r="M2484" s="76"/>
      <c r="N2484" s="76"/>
      <c r="O2484" s="76"/>
      <c r="P2484" s="76"/>
      <c r="Q2484" s="76"/>
      <c r="R2484" s="76"/>
    </row>
    <row r="2485" spans="11:18">
      <c r="K2485" s="30"/>
      <c r="L2485" s="76"/>
      <c r="M2485" s="76"/>
      <c r="N2485" s="76"/>
      <c r="O2485" s="76"/>
      <c r="P2485" s="76"/>
      <c r="Q2485" s="76"/>
      <c r="R2485" s="76"/>
    </row>
    <row r="2486" spans="11:18">
      <c r="K2486" s="30"/>
      <c r="L2486" s="76"/>
      <c r="M2486" s="76"/>
      <c r="N2486" s="76"/>
      <c r="O2486" s="76"/>
      <c r="P2486" s="76"/>
      <c r="Q2486" s="76"/>
      <c r="R2486" s="76"/>
    </row>
    <row r="2487" spans="11:18">
      <c r="K2487" s="30"/>
      <c r="L2487" s="76"/>
      <c r="M2487" s="76"/>
      <c r="N2487" s="76"/>
      <c r="O2487" s="76"/>
      <c r="P2487" s="76"/>
      <c r="Q2487" s="76"/>
      <c r="R2487" s="76"/>
    </row>
    <row r="2488" spans="11:18">
      <c r="K2488" s="30"/>
      <c r="L2488" s="76"/>
      <c r="M2488" s="76"/>
      <c r="N2488" s="76"/>
      <c r="O2488" s="76"/>
      <c r="P2488" s="76"/>
      <c r="Q2488" s="76"/>
      <c r="R2488" s="76"/>
    </row>
    <row r="2489" spans="11:18">
      <c r="K2489" s="30"/>
      <c r="L2489" s="76"/>
      <c r="M2489" s="76"/>
      <c r="N2489" s="76"/>
      <c r="O2489" s="76"/>
      <c r="P2489" s="76"/>
      <c r="Q2489" s="76"/>
      <c r="R2489" s="76"/>
    </row>
    <row r="2490" spans="11:18">
      <c r="K2490" s="30"/>
      <c r="L2490" s="76"/>
      <c r="M2490" s="76"/>
      <c r="N2490" s="76"/>
      <c r="O2490" s="76"/>
      <c r="P2490" s="76"/>
      <c r="Q2490" s="76"/>
      <c r="R2490" s="76"/>
    </row>
    <row r="2491" spans="11:18">
      <c r="K2491" s="30"/>
      <c r="L2491" s="76"/>
      <c r="M2491" s="76"/>
      <c r="N2491" s="76"/>
      <c r="O2491" s="76"/>
      <c r="P2491" s="76"/>
      <c r="Q2491" s="76"/>
      <c r="R2491" s="76"/>
    </row>
    <row r="2492" spans="11:18">
      <c r="K2492" s="30"/>
      <c r="L2492" s="76"/>
      <c r="M2492" s="76"/>
      <c r="N2492" s="76"/>
      <c r="O2492" s="76"/>
      <c r="P2492" s="76"/>
      <c r="Q2492" s="76"/>
      <c r="R2492" s="76"/>
    </row>
    <row r="2493" spans="11:18">
      <c r="K2493" s="30"/>
      <c r="L2493" s="76"/>
      <c r="M2493" s="76"/>
      <c r="N2493" s="76"/>
      <c r="O2493" s="76"/>
      <c r="P2493" s="76"/>
      <c r="Q2493" s="76"/>
      <c r="R2493" s="76"/>
    </row>
    <row r="2494" spans="11:18">
      <c r="K2494" s="30"/>
      <c r="L2494" s="76"/>
      <c r="M2494" s="76"/>
      <c r="N2494" s="76"/>
      <c r="O2494" s="76"/>
      <c r="P2494" s="76"/>
      <c r="Q2494" s="76"/>
      <c r="R2494" s="76"/>
    </row>
    <row r="2495" spans="11:18">
      <c r="K2495" s="30"/>
      <c r="L2495" s="76"/>
      <c r="M2495" s="76"/>
      <c r="N2495" s="76"/>
      <c r="O2495" s="76"/>
      <c r="P2495" s="76"/>
      <c r="Q2495" s="76"/>
      <c r="R2495" s="76"/>
    </row>
    <row r="2496" spans="11:18">
      <c r="K2496" s="30"/>
      <c r="L2496" s="76"/>
      <c r="M2496" s="76"/>
      <c r="N2496" s="76"/>
      <c r="O2496" s="76"/>
      <c r="P2496" s="76"/>
      <c r="Q2496" s="76"/>
      <c r="R2496" s="76"/>
    </row>
    <row r="2497" spans="11:18">
      <c r="K2497" s="30"/>
      <c r="L2497" s="76"/>
      <c r="M2497" s="76"/>
      <c r="N2497" s="76"/>
      <c r="O2497" s="76"/>
      <c r="P2497" s="76"/>
      <c r="Q2497" s="76"/>
      <c r="R2497" s="76"/>
    </row>
    <row r="2498" spans="11:18">
      <c r="K2498" s="30"/>
      <c r="L2498" s="76"/>
      <c r="M2498" s="76"/>
      <c r="N2498" s="76"/>
      <c r="O2498" s="76"/>
      <c r="P2498" s="76"/>
      <c r="Q2498" s="76"/>
      <c r="R2498" s="76"/>
    </row>
    <row r="2499" spans="11:18">
      <c r="K2499" s="30"/>
      <c r="L2499" s="76"/>
      <c r="M2499" s="76"/>
      <c r="N2499" s="76"/>
      <c r="O2499" s="76"/>
      <c r="P2499" s="76"/>
      <c r="Q2499" s="76"/>
      <c r="R2499" s="76"/>
    </row>
    <row r="2500" spans="11:18">
      <c r="K2500" s="30"/>
      <c r="L2500" s="76"/>
      <c r="M2500" s="76"/>
      <c r="N2500" s="76"/>
      <c r="O2500" s="76"/>
      <c r="P2500" s="76"/>
      <c r="Q2500" s="76"/>
      <c r="R2500" s="76"/>
    </row>
    <row r="2501" spans="11:18">
      <c r="K2501" s="30"/>
      <c r="L2501" s="76"/>
      <c r="M2501" s="76"/>
      <c r="N2501" s="76"/>
      <c r="O2501" s="76"/>
      <c r="P2501" s="76"/>
      <c r="Q2501" s="76"/>
      <c r="R2501" s="76"/>
    </row>
    <row r="2502" spans="11:18">
      <c r="K2502" s="30"/>
      <c r="L2502" s="76"/>
      <c r="M2502" s="76"/>
      <c r="N2502" s="76"/>
      <c r="O2502" s="76"/>
      <c r="P2502" s="76"/>
      <c r="Q2502" s="76"/>
      <c r="R2502" s="76"/>
    </row>
    <row r="2503" spans="11:18">
      <c r="K2503" s="30"/>
      <c r="L2503" s="76"/>
      <c r="M2503" s="76"/>
      <c r="N2503" s="76"/>
      <c r="O2503" s="76"/>
      <c r="P2503" s="76"/>
      <c r="Q2503" s="76"/>
      <c r="R2503" s="76"/>
    </row>
    <row r="2504" spans="11:18">
      <c r="K2504" s="30"/>
      <c r="L2504" s="76"/>
      <c r="M2504" s="76"/>
      <c r="N2504" s="76"/>
      <c r="O2504" s="76"/>
      <c r="P2504" s="76"/>
      <c r="Q2504" s="76"/>
      <c r="R2504" s="76"/>
    </row>
    <row r="2505" spans="11:18">
      <c r="K2505" s="30"/>
      <c r="L2505" s="76"/>
      <c r="M2505" s="76"/>
      <c r="N2505" s="76"/>
      <c r="O2505" s="76"/>
      <c r="P2505" s="76"/>
      <c r="Q2505" s="76"/>
      <c r="R2505" s="76"/>
    </row>
    <row r="2506" spans="11:18">
      <c r="K2506" s="30"/>
      <c r="L2506" s="76"/>
      <c r="M2506" s="76"/>
      <c r="N2506" s="76"/>
      <c r="O2506" s="76"/>
      <c r="P2506" s="76"/>
      <c r="Q2506" s="76"/>
      <c r="R2506" s="76"/>
    </row>
    <row r="2507" spans="11:18">
      <c r="K2507" s="30"/>
      <c r="L2507" s="76"/>
      <c r="M2507" s="76"/>
      <c r="N2507" s="76"/>
      <c r="O2507" s="76"/>
      <c r="P2507" s="76"/>
      <c r="Q2507" s="76"/>
      <c r="R2507" s="76"/>
    </row>
    <row r="2508" spans="11:18">
      <c r="K2508" s="30"/>
      <c r="L2508" s="76"/>
      <c r="M2508" s="76"/>
      <c r="N2508" s="76"/>
      <c r="O2508" s="76"/>
      <c r="P2508" s="76"/>
      <c r="Q2508" s="76"/>
      <c r="R2508" s="76"/>
    </row>
    <row r="2509" spans="11:18">
      <c r="K2509" s="30"/>
      <c r="L2509" s="76"/>
      <c r="M2509" s="76"/>
      <c r="N2509" s="76"/>
      <c r="O2509" s="76"/>
      <c r="P2509" s="76"/>
      <c r="Q2509" s="76"/>
      <c r="R2509" s="76"/>
    </row>
    <row r="2510" spans="11:18">
      <c r="K2510" s="30"/>
      <c r="L2510" s="76"/>
      <c r="M2510" s="76"/>
      <c r="N2510" s="76"/>
      <c r="O2510" s="76"/>
      <c r="P2510" s="76"/>
      <c r="Q2510" s="76"/>
      <c r="R2510" s="76"/>
    </row>
    <row r="2511" spans="11:18">
      <c r="K2511" s="30"/>
      <c r="L2511" s="76"/>
      <c r="M2511" s="76"/>
      <c r="N2511" s="76"/>
      <c r="O2511" s="76"/>
      <c r="P2511" s="76"/>
      <c r="Q2511" s="76"/>
      <c r="R2511" s="76"/>
    </row>
    <row r="2512" spans="11:18">
      <c r="K2512" s="30"/>
      <c r="L2512" s="76"/>
      <c r="M2512" s="76"/>
      <c r="N2512" s="76"/>
      <c r="O2512" s="76"/>
      <c r="P2512" s="76"/>
      <c r="Q2512" s="76"/>
      <c r="R2512" s="76"/>
    </row>
    <row r="2513" spans="11:18">
      <c r="K2513" s="30"/>
      <c r="L2513" s="76"/>
      <c r="M2513" s="76"/>
      <c r="N2513" s="76"/>
      <c r="O2513" s="76"/>
      <c r="P2513" s="76"/>
      <c r="Q2513" s="76"/>
      <c r="R2513" s="76"/>
    </row>
    <row r="2514" spans="11:18">
      <c r="K2514" s="30"/>
      <c r="L2514" s="76"/>
      <c r="M2514" s="76"/>
      <c r="N2514" s="76"/>
      <c r="O2514" s="76"/>
      <c r="P2514" s="76"/>
      <c r="Q2514" s="76"/>
      <c r="R2514" s="76"/>
    </row>
    <row r="2515" spans="11:18">
      <c r="K2515" s="30"/>
      <c r="L2515" s="76"/>
      <c r="M2515" s="76"/>
      <c r="N2515" s="76"/>
      <c r="O2515" s="76"/>
      <c r="P2515" s="76"/>
      <c r="Q2515" s="76"/>
      <c r="R2515" s="76"/>
    </row>
    <row r="2516" spans="11:18">
      <c r="K2516" s="30"/>
      <c r="L2516" s="76"/>
      <c r="M2516" s="76"/>
      <c r="N2516" s="76"/>
      <c r="O2516" s="76"/>
      <c r="P2516" s="76"/>
      <c r="Q2516" s="76"/>
      <c r="R2516" s="76"/>
    </row>
    <row r="2517" spans="11:18">
      <c r="K2517" s="30"/>
      <c r="L2517" s="76"/>
      <c r="M2517" s="76"/>
      <c r="N2517" s="76"/>
      <c r="O2517" s="76"/>
      <c r="P2517" s="76"/>
      <c r="Q2517" s="76"/>
      <c r="R2517" s="76"/>
    </row>
    <row r="2518" spans="11:18">
      <c r="K2518" s="30"/>
      <c r="L2518" s="76"/>
      <c r="M2518" s="76"/>
      <c r="N2518" s="76"/>
      <c r="O2518" s="76"/>
      <c r="P2518" s="76"/>
      <c r="Q2518" s="76"/>
      <c r="R2518" s="76"/>
    </row>
    <row r="2519" spans="11:18">
      <c r="K2519" s="30"/>
      <c r="L2519" s="76"/>
      <c r="M2519" s="76"/>
      <c r="N2519" s="76"/>
      <c r="O2519" s="76"/>
      <c r="P2519" s="76"/>
      <c r="Q2519" s="76"/>
      <c r="R2519" s="76"/>
    </row>
    <row r="2520" spans="11:18">
      <c r="K2520" s="30"/>
      <c r="L2520" s="76"/>
      <c r="M2520" s="76"/>
      <c r="N2520" s="76"/>
      <c r="O2520" s="76"/>
      <c r="P2520" s="76"/>
      <c r="Q2520" s="76"/>
      <c r="R2520" s="76"/>
    </row>
    <row r="2521" spans="11:18">
      <c r="K2521" s="30"/>
      <c r="L2521" s="76"/>
      <c r="M2521" s="76"/>
      <c r="N2521" s="76"/>
      <c r="O2521" s="76"/>
      <c r="P2521" s="76"/>
      <c r="Q2521" s="76"/>
      <c r="R2521" s="76"/>
    </row>
    <row r="2522" spans="11:18">
      <c r="K2522" s="30"/>
      <c r="L2522" s="76"/>
      <c r="M2522" s="76"/>
      <c r="N2522" s="76"/>
      <c r="O2522" s="76"/>
      <c r="P2522" s="76"/>
      <c r="Q2522" s="76"/>
      <c r="R2522" s="76"/>
    </row>
    <row r="2523" spans="11:18">
      <c r="K2523" s="30"/>
      <c r="L2523" s="76"/>
      <c r="M2523" s="76"/>
      <c r="N2523" s="76"/>
      <c r="O2523" s="76"/>
      <c r="P2523" s="76"/>
      <c r="Q2523" s="76"/>
      <c r="R2523" s="76"/>
    </row>
    <row r="2524" spans="11:18">
      <c r="K2524" s="30"/>
      <c r="L2524" s="76"/>
      <c r="M2524" s="76"/>
      <c r="N2524" s="76"/>
      <c r="O2524" s="76"/>
      <c r="P2524" s="76"/>
      <c r="Q2524" s="76"/>
      <c r="R2524" s="76"/>
    </row>
    <row r="2525" spans="11:18">
      <c r="K2525" s="30"/>
      <c r="L2525" s="76"/>
      <c r="M2525" s="76"/>
      <c r="N2525" s="76"/>
      <c r="O2525" s="76"/>
      <c r="P2525" s="76"/>
      <c r="Q2525" s="76"/>
      <c r="R2525" s="76"/>
    </row>
    <row r="2526" spans="11:18">
      <c r="K2526" s="30"/>
      <c r="L2526" s="76"/>
      <c r="M2526" s="76"/>
      <c r="N2526" s="76"/>
      <c r="O2526" s="76"/>
      <c r="P2526" s="76"/>
      <c r="Q2526" s="76"/>
      <c r="R2526" s="76"/>
    </row>
    <row r="2527" spans="11:18">
      <c r="K2527" s="30"/>
      <c r="L2527" s="76"/>
      <c r="M2527" s="76"/>
      <c r="N2527" s="76"/>
      <c r="O2527" s="76"/>
      <c r="P2527" s="76"/>
      <c r="Q2527" s="76"/>
      <c r="R2527" s="76"/>
    </row>
    <row r="2528" spans="11:18">
      <c r="K2528" s="30"/>
      <c r="L2528" s="76"/>
      <c r="M2528" s="76"/>
      <c r="N2528" s="76"/>
      <c r="O2528" s="76"/>
      <c r="P2528" s="76"/>
      <c r="Q2528" s="76"/>
      <c r="R2528" s="76"/>
    </row>
    <row r="2529" spans="11:18">
      <c r="K2529" s="30"/>
      <c r="L2529" s="76"/>
      <c r="M2529" s="76"/>
      <c r="N2529" s="76"/>
      <c r="O2529" s="76"/>
      <c r="P2529" s="76"/>
      <c r="Q2529" s="76"/>
      <c r="R2529" s="76"/>
    </row>
    <row r="2530" spans="11:18">
      <c r="K2530" s="30"/>
      <c r="L2530" s="76"/>
      <c r="M2530" s="76"/>
      <c r="N2530" s="76"/>
      <c r="O2530" s="76"/>
      <c r="P2530" s="76"/>
      <c r="Q2530" s="76"/>
      <c r="R2530" s="76"/>
    </row>
    <row r="2531" spans="11:18">
      <c r="K2531" s="30"/>
      <c r="L2531" s="76"/>
      <c r="M2531" s="76"/>
      <c r="N2531" s="76"/>
      <c r="O2531" s="76"/>
      <c r="P2531" s="76"/>
      <c r="Q2531" s="76"/>
      <c r="R2531" s="76"/>
    </row>
    <row r="2532" spans="11:18">
      <c r="K2532" s="30"/>
      <c r="L2532" s="76"/>
      <c r="M2532" s="76"/>
      <c r="N2532" s="76"/>
      <c r="O2532" s="76"/>
      <c r="P2532" s="76"/>
      <c r="Q2532" s="76"/>
      <c r="R2532" s="76"/>
    </row>
    <row r="2533" spans="11:18">
      <c r="K2533" s="30"/>
      <c r="L2533" s="76"/>
      <c r="M2533" s="76"/>
      <c r="N2533" s="76"/>
      <c r="O2533" s="76"/>
      <c r="P2533" s="76"/>
      <c r="Q2533" s="76"/>
      <c r="R2533" s="76"/>
    </row>
    <row r="2534" spans="11:18">
      <c r="K2534" s="30"/>
      <c r="L2534" s="76"/>
      <c r="M2534" s="76"/>
      <c r="N2534" s="76"/>
      <c r="O2534" s="76"/>
      <c r="P2534" s="76"/>
      <c r="Q2534" s="76"/>
      <c r="R2534" s="76"/>
    </row>
    <row r="2535" spans="11:18">
      <c r="K2535" s="30"/>
      <c r="L2535" s="76"/>
      <c r="M2535" s="76"/>
      <c r="N2535" s="76"/>
      <c r="O2535" s="76"/>
      <c r="P2535" s="76"/>
      <c r="Q2535" s="76"/>
      <c r="R2535" s="76"/>
    </row>
    <row r="2536" spans="11:18">
      <c r="K2536" s="30"/>
      <c r="L2536" s="76"/>
      <c r="M2536" s="76"/>
      <c r="N2536" s="76"/>
      <c r="O2536" s="76"/>
      <c r="P2536" s="76"/>
      <c r="Q2536" s="76"/>
      <c r="R2536" s="76"/>
    </row>
    <row r="2537" spans="11:18">
      <c r="K2537" s="30"/>
      <c r="L2537" s="76"/>
      <c r="M2537" s="76"/>
      <c r="N2537" s="76"/>
      <c r="O2537" s="76"/>
      <c r="P2537" s="76"/>
      <c r="Q2537" s="76"/>
      <c r="R2537" s="76"/>
    </row>
    <row r="2538" spans="11:18">
      <c r="K2538" s="30"/>
      <c r="L2538" s="76"/>
      <c r="M2538" s="76"/>
      <c r="N2538" s="76"/>
      <c r="O2538" s="76"/>
      <c r="P2538" s="76"/>
      <c r="Q2538" s="76"/>
      <c r="R2538" s="76"/>
    </row>
    <row r="2539" spans="11:18">
      <c r="K2539" s="30"/>
      <c r="L2539" s="76"/>
      <c r="M2539" s="76"/>
      <c r="N2539" s="76"/>
      <c r="O2539" s="76"/>
      <c r="P2539" s="76"/>
      <c r="Q2539" s="76"/>
      <c r="R2539" s="76"/>
    </row>
    <row r="2540" spans="11:18">
      <c r="K2540" s="30"/>
      <c r="L2540" s="76"/>
      <c r="M2540" s="76"/>
      <c r="N2540" s="76"/>
      <c r="O2540" s="76"/>
      <c r="P2540" s="76"/>
      <c r="Q2540" s="76"/>
      <c r="R2540" s="76"/>
    </row>
    <row r="2541" spans="11:18">
      <c r="K2541" s="30"/>
      <c r="L2541" s="76"/>
      <c r="M2541" s="76"/>
      <c r="N2541" s="76"/>
      <c r="O2541" s="76"/>
      <c r="P2541" s="76"/>
      <c r="Q2541" s="76"/>
      <c r="R2541" s="76"/>
    </row>
    <row r="2542" spans="11:18">
      <c r="K2542" s="30"/>
      <c r="L2542" s="76"/>
      <c r="M2542" s="76"/>
      <c r="N2542" s="76"/>
      <c r="O2542" s="76"/>
      <c r="P2542" s="76"/>
      <c r="Q2542" s="76"/>
      <c r="R2542" s="76"/>
    </row>
    <row r="2543" spans="11:18">
      <c r="K2543" s="30"/>
      <c r="L2543" s="76"/>
      <c r="M2543" s="76"/>
      <c r="N2543" s="76"/>
      <c r="O2543" s="76"/>
      <c r="P2543" s="76"/>
      <c r="Q2543" s="76"/>
      <c r="R2543" s="76"/>
    </row>
    <row r="2544" spans="11:18">
      <c r="K2544" s="30"/>
      <c r="L2544" s="76"/>
      <c r="M2544" s="76"/>
      <c r="N2544" s="76"/>
      <c r="O2544" s="76"/>
      <c r="P2544" s="76"/>
      <c r="Q2544" s="76"/>
      <c r="R2544" s="76"/>
    </row>
    <row r="2545" spans="11:18">
      <c r="K2545" s="30"/>
      <c r="L2545" s="76"/>
      <c r="M2545" s="76"/>
      <c r="N2545" s="76"/>
      <c r="O2545" s="76"/>
      <c r="P2545" s="76"/>
      <c r="Q2545" s="76"/>
      <c r="R2545" s="76"/>
    </row>
    <row r="2546" spans="11:18">
      <c r="K2546" s="30"/>
      <c r="L2546" s="76"/>
      <c r="M2546" s="76"/>
      <c r="N2546" s="76"/>
      <c r="O2546" s="76"/>
      <c r="P2546" s="76"/>
      <c r="Q2546" s="76"/>
      <c r="R2546" s="76"/>
    </row>
    <row r="2547" spans="11:18">
      <c r="K2547" s="30"/>
      <c r="L2547" s="76"/>
      <c r="M2547" s="76"/>
      <c r="N2547" s="76"/>
      <c r="O2547" s="76"/>
      <c r="P2547" s="76"/>
      <c r="Q2547" s="76"/>
      <c r="R2547" s="76"/>
    </row>
    <row r="2548" spans="11:18">
      <c r="K2548" s="30"/>
      <c r="L2548" s="76"/>
      <c r="M2548" s="76"/>
      <c r="N2548" s="76"/>
      <c r="O2548" s="76"/>
      <c r="P2548" s="76"/>
      <c r="Q2548" s="76"/>
      <c r="R2548" s="76"/>
    </row>
    <row r="2549" spans="11:18">
      <c r="K2549" s="30"/>
      <c r="L2549" s="76"/>
      <c r="M2549" s="76"/>
      <c r="N2549" s="76"/>
      <c r="O2549" s="76"/>
      <c r="P2549" s="76"/>
      <c r="Q2549" s="76"/>
      <c r="R2549" s="76"/>
    </row>
    <row r="2550" spans="11:18">
      <c r="K2550" s="30"/>
      <c r="L2550" s="76"/>
      <c r="M2550" s="76"/>
      <c r="N2550" s="76"/>
      <c r="O2550" s="76"/>
      <c r="P2550" s="76"/>
      <c r="Q2550" s="76"/>
      <c r="R2550" s="76"/>
    </row>
    <row r="2551" spans="11:18">
      <c r="K2551" s="30"/>
      <c r="L2551" s="76"/>
      <c r="M2551" s="76"/>
      <c r="N2551" s="76"/>
      <c r="O2551" s="76"/>
      <c r="P2551" s="76"/>
      <c r="Q2551" s="76"/>
      <c r="R2551" s="76"/>
    </row>
    <row r="2552" spans="11:18">
      <c r="K2552" s="30"/>
      <c r="L2552" s="76"/>
      <c r="M2552" s="76"/>
      <c r="N2552" s="76"/>
      <c r="O2552" s="76"/>
      <c r="P2552" s="76"/>
      <c r="Q2552" s="76"/>
      <c r="R2552" s="76"/>
    </row>
    <row r="2553" spans="11:18">
      <c r="K2553" s="30"/>
      <c r="L2553" s="76"/>
      <c r="M2553" s="76"/>
      <c r="N2553" s="76"/>
      <c r="O2553" s="76"/>
      <c r="P2553" s="76"/>
      <c r="Q2553" s="76"/>
      <c r="R2553" s="76"/>
    </row>
    <row r="2554" spans="11:18">
      <c r="K2554" s="30"/>
      <c r="L2554" s="76"/>
      <c r="M2554" s="76"/>
      <c r="N2554" s="76"/>
      <c r="O2554" s="76"/>
      <c r="P2554" s="76"/>
      <c r="Q2554" s="76"/>
      <c r="R2554" s="76"/>
    </row>
    <row r="2555" spans="11:18">
      <c r="K2555" s="30"/>
      <c r="L2555" s="76"/>
      <c r="M2555" s="76"/>
      <c r="N2555" s="76"/>
      <c r="O2555" s="76"/>
      <c r="P2555" s="76"/>
      <c r="Q2555" s="76"/>
      <c r="R2555" s="76"/>
    </row>
    <row r="2556" spans="11:18">
      <c r="K2556" s="30"/>
      <c r="L2556" s="76"/>
      <c r="M2556" s="76"/>
      <c r="N2556" s="76"/>
      <c r="O2556" s="76"/>
      <c r="P2556" s="76"/>
      <c r="Q2556" s="76"/>
      <c r="R2556" s="76"/>
    </row>
    <row r="2557" spans="11:18">
      <c r="K2557" s="30"/>
      <c r="L2557" s="76"/>
      <c r="M2557" s="76"/>
      <c r="N2557" s="76"/>
      <c r="O2557" s="76"/>
      <c r="P2557" s="76"/>
      <c r="Q2557" s="76"/>
      <c r="R2557" s="76"/>
    </row>
    <row r="2558" spans="11:18">
      <c r="K2558" s="30"/>
      <c r="L2558" s="76"/>
      <c r="M2558" s="76"/>
      <c r="N2558" s="76"/>
      <c r="O2558" s="76"/>
      <c r="P2558" s="76"/>
      <c r="Q2558" s="76"/>
      <c r="R2558" s="76"/>
    </row>
    <row r="2559" spans="11:18">
      <c r="K2559" s="30"/>
      <c r="L2559" s="76"/>
      <c r="M2559" s="76"/>
      <c r="N2559" s="76"/>
      <c r="O2559" s="76"/>
      <c r="P2559" s="76"/>
      <c r="Q2559" s="76"/>
      <c r="R2559" s="76"/>
    </row>
    <row r="2560" spans="11:18">
      <c r="K2560" s="30"/>
      <c r="L2560" s="76"/>
      <c r="M2560" s="76"/>
      <c r="N2560" s="76"/>
      <c r="O2560" s="76"/>
      <c r="P2560" s="76"/>
      <c r="Q2560" s="76"/>
      <c r="R2560" s="76"/>
    </row>
    <row r="2561" spans="11:18">
      <c r="K2561" s="30"/>
      <c r="L2561" s="76"/>
      <c r="M2561" s="76"/>
      <c r="N2561" s="76"/>
      <c r="O2561" s="76"/>
      <c r="P2561" s="76"/>
      <c r="Q2561" s="76"/>
      <c r="R2561" s="76"/>
    </row>
    <row r="2562" spans="11:18">
      <c r="K2562" s="30"/>
      <c r="L2562" s="76"/>
      <c r="M2562" s="76"/>
      <c r="N2562" s="76"/>
      <c r="O2562" s="76"/>
      <c r="P2562" s="76"/>
      <c r="Q2562" s="76"/>
      <c r="R2562" s="76"/>
    </row>
    <row r="2563" spans="11:18">
      <c r="K2563" s="30"/>
      <c r="L2563" s="76"/>
      <c r="M2563" s="76"/>
      <c r="N2563" s="76"/>
      <c r="O2563" s="76"/>
      <c r="P2563" s="76"/>
      <c r="Q2563" s="76"/>
      <c r="R2563" s="76"/>
    </row>
    <row r="2564" spans="11:18">
      <c r="K2564" s="30"/>
      <c r="L2564" s="76"/>
      <c r="M2564" s="76"/>
      <c r="N2564" s="76"/>
      <c r="O2564" s="76"/>
      <c r="P2564" s="76"/>
      <c r="Q2564" s="76"/>
      <c r="R2564" s="76"/>
    </row>
    <row r="2565" spans="11:18">
      <c r="K2565" s="30"/>
      <c r="L2565" s="76"/>
      <c r="M2565" s="76"/>
      <c r="N2565" s="76"/>
      <c r="O2565" s="76"/>
      <c r="P2565" s="76"/>
      <c r="Q2565" s="76"/>
      <c r="R2565" s="76"/>
    </row>
    <row r="2566" spans="11:18">
      <c r="K2566" s="30"/>
      <c r="L2566" s="76"/>
      <c r="M2566" s="76"/>
      <c r="N2566" s="76"/>
      <c r="O2566" s="76"/>
      <c r="P2566" s="76"/>
      <c r="Q2566" s="76"/>
      <c r="R2566" s="76"/>
    </row>
    <row r="2567" spans="11:18">
      <c r="K2567" s="30"/>
      <c r="L2567" s="76"/>
      <c r="M2567" s="76"/>
      <c r="N2567" s="76"/>
      <c r="O2567" s="76"/>
      <c r="P2567" s="76"/>
      <c r="Q2567" s="76"/>
      <c r="R2567" s="76"/>
    </row>
    <row r="2568" spans="11:18">
      <c r="K2568" s="30"/>
      <c r="L2568" s="76"/>
      <c r="M2568" s="76"/>
      <c r="N2568" s="76"/>
      <c r="O2568" s="76"/>
      <c r="P2568" s="76"/>
      <c r="Q2568" s="76"/>
      <c r="R2568" s="76"/>
    </row>
    <row r="2569" spans="11:18">
      <c r="K2569" s="30"/>
      <c r="L2569" s="76"/>
      <c r="M2569" s="76"/>
      <c r="N2569" s="76"/>
      <c r="O2569" s="76"/>
      <c r="P2569" s="76"/>
      <c r="Q2569" s="76"/>
      <c r="R2569" s="76"/>
    </row>
    <row r="2570" spans="11:18">
      <c r="K2570" s="30"/>
      <c r="L2570" s="76"/>
      <c r="M2570" s="76"/>
      <c r="N2570" s="76"/>
      <c r="O2570" s="76"/>
      <c r="P2570" s="76"/>
      <c r="Q2570" s="76"/>
      <c r="R2570" s="76"/>
    </row>
    <row r="2571" spans="11:18">
      <c r="K2571" s="30"/>
      <c r="L2571" s="76"/>
      <c r="M2571" s="76"/>
      <c r="N2571" s="76"/>
      <c r="O2571" s="76"/>
      <c r="P2571" s="76"/>
      <c r="Q2571" s="76"/>
      <c r="R2571" s="76"/>
    </row>
    <row r="2572" spans="11:18">
      <c r="K2572" s="30"/>
      <c r="L2572" s="76"/>
      <c r="M2572" s="76"/>
      <c r="N2572" s="76"/>
      <c r="O2572" s="76"/>
      <c r="P2572" s="76"/>
      <c r="Q2572" s="76"/>
      <c r="R2572" s="76"/>
    </row>
    <row r="2573" spans="11:18">
      <c r="K2573" s="30"/>
      <c r="L2573" s="76"/>
      <c r="M2573" s="76"/>
      <c r="N2573" s="76"/>
      <c r="O2573" s="76"/>
      <c r="P2573" s="76"/>
      <c r="Q2573" s="76"/>
      <c r="R2573" s="76"/>
    </row>
    <row r="2574" spans="11:18">
      <c r="K2574" s="30"/>
      <c r="L2574" s="76"/>
      <c r="M2574" s="76"/>
      <c r="N2574" s="76"/>
      <c r="O2574" s="76"/>
      <c r="P2574" s="76"/>
      <c r="Q2574" s="76"/>
      <c r="R2574" s="76"/>
    </row>
    <row r="2575" spans="11:18">
      <c r="K2575" s="30"/>
      <c r="L2575" s="76"/>
      <c r="M2575" s="76"/>
      <c r="N2575" s="76"/>
      <c r="O2575" s="76"/>
      <c r="P2575" s="76"/>
      <c r="Q2575" s="76"/>
      <c r="R2575" s="76"/>
    </row>
    <row r="2576" spans="11:18">
      <c r="K2576" s="30"/>
      <c r="L2576" s="76"/>
      <c r="M2576" s="76"/>
      <c r="N2576" s="76"/>
      <c r="O2576" s="76"/>
      <c r="P2576" s="76"/>
      <c r="Q2576" s="76"/>
      <c r="R2576" s="76"/>
    </row>
    <row r="2577" spans="11:18">
      <c r="K2577" s="30"/>
      <c r="L2577" s="76"/>
      <c r="M2577" s="76"/>
      <c r="N2577" s="76"/>
      <c r="O2577" s="76"/>
      <c r="P2577" s="76"/>
      <c r="Q2577" s="76"/>
      <c r="R2577" s="76"/>
    </row>
    <row r="2578" spans="11:18">
      <c r="K2578" s="30"/>
      <c r="L2578" s="76"/>
      <c r="M2578" s="76"/>
      <c r="N2578" s="76"/>
      <c r="O2578" s="76"/>
      <c r="P2578" s="76"/>
      <c r="Q2578" s="76"/>
      <c r="R2578" s="76"/>
    </row>
    <row r="2579" spans="11:18">
      <c r="K2579" s="30"/>
      <c r="L2579" s="76"/>
      <c r="M2579" s="76"/>
      <c r="N2579" s="76"/>
      <c r="O2579" s="76"/>
      <c r="P2579" s="76"/>
      <c r="Q2579" s="76"/>
      <c r="R2579" s="76"/>
    </row>
    <row r="2580" spans="11:18">
      <c r="K2580" s="30"/>
      <c r="L2580" s="76"/>
      <c r="M2580" s="76"/>
      <c r="N2580" s="76"/>
      <c r="O2580" s="76"/>
      <c r="P2580" s="76"/>
      <c r="Q2580" s="76"/>
      <c r="R2580" s="76"/>
    </row>
    <row r="2581" spans="11:18">
      <c r="K2581" s="30"/>
      <c r="L2581" s="76"/>
      <c r="M2581" s="76"/>
      <c r="N2581" s="76"/>
      <c r="O2581" s="76"/>
      <c r="P2581" s="76"/>
      <c r="Q2581" s="76"/>
      <c r="R2581" s="76"/>
    </row>
    <row r="2582" spans="11:18">
      <c r="K2582" s="30"/>
      <c r="L2582" s="76"/>
      <c r="M2582" s="76"/>
      <c r="N2582" s="76"/>
      <c r="O2582" s="76"/>
      <c r="P2582" s="76"/>
      <c r="Q2582" s="76"/>
      <c r="R2582" s="76"/>
    </row>
    <row r="2583" spans="11:18">
      <c r="K2583" s="30"/>
      <c r="L2583" s="76"/>
      <c r="M2583" s="76"/>
      <c r="N2583" s="76"/>
      <c r="O2583" s="76"/>
      <c r="P2583" s="76"/>
      <c r="Q2583" s="76"/>
      <c r="R2583" s="76"/>
    </row>
    <row r="2584" spans="11:18">
      <c r="K2584" s="30"/>
      <c r="L2584" s="76"/>
      <c r="M2584" s="76"/>
      <c r="N2584" s="76"/>
      <c r="O2584" s="76"/>
      <c r="P2584" s="76"/>
      <c r="Q2584" s="76"/>
      <c r="R2584" s="76"/>
    </row>
    <row r="2585" spans="11:18">
      <c r="K2585" s="30"/>
      <c r="L2585" s="76"/>
      <c r="M2585" s="76"/>
      <c r="N2585" s="76"/>
      <c r="O2585" s="76"/>
      <c r="P2585" s="76"/>
      <c r="Q2585" s="76"/>
      <c r="R2585" s="76"/>
    </row>
    <row r="2586" spans="11:18">
      <c r="K2586" s="30"/>
      <c r="L2586" s="76"/>
      <c r="M2586" s="76"/>
      <c r="N2586" s="76"/>
      <c r="O2586" s="76"/>
      <c r="P2586" s="76"/>
      <c r="Q2586" s="76"/>
      <c r="R2586" s="76"/>
    </row>
    <row r="2587" spans="11:18">
      <c r="K2587" s="30"/>
      <c r="L2587" s="76"/>
      <c r="M2587" s="76"/>
      <c r="N2587" s="76"/>
      <c r="O2587" s="76"/>
      <c r="P2587" s="76"/>
      <c r="Q2587" s="76"/>
      <c r="R2587" s="76"/>
    </row>
    <row r="2588" spans="11:18">
      <c r="K2588" s="30"/>
      <c r="L2588" s="76"/>
      <c r="M2588" s="76"/>
      <c r="N2588" s="76"/>
      <c r="O2588" s="76"/>
      <c r="P2588" s="76"/>
      <c r="Q2588" s="76"/>
      <c r="R2588" s="76"/>
    </row>
    <row r="2589" spans="11:18">
      <c r="K2589" s="30"/>
    </row>
    <row r="2590" spans="11:18">
      <c r="K2590" s="30"/>
    </row>
    <row r="2591" spans="11:18">
      <c r="K2591" s="30"/>
    </row>
    <row r="2592" spans="11:18">
      <c r="K2592" s="30"/>
    </row>
    <row r="2593" spans="11:11">
      <c r="K2593" s="30"/>
    </row>
    <row r="2594" spans="11:11">
      <c r="K2594" s="30"/>
    </row>
    <row r="2595" spans="11:11">
      <c r="K2595" s="30"/>
    </row>
    <row r="2596" spans="11:11">
      <c r="K2596" s="30"/>
    </row>
    <row r="2597" spans="11:11">
      <c r="K2597" s="30"/>
    </row>
    <row r="2598" spans="11:11">
      <c r="K2598" s="30"/>
    </row>
    <row r="2599" spans="11:11">
      <c r="K2599" s="30"/>
    </row>
    <row r="2600" spans="11:11">
      <c r="K2600" s="30"/>
    </row>
    <row r="2601" spans="11:11">
      <c r="K2601" s="30"/>
    </row>
    <row r="2602" spans="11:11">
      <c r="K2602" s="30"/>
    </row>
    <row r="2603" spans="11:11">
      <c r="K2603" s="30"/>
    </row>
    <row r="2604" spans="11:11">
      <c r="K2604" s="30"/>
    </row>
    <row r="2605" spans="11:11">
      <c r="K2605" s="30"/>
    </row>
    <row r="2606" spans="11:11">
      <c r="K2606" s="30"/>
    </row>
    <row r="2607" spans="11:11">
      <c r="K2607" s="30"/>
    </row>
    <row r="2608" spans="11:11">
      <c r="K2608" s="30"/>
    </row>
    <row r="2609" spans="11:11">
      <c r="K2609" s="30"/>
    </row>
    <row r="2610" spans="11:11">
      <c r="K2610" s="30"/>
    </row>
    <row r="2611" spans="11:11">
      <c r="K2611" s="30"/>
    </row>
    <row r="2612" spans="11:11">
      <c r="K2612" s="30"/>
    </row>
    <row r="2613" spans="11:11">
      <c r="K2613" s="30"/>
    </row>
    <row r="2614" spans="11:11">
      <c r="K2614" s="30"/>
    </row>
    <row r="2615" spans="11:11">
      <c r="K2615" s="30"/>
    </row>
    <row r="2616" spans="11:11">
      <c r="K2616" s="30"/>
    </row>
    <row r="2617" spans="11:11">
      <c r="K2617" s="30"/>
    </row>
    <row r="2618" spans="11:11">
      <c r="K2618" s="30"/>
    </row>
    <row r="2619" spans="11:11">
      <c r="K2619" s="30"/>
    </row>
    <row r="2620" spans="11:11">
      <c r="K2620" s="30"/>
    </row>
    <row r="2621" spans="11:11">
      <c r="K2621" s="30"/>
    </row>
    <row r="2622" spans="11:11">
      <c r="K2622" s="30"/>
    </row>
    <row r="2623" spans="11:11">
      <c r="K2623" s="30"/>
    </row>
    <row r="2624" spans="11:11">
      <c r="K2624" s="30"/>
    </row>
    <row r="2625" spans="11:11">
      <c r="K2625" s="30"/>
    </row>
    <row r="2626" spans="11:11">
      <c r="K2626" s="30"/>
    </row>
    <row r="2627" spans="11:11">
      <c r="K2627" s="30"/>
    </row>
    <row r="2628" spans="11:11">
      <c r="K2628" s="30"/>
    </row>
    <row r="2629" spans="11:11">
      <c r="K2629" s="30"/>
    </row>
    <row r="2630" spans="11:11">
      <c r="K2630" s="30"/>
    </row>
    <row r="2631" spans="11:11">
      <c r="K2631" s="30"/>
    </row>
    <row r="2632" spans="11:11">
      <c r="K2632" s="30"/>
    </row>
    <row r="2633" spans="11:11">
      <c r="K2633" s="30"/>
    </row>
    <row r="2634" spans="11:11">
      <c r="K2634" s="30"/>
    </row>
    <row r="2635" spans="11:11">
      <c r="K2635" s="30"/>
    </row>
    <row r="2636" spans="11:11">
      <c r="K2636" s="30"/>
    </row>
    <row r="2637" spans="11:11">
      <c r="K2637" s="30"/>
    </row>
    <row r="2638" spans="11:11">
      <c r="K2638" s="30"/>
    </row>
    <row r="2639" spans="11:11">
      <c r="K2639" s="30"/>
    </row>
    <row r="2640" spans="11:11">
      <c r="K2640" s="30"/>
    </row>
    <row r="2641" spans="11:11">
      <c r="K2641" s="30"/>
    </row>
    <row r="2642" spans="11:11">
      <c r="K2642" s="30"/>
    </row>
    <row r="2643" spans="11:11">
      <c r="K2643" s="30"/>
    </row>
    <row r="2644" spans="11:11">
      <c r="K2644" s="30"/>
    </row>
    <row r="2645" spans="11:11">
      <c r="K2645" s="30"/>
    </row>
    <row r="2646" spans="11:11">
      <c r="K2646" s="30"/>
    </row>
    <row r="2647" spans="11:11">
      <c r="K2647" s="30"/>
    </row>
    <row r="2648" spans="11:11">
      <c r="K2648" s="30"/>
    </row>
    <row r="2649" spans="11:11">
      <c r="K2649" s="30"/>
    </row>
    <row r="2650" spans="11:11">
      <c r="K2650" s="30"/>
    </row>
    <row r="2651" spans="11:11">
      <c r="K2651" s="30"/>
    </row>
    <row r="2652" spans="11:11">
      <c r="K2652" s="30"/>
    </row>
    <row r="2653" spans="11:11">
      <c r="K2653" s="30"/>
    </row>
    <row r="2654" spans="11:11">
      <c r="K2654" s="30"/>
    </row>
    <row r="2655" spans="11:11">
      <c r="K2655" s="30"/>
    </row>
    <row r="2656" spans="11:11">
      <c r="K2656" s="30"/>
    </row>
    <row r="2657" spans="11:11">
      <c r="K2657" s="30"/>
    </row>
    <row r="2658" spans="11:11">
      <c r="K2658" s="30"/>
    </row>
    <row r="2659" spans="11:11">
      <c r="K2659" s="30"/>
    </row>
    <row r="2660" spans="11:11">
      <c r="K2660" s="30"/>
    </row>
    <row r="2661" spans="11:11">
      <c r="K2661" s="30"/>
    </row>
    <row r="2662" spans="11:11">
      <c r="K2662" s="30"/>
    </row>
    <row r="2663" spans="11:11">
      <c r="K2663" s="30"/>
    </row>
    <row r="2664" spans="11:11">
      <c r="K2664" s="30"/>
    </row>
    <row r="2665" spans="11:11">
      <c r="K2665" s="30"/>
    </row>
    <row r="2666" spans="11:11">
      <c r="K2666" s="30"/>
    </row>
    <row r="2667" spans="11:11">
      <c r="K2667" s="30"/>
    </row>
    <row r="2668" spans="11:11">
      <c r="K2668" s="30"/>
    </row>
    <row r="2669" spans="11:11">
      <c r="K2669" s="30"/>
    </row>
    <row r="2670" spans="11:11">
      <c r="K2670" s="30"/>
    </row>
    <row r="2671" spans="11:11">
      <c r="K2671" s="30"/>
    </row>
    <row r="2672" spans="11:11">
      <c r="K2672" s="30"/>
    </row>
    <row r="2673" spans="11:11">
      <c r="K2673" s="30"/>
    </row>
    <row r="2674" spans="11:11">
      <c r="K2674" s="30"/>
    </row>
    <row r="2675" spans="11:11">
      <c r="K2675" s="30"/>
    </row>
    <row r="2676" spans="11:11">
      <c r="K2676" s="30"/>
    </row>
    <row r="2677" spans="11:11">
      <c r="K2677" s="30"/>
    </row>
    <row r="2678" spans="11:11">
      <c r="K2678" s="30"/>
    </row>
    <row r="2679" spans="11:11">
      <c r="K2679" s="30"/>
    </row>
    <row r="2680" spans="11:11">
      <c r="K2680" s="30"/>
    </row>
    <row r="2681" spans="11:11">
      <c r="K2681" s="30"/>
    </row>
    <row r="2682" spans="11:11">
      <c r="K2682" s="30"/>
    </row>
    <row r="2683" spans="11:11">
      <c r="K2683" s="30"/>
    </row>
    <row r="2684" spans="11:11">
      <c r="K2684" s="30"/>
    </row>
    <row r="2685" spans="11:11">
      <c r="K2685" s="30"/>
    </row>
    <row r="2686" spans="11:11">
      <c r="K2686" s="30"/>
    </row>
    <row r="2687" spans="11:11">
      <c r="K2687" s="30"/>
    </row>
    <row r="2688" spans="11:11">
      <c r="K2688" s="30"/>
    </row>
    <row r="2689" spans="11:11">
      <c r="K2689" s="30"/>
    </row>
    <row r="2690" spans="11:11">
      <c r="K2690" s="30"/>
    </row>
    <row r="2691" spans="11:11">
      <c r="K2691" s="30"/>
    </row>
    <row r="2692" spans="11:11">
      <c r="K2692" s="30"/>
    </row>
    <row r="2693" spans="11:11">
      <c r="K2693" s="30"/>
    </row>
    <row r="2694" spans="11:11">
      <c r="K2694" s="30"/>
    </row>
    <row r="2695" spans="11:11">
      <c r="K2695" s="30"/>
    </row>
    <row r="2696" spans="11:11">
      <c r="K2696" s="30"/>
    </row>
    <row r="2697" spans="11:11">
      <c r="K2697" s="30"/>
    </row>
    <row r="2698" spans="11:11">
      <c r="K2698" s="30"/>
    </row>
    <row r="2699" spans="11:11">
      <c r="K2699" s="30"/>
    </row>
    <row r="2700" spans="11:11">
      <c r="K2700" s="30"/>
    </row>
    <row r="2701" spans="11:11">
      <c r="K2701" s="30"/>
    </row>
    <row r="2702" spans="11:11">
      <c r="K2702" s="30"/>
    </row>
    <row r="2703" spans="11:11">
      <c r="K2703" s="30"/>
    </row>
    <row r="2704" spans="11:11">
      <c r="K2704" s="30"/>
    </row>
    <row r="2705" spans="11:11">
      <c r="K2705" s="30"/>
    </row>
    <row r="2706" spans="11:11">
      <c r="K2706" s="30"/>
    </row>
    <row r="2707" spans="11:11">
      <c r="K2707" s="30"/>
    </row>
    <row r="2708" spans="11:11">
      <c r="K2708" s="30"/>
    </row>
    <row r="2709" spans="11:11">
      <c r="K2709" s="30"/>
    </row>
    <row r="2710" spans="11:11">
      <c r="K2710" s="30"/>
    </row>
    <row r="2711" spans="11:11">
      <c r="K2711" s="30"/>
    </row>
    <row r="2712" spans="11:11">
      <c r="K2712" s="30"/>
    </row>
    <row r="2713" spans="11:11">
      <c r="K2713" s="30"/>
    </row>
    <row r="2714" spans="11:11">
      <c r="K2714" s="30"/>
    </row>
    <row r="2715" spans="11:11">
      <c r="K2715" s="30"/>
    </row>
    <row r="2716" spans="11:11">
      <c r="K2716" s="30"/>
    </row>
    <row r="2717" spans="11:11">
      <c r="K2717" s="30"/>
    </row>
    <row r="2718" spans="11:11">
      <c r="K2718" s="30"/>
    </row>
    <row r="2719" spans="11:11">
      <c r="K2719" s="30"/>
    </row>
    <row r="2720" spans="11:11">
      <c r="K2720" s="30"/>
    </row>
    <row r="2721" spans="11:11">
      <c r="K2721" s="30"/>
    </row>
    <row r="2722" spans="11:11">
      <c r="K2722" s="30"/>
    </row>
    <row r="2723" spans="11:11">
      <c r="K2723" s="30"/>
    </row>
    <row r="2724" spans="11:11">
      <c r="K2724" s="30"/>
    </row>
    <row r="2725" spans="11:11">
      <c r="K2725" s="30"/>
    </row>
    <row r="2726" spans="11:11">
      <c r="K2726" s="30"/>
    </row>
    <row r="2727" spans="11:11">
      <c r="K2727" s="30"/>
    </row>
    <row r="2728" spans="11:11">
      <c r="K2728" s="30"/>
    </row>
    <row r="2729" spans="11:11">
      <c r="K2729" s="30"/>
    </row>
    <row r="2730" spans="11:11">
      <c r="K2730" s="30"/>
    </row>
    <row r="2731" spans="11:11">
      <c r="K2731" s="30"/>
    </row>
    <row r="2732" spans="11:11">
      <c r="K2732" s="30"/>
    </row>
    <row r="2733" spans="11:11">
      <c r="K2733" s="30"/>
    </row>
    <row r="2734" spans="11:11">
      <c r="K2734" s="30"/>
    </row>
    <row r="2735" spans="11:11">
      <c r="K2735" s="30"/>
    </row>
    <row r="2736" spans="11:11">
      <c r="K2736" s="30"/>
    </row>
    <row r="2737" spans="11:11">
      <c r="K2737" s="30"/>
    </row>
    <row r="2738" spans="11:11">
      <c r="K2738" s="30"/>
    </row>
    <row r="2739" spans="11:11">
      <c r="K2739" s="30"/>
    </row>
    <row r="2740" spans="11:11">
      <c r="K2740" s="30"/>
    </row>
    <row r="2741" spans="11:11">
      <c r="K2741" s="30"/>
    </row>
    <row r="2742" spans="11:11">
      <c r="K2742" s="30"/>
    </row>
    <row r="2743" spans="11:11">
      <c r="K2743" s="30"/>
    </row>
    <row r="2744" spans="11:11">
      <c r="K2744" s="30"/>
    </row>
    <row r="2745" spans="11:11">
      <c r="K2745" s="30"/>
    </row>
    <row r="2746" spans="11:11">
      <c r="K2746" s="30"/>
    </row>
    <row r="2747" spans="11:11">
      <c r="K2747" s="30"/>
    </row>
    <row r="2748" spans="11:11">
      <c r="K2748" s="30"/>
    </row>
    <row r="2749" spans="11:11">
      <c r="K2749" s="30"/>
    </row>
    <row r="2750" spans="11:11">
      <c r="K2750" s="30"/>
    </row>
    <row r="2751" spans="11:11">
      <c r="K2751" s="30"/>
    </row>
    <row r="2752" spans="11:11">
      <c r="K2752" s="30"/>
    </row>
    <row r="2753" spans="11:11">
      <c r="K2753" s="30"/>
    </row>
    <row r="2754" spans="11:11">
      <c r="K2754" s="30"/>
    </row>
    <row r="2755" spans="11:11">
      <c r="K2755" s="30"/>
    </row>
    <row r="2756" spans="11:11">
      <c r="K2756" s="30"/>
    </row>
    <row r="2757" spans="11:11">
      <c r="K2757" s="30"/>
    </row>
    <row r="2758" spans="11:11">
      <c r="K2758" s="30"/>
    </row>
    <row r="2759" spans="11:11">
      <c r="K2759" s="30"/>
    </row>
    <row r="2760" spans="11:11">
      <c r="K2760" s="30"/>
    </row>
    <row r="2761" spans="11:11">
      <c r="K2761" s="30"/>
    </row>
    <row r="2762" spans="11:11">
      <c r="K2762" s="30"/>
    </row>
    <row r="2763" spans="11:11">
      <c r="K2763" s="30"/>
    </row>
    <row r="2764" spans="11:11">
      <c r="K2764" s="30"/>
    </row>
    <row r="2765" spans="11:11">
      <c r="K2765" s="30"/>
    </row>
    <row r="2766" spans="11:11">
      <c r="K2766" s="30"/>
    </row>
    <row r="2767" spans="11:11">
      <c r="K2767" s="30"/>
    </row>
    <row r="2768" spans="11:11">
      <c r="K2768" s="30"/>
    </row>
    <row r="2769" spans="11:11">
      <c r="K2769" s="30"/>
    </row>
    <row r="2770" spans="11:11">
      <c r="K2770" s="30"/>
    </row>
    <row r="2771" spans="11:11">
      <c r="K2771" s="30"/>
    </row>
    <row r="2772" spans="11:11">
      <c r="K2772" s="30"/>
    </row>
    <row r="2773" spans="11:11">
      <c r="K2773" s="30"/>
    </row>
    <row r="2774" spans="11:11">
      <c r="K2774" s="30"/>
    </row>
    <row r="2775" spans="11:11">
      <c r="K2775" s="30"/>
    </row>
    <row r="2776" spans="11:11">
      <c r="K2776" s="30"/>
    </row>
    <row r="2777" spans="11:11">
      <c r="K2777" s="30"/>
    </row>
    <row r="2778" spans="11:11">
      <c r="K2778" s="30"/>
    </row>
    <row r="2779" spans="11:11">
      <c r="K2779" s="30"/>
    </row>
    <row r="2780" spans="11:11">
      <c r="K2780" s="30"/>
    </row>
    <row r="2781" spans="11:11">
      <c r="K2781" s="30"/>
    </row>
    <row r="2782" spans="11:11">
      <c r="K2782" s="30"/>
    </row>
    <row r="2783" spans="11:11">
      <c r="K2783" s="30"/>
    </row>
    <row r="2784" spans="11:11">
      <c r="K2784" s="30"/>
    </row>
    <row r="2785" spans="11:11">
      <c r="K2785" s="30"/>
    </row>
    <row r="2786" spans="11:11">
      <c r="K2786" s="30"/>
    </row>
    <row r="2787" spans="11:11">
      <c r="K2787" s="30"/>
    </row>
    <row r="2788" spans="11:11">
      <c r="K2788" s="30"/>
    </row>
    <row r="2789" spans="11:11">
      <c r="K2789" s="30"/>
    </row>
    <row r="2790" spans="11:11">
      <c r="K2790" s="30"/>
    </row>
    <row r="2791" spans="11:11">
      <c r="K2791" s="30"/>
    </row>
    <row r="2792" spans="11:11">
      <c r="K2792" s="30"/>
    </row>
    <row r="2793" spans="11:11">
      <c r="K2793" s="30"/>
    </row>
    <row r="2794" spans="11:11">
      <c r="K2794" s="30"/>
    </row>
    <row r="2795" spans="11:11">
      <c r="K2795" s="30"/>
    </row>
    <row r="2796" spans="11:11">
      <c r="K2796" s="30"/>
    </row>
    <row r="2797" spans="11:11">
      <c r="K2797" s="30"/>
    </row>
    <row r="2798" spans="11:11">
      <c r="K2798" s="30"/>
    </row>
    <row r="2799" spans="11:11">
      <c r="K2799" s="30"/>
    </row>
    <row r="2800" spans="11:11">
      <c r="K2800" s="30"/>
    </row>
    <row r="2801" spans="11:11">
      <c r="K2801" s="30"/>
    </row>
    <row r="2802" spans="11:11">
      <c r="K2802" s="30"/>
    </row>
    <row r="2803" spans="11:11">
      <c r="K2803" s="30"/>
    </row>
    <row r="2804" spans="11:11">
      <c r="K2804" s="30"/>
    </row>
    <row r="2805" spans="11:11">
      <c r="K2805" s="30"/>
    </row>
    <row r="2806" spans="11:11">
      <c r="K2806" s="30"/>
    </row>
    <row r="2807" spans="11:11">
      <c r="K2807" s="30"/>
    </row>
    <row r="2808" spans="11:11">
      <c r="K2808" s="30"/>
    </row>
    <row r="2809" spans="11:11">
      <c r="K2809" s="30"/>
    </row>
    <row r="2810" spans="11:11">
      <c r="K2810" s="30"/>
    </row>
    <row r="2811" spans="11:11">
      <c r="K2811" s="30"/>
    </row>
    <row r="2812" spans="11:11">
      <c r="K2812" s="30"/>
    </row>
    <row r="2813" spans="11:11">
      <c r="K2813" s="30"/>
    </row>
    <row r="2814" spans="11:11">
      <c r="K2814" s="30"/>
    </row>
    <row r="2815" spans="11:11">
      <c r="K2815" s="30"/>
    </row>
    <row r="2816" spans="11:11">
      <c r="K2816" s="30"/>
    </row>
    <row r="2817" spans="11:11">
      <c r="K2817" s="30"/>
    </row>
    <row r="2818" spans="11:11">
      <c r="K2818" s="30"/>
    </row>
    <row r="2819" spans="11:11">
      <c r="K2819" s="30"/>
    </row>
    <row r="2820" spans="11:11">
      <c r="K2820" s="30"/>
    </row>
    <row r="2821" spans="11:11">
      <c r="K2821" s="30"/>
    </row>
    <row r="2822" spans="11:11">
      <c r="K2822" s="30"/>
    </row>
    <row r="2823" spans="11:11">
      <c r="K2823" s="30"/>
    </row>
    <row r="2824" spans="11:11">
      <c r="K2824" s="30"/>
    </row>
    <row r="2825" spans="11:11">
      <c r="K2825" s="30"/>
    </row>
    <row r="2826" spans="11:11">
      <c r="K2826" s="30"/>
    </row>
    <row r="2827" spans="11:11">
      <c r="K2827" s="30"/>
    </row>
    <row r="2828" spans="11:11">
      <c r="K2828" s="30"/>
    </row>
    <row r="2829" spans="11:11">
      <c r="K2829" s="30"/>
    </row>
    <row r="2830" spans="11:11">
      <c r="K2830" s="30"/>
    </row>
    <row r="2831" spans="11:11">
      <c r="K2831" s="30"/>
    </row>
    <row r="2832" spans="11:11">
      <c r="K2832" s="30"/>
    </row>
    <row r="2833" spans="11:11">
      <c r="K2833" s="30"/>
    </row>
    <row r="2834" spans="11:11">
      <c r="K2834" s="30"/>
    </row>
    <row r="2835" spans="11:11">
      <c r="K2835" s="30"/>
    </row>
    <row r="2836" spans="11:11">
      <c r="K2836" s="30"/>
    </row>
    <row r="2837" spans="11:11">
      <c r="K2837" s="30"/>
    </row>
    <row r="2838" spans="11:11">
      <c r="K2838" s="30"/>
    </row>
    <row r="2839" spans="11:11">
      <c r="K2839" s="30"/>
    </row>
    <row r="2840" spans="11:11">
      <c r="K2840" s="30"/>
    </row>
    <row r="2841" spans="11:11">
      <c r="K2841" s="30"/>
    </row>
    <row r="2842" spans="11:11">
      <c r="K2842" s="30"/>
    </row>
    <row r="2843" spans="11:11">
      <c r="K2843" s="30"/>
    </row>
    <row r="2844" spans="11:11">
      <c r="K2844" s="30"/>
    </row>
    <row r="2845" spans="11:11">
      <c r="K2845" s="30"/>
    </row>
    <row r="2846" spans="11:11">
      <c r="K2846" s="30"/>
    </row>
    <row r="2847" spans="11:11">
      <c r="K2847" s="30"/>
    </row>
    <row r="2848" spans="11:11">
      <c r="K2848" s="30"/>
    </row>
    <row r="2849" spans="11:11">
      <c r="K2849" s="30"/>
    </row>
    <row r="2850" spans="11:11">
      <c r="K2850" s="30"/>
    </row>
    <row r="2851" spans="11:11">
      <c r="K2851" s="30"/>
    </row>
    <row r="2852" spans="11:11">
      <c r="K2852" s="30"/>
    </row>
    <row r="2853" spans="11:11">
      <c r="K2853" s="30"/>
    </row>
    <row r="2854" spans="11:11">
      <c r="K2854" s="30"/>
    </row>
    <row r="2855" spans="11:11">
      <c r="K2855" s="30"/>
    </row>
    <row r="2856" spans="11:11">
      <c r="K2856" s="30"/>
    </row>
    <row r="2857" spans="11:11">
      <c r="K2857" s="30"/>
    </row>
    <row r="2858" spans="11:11">
      <c r="K2858" s="30"/>
    </row>
    <row r="2859" spans="11:11">
      <c r="K2859" s="30"/>
    </row>
    <row r="2860" spans="11:11">
      <c r="K2860" s="30"/>
    </row>
    <row r="2861" spans="11:11">
      <c r="K2861" s="30"/>
    </row>
    <row r="2862" spans="11:11">
      <c r="K2862" s="30"/>
    </row>
    <row r="2863" spans="11:11">
      <c r="K2863" s="30"/>
    </row>
    <row r="2864" spans="11:11">
      <c r="K2864" s="30"/>
    </row>
    <row r="2865" spans="11:11">
      <c r="K2865" s="30"/>
    </row>
    <row r="2866" spans="11:11">
      <c r="K2866" s="30"/>
    </row>
    <row r="2867" spans="11:11">
      <c r="K2867" s="30"/>
    </row>
    <row r="2868" spans="11:11">
      <c r="K2868" s="30"/>
    </row>
    <row r="2869" spans="11:11">
      <c r="K2869" s="30"/>
    </row>
    <row r="2870" spans="11:11">
      <c r="K2870" s="30"/>
    </row>
    <row r="2871" spans="11:11">
      <c r="K2871" s="30"/>
    </row>
    <row r="2872" spans="11:11">
      <c r="K2872" s="30"/>
    </row>
    <row r="2873" spans="11:11">
      <c r="K2873" s="30"/>
    </row>
    <row r="2874" spans="11:11">
      <c r="K2874" s="30"/>
    </row>
    <row r="2875" spans="11:11">
      <c r="K2875" s="30"/>
    </row>
    <row r="2876" spans="11:11">
      <c r="K2876" s="30"/>
    </row>
    <row r="2877" spans="11:11">
      <c r="K2877" s="30"/>
    </row>
    <row r="2878" spans="11:11">
      <c r="K2878" s="30"/>
    </row>
    <row r="2879" spans="11:11">
      <c r="K2879" s="30"/>
    </row>
    <row r="2880" spans="11:11">
      <c r="K2880" s="30"/>
    </row>
    <row r="2881" spans="11:11">
      <c r="K2881" s="30"/>
    </row>
    <row r="2882" spans="11:11">
      <c r="K2882" s="30"/>
    </row>
    <row r="2883" spans="11:11">
      <c r="K2883" s="30"/>
    </row>
    <row r="2884" spans="11:11">
      <c r="K2884" s="30"/>
    </row>
    <row r="2885" spans="11:11">
      <c r="K2885" s="30"/>
    </row>
    <row r="2886" spans="11:11">
      <c r="K2886" s="30"/>
    </row>
    <row r="2887" spans="11:11">
      <c r="K2887" s="30"/>
    </row>
    <row r="2888" spans="11:11">
      <c r="K2888" s="30"/>
    </row>
    <row r="2889" spans="11:11">
      <c r="K2889" s="30"/>
    </row>
    <row r="2890" spans="11:11">
      <c r="K2890" s="30"/>
    </row>
    <row r="2891" spans="11:11">
      <c r="K2891" s="30"/>
    </row>
    <row r="2892" spans="11:11">
      <c r="K2892" s="30"/>
    </row>
    <row r="2893" spans="11:11">
      <c r="K2893" s="30"/>
    </row>
    <row r="2894" spans="11:11">
      <c r="K2894" s="30"/>
    </row>
    <row r="2895" spans="11:11">
      <c r="K2895" s="30"/>
    </row>
    <row r="2896" spans="11:11">
      <c r="K2896" s="30"/>
    </row>
    <row r="2897" spans="11:11">
      <c r="K2897" s="30"/>
    </row>
    <row r="2898" spans="11:11">
      <c r="K2898" s="30"/>
    </row>
    <row r="2899" spans="11:11">
      <c r="K2899" s="30"/>
    </row>
    <row r="2900" spans="11:11">
      <c r="K2900" s="30"/>
    </row>
    <row r="2901" spans="11:11">
      <c r="K2901" s="30"/>
    </row>
    <row r="2902" spans="11:11">
      <c r="K2902" s="30"/>
    </row>
    <row r="2903" spans="11:11">
      <c r="K2903" s="30"/>
    </row>
    <row r="2904" spans="11:11">
      <c r="K2904" s="30"/>
    </row>
    <row r="2905" spans="11:11">
      <c r="K2905" s="30"/>
    </row>
    <row r="2906" spans="11:11">
      <c r="K2906" s="30"/>
    </row>
    <row r="2907" spans="11:11">
      <c r="K2907" s="30"/>
    </row>
    <row r="2908" spans="11:11">
      <c r="K2908" s="30"/>
    </row>
    <row r="2909" spans="11:11">
      <c r="K2909" s="30"/>
    </row>
    <row r="2910" spans="11:11">
      <c r="K2910" s="30"/>
    </row>
    <row r="2911" spans="11:11">
      <c r="K2911" s="30"/>
    </row>
    <row r="2912" spans="11:11">
      <c r="K2912" s="30"/>
    </row>
    <row r="2913" spans="11:11">
      <c r="K2913" s="30"/>
    </row>
    <row r="2914" spans="11:11">
      <c r="K2914" s="30"/>
    </row>
    <row r="2915" spans="11:11">
      <c r="K2915" s="30"/>
    </row>
    <row r="2916" spans="11:11">
      <c r="K2916" s="30"/>
    </row>
    <row r="2917" spans="11:11">
      <c r="K2917" s="30"/>
    </row>
    <row r="2918" spans="11:11">
      <c r="K2918" s="30"/>
    </row>
    <row r="2919" spans="11:11">
      <c r="K2919" s="30"/>
    </row>
    <row r="2920" spans="11:11">
      <c r="K2920" s="30"/>
    </row>
    <row r="2921" spans="11:11">
      <c r="K2921" s="30"/>
    </row>
    <row r="2922" spans="11:11">
      <c r="K2922" s="30"/>
    </row>
    <row r="2923" spans="11:11">
      <c r="K2923" s="30"/>
    </row>
    <row r="2924" spans="11:11">
      <c r="K2924" s="30"/>
    </row>
    <row r="2925" spans="11:11">
      <c r="K2925" s="30"/>
    </row>
    <row r="2926" spans="11:11">
      <c r="K2926" s="30"/>
    </row>
    <row r="2927" spans="11:11">
      <c r="K2927" s="30"/>
    </row>
    <row r="2928" spans="11:11">
      <c r="K2928" s="30"/>
    </row>
    <row r="2929" spans="11:11">
      <c r="K2929" s="30"/>
    </row>
    <row r="2930" spans="11:11">
      <c r="K2930" s="30"/>
    </row>
    <row r="2931" spans="11:11">
      <c r="K2931" s="30"/>
    </row>
    <row r="2932" spans="11:11">
      <c r="K2932" s="30"/>
    </row>
    <row r="2933" spans="11:11">
      <c r="K2933" s="30"/>
    </row>
    <row r="2934" spans="11:11">
      <c r="K2934" s="30"/>
    </row>
    <row r="2935" spans="11:11">
      <c r="K2935" s="30"/>
    </row>
    <row r="2936" spans="11:11">
      <c r="K2936" s="30"/>
    </row>
    <row r="2937" spans="11:11">
      <c r="K2937" s="30"/>
    </row>
    <row r="2938" spans="11:11">
      <c r="K2938" s="30"/>
    </row>
    <row r="2939" spans="11:11">
      <c r="K2939" s="30"/>
    </row>
    <row r="2940" spans="11:11">
      <c r="K2940" s="30"/>
    </row>
    <row r="2941" spans="11:11">
      <c r="K2941" s="30"/>
    </row>
    <row r="2942" spans="11:11">
      <c r="K2942" s="30"/>
    </row>
    <row r="2943" spans="11:11">
      <c r="K2943" s="30"/>
    </row>
    <row r="2944" spans="11:11">
      <c r="K2944" s="30"/>
    </row>
    <row r="2945" spans="11:11">
      <c r="K2945" s="30"/>
    </row>
    <row r="2946" spans="11:11">
      <c r="K2946" s="30"/>
    </row>
    <row r="2947" spans="11:11">
      <c r="K2947" s="30"/>
    </row>
    <row r="2948" spans="11:11">
      <c r="K2948" s="30"/>
    </row>
    <row r="2949" spans="11:11">
      <c r="K2949" s="30"/>
    </row>
    <row r="2950" spans="11:11">
      <c r="K2950" s="30"/>
    </row>
    <row r="2951" spans="11:11">
      <c r="K2951" s="30"/>
    </row>
    <row r="2952" spans="11:11">
      <c r="K2952" s="30"/>
    </row>
    <row r="2953" spans="11:11">
      <c r="K2953" s="30"/>
    </row>
    <row r="2954" spans="11:11">
      <c r="K2954" s="30"/>
    </row>
    <row r="2955" spans="11:11">
      <c r="K2955" s="30"/>
    </row>
    <row r="2956" spans="11:11">
      <c r="K2956" s="30"/>
    </row>
    <row r="2957" spans="11:11">
      <c r="K2957" s="30"/>
    </row>
    <row r="2958" spans="11:11">
      <c r="K2958" s="30"/>
    </row>
    <row r="2959" spans="11:11">
      <c r="K2959" s="30"/>
    </row>
    <row r="2960" spans="11:11">
      <c r="K2960" s="30"/>
    </row>
    <row r="2961" spans="11:18">
      <c r="K2961" s="30"/>
    </row>
    <row r="2962" spans="11:18">
      <c r="K2962" s="30"/>
    </row>
    <row r="2963" spans="11:18">
      <c r="K2963" s="30"/>
      <c r="N2963" s="75"/>
      <c r="O2963" s="75"/>
      <c r="P2963" s="75"/>
      <c r="Q2963" s="75"/>
      <c r="R2963" s="75"/>
    </row>
    <row r="2964" spans="11:18">
      <c r="K2964" s="30"/>
      <c r="N2964" s="75"/>
      <c r="O2964" s="75"/>
      <c r="P2964" s="75"/>
      <c r="Q2964" s="75"/>
      <c r="R2964" s="75"/>
    </row>
    <row r="2965" spans="11:18">
      <c r="K2965" s="30"/>
      <c r="N2965" s="75"/>
      <c r="O2965" s="75"/>
      <c r="P2965" s="75"/>
      <c r="Q2965" s="75"/>
      <c r="R2965" s="75"/>
    </row>
    <row r="2966" spans="11:18">
      <c r="K2966" s="30"/>
      <c r="N2966" s="75"/>
      <c r="O2966" s="75"/>
      <c r="P2966" s="75"/>
      <c r="Q2966" s="75"/>
      <c r="R2966" s="75"/>
    </row>
    <row r="2967" spans="11:18">
      <c r="K2967" s="30"/>
      <c r="N2967" s="75"/>
      <c r="O2967" s="75"/>
      <c r="P2967" s="75"/>
      <c r="Q2967" s="75"/>
      <c r="R2967" s="75"/>
    </row>
    <row r="2968" spans="11:18">
      <c r="K2968" s="30"/>
      <c r="N2968" s="75"/>
      <c r="O2968" s="75"/>
      <c r="P2968" s="75"/>
      <c r="Q2968" s="75"/>
      <c r="R2968" s="75"/>
    </row>
    <row r="2969" spans="11:18">
      <c r="K2969" s="30"/>
      <c r="N2969" s="75"/>
      <c r="O2969" s="75"/>
      <c r="P2969" s="75"/>
      <c r="Q2969" s="75"/>
      <c r="R2969" s="75"/>
    </row>
    <row r="2970" spans="11:18">
      <c r="K2970" s="30"/>
      <c r="N2970" s="75"/>
      <c r="O2970" s="75"/>
      <c r="P2970" s="75"/>
      <c r="Q2970" s="75"/>
      <c r="R2970" s="75"/>
    </row>
    <row r="2971" spans="11:18">
      <c r="K2971" s="30"/>
      <c r="N2971" s="75"/>
      <c r="O2971" s="75"/>
      <c r="P2971" s="75"/>
      <c r="Q2971" s="75"/>
      <c r="R2971" s="75"/>
    </row>
    <row r="2972" spans="11:18">
      <c r="K2972" s="30"/>
      <c r="N2972" s="75"/>
      <c r="O2972" s="75"/>
      <c r="P2972" s="75"/>
      <c r="Q2972" s="75"/>
      <c r="R2972" s="75"/>
    </row>
    <row r="2973" spans="11:18">
      <c r="K2973" s="30"/>
      <c r="N2973" s="75"/>
      <c r="O2973" s="75"/>
      <c r="P2973" s="75"/>
      <c r="Q2973" s="75"/>
      <c r="R2973" s="75"/>
    </row>
    <row r="2974" spans="11:18">
      <c r="K2974" s="30"/>
      <c r="N2974" s="75"/>
      <c r="O2974" s="75"/>
      <c r="P2974" s="75"/>
      <c r="Q2974" s="75"/>
      <c r="R2974" s="75"/>
    </row>
    <row r="2975" spans="11:18">
      <c r="K2975" s="30"/>
      <c r="N2975" s="75"/>
      <c r="O2975" s="75"/>
      <c r="P2975" s="75"/>
      <c r="Q2975" s="75"/>
      <c r="R2975" s="75"/>
    </row>
    <row r="2976" spans="11:18">
      <c r="K2976" s="30"/>
      <c r="N2976" s="75"/>
      <c r="O2976" s="75"/>
      <c r="P2976" s="75"/>
      <c r="Q2976" s="75"/>
      <c r="R2976" s="75"/>
    </row>
    <row r="2977" spans="11:18">
      <c r="K2977" s="30"/>
      <c r="N2977" s="75"/>
      <c r="O2977" s="75"/>
      <c r="P2977" s="75"/>
      <c r="Q2977" s="75"/>
      <c r="R2977" s="75"/>
    </row>
    <row r="2978" spans="11:18">
      <c r="K2978" s="30"/>
      <c r="N2978" s="75"/>
      <c r="O2978" s="75"/>
      <c r="P2978" s="75"/>
      <c r="Q2978" s="75"/>
      <c r="R2978" s="75"/>
    </row>
    <row r="2979" spans="11:18">
      <c r="K2979" s="30"/>
      <c r="N2979" s="75"/>
      <c r="O2979" s="75"/>
      <c r="P2979" s="75"/>
      <c r="Q2979" s="75"/>
      <c r="R2979" s="75"/>
    </row>
    <row r="2980" spans="11:18">
      <c r="K2980" s="30"/>
      <c r="N2980" s="75"/>
      <c r="O2980" s="75"/>
      <c r="P2980" s="75"/>
      <c r="Q2980" s="75"/>
      <c r="R2980" s="75"/>
    </row>
    <row r="2981" spans="11:18">
      <c r="K2981" s="30"/>
      <c r="N2981" s="75"/>
      <c r="O2981" s="75"/>
      <c r="P2981" s="75"/>
      <c r="Q2981" s="75"/>
      <c r="R2981" s="75"/>
    </row>
    <row r="2982" spans="11:18">
      <c r="K2982" s="30"/>
      <c r="N2982" s="75"/>
      <c r="O2982" s="75"/>
      <c r="P2982" s="75"/>
      <c r="Q2982" s="75"/>
      <c r="R2982" s="75"/>
    </row>
    <row r="2983" spans="11:18">
      <c r="K2983" s="30"/>
      <c r="N2983" s="75"/>
      <c r="O2983" s="75"/>
      <c r="P2983" s="75"/>
      <c r="Q2983" s="75"/>
      <c r="R2983" s="75"/>
    </row>
    <row r="2984" spans="11:18">
      <c r="K2984" s="30"/>
      <c r="N2984" s="75"/>
      <c r="O2984" s="75"/>
      <c r="P2984" s="75"/>
      <c r="Q2984" s="75"/>
      <c r="R2984" s="75"/>
    </row>
    <row r="2985" spans="11:18">
      <c r="K2985" s="30"/>
      <c r="N2985" s="75"/>
      <c r="O2985" s="75"/>
      <c r="P2985" s="75"/>
      <c r="Q2985" s="75"/>
      <c r="R2985" s="75"/>
    </row>
    <row r="2986" spans="11:18">
      <c r="K2986" s="30"/>
      <c r="N2986" s="75"/>
      <c r="O2986" s="75"/>
      <c r="P2986" s="75"/>
      <c r="Q2986" s="75"/>
      <c r="R2986" s="75"/>
    </row>
    <row r="2987" spans="11:18">
      <c r="K2987" s="30"/>
      <c r="N2987" s="75"/>
      <c r="O2987" s="75"/>
      <c r="P2987" s="75"/>
      <c r="Q2987" s="75"/>
      <c r="R2987" s="75"/>
    </row>
    <row r="2988" spans="11:18">
      <c r="K2988" s="30"/>
      <c r="N2988" s="75"/>
      <c r="O2988" s="75"/>
      <c r="P2988" s="75"/>
      <c r="Q2988" s="75"/>
      <c r="R2988" s="75"/>
    </row>
    <row r="2989" spans="11:18">
      <c r="K2989" s="30"/>
      <c r="N2989" s="75"/>
      <c r="O2989" s="75"/>
      <c r="P2989" s="75"/>
      <c r="Q2989" s="75"/>
      <c r="R2989" s="75"/>
    </row>
    <row r="2990" spans="11:18">
      <c r="K2990" s="30"/>
      <c r="N2990" s="75"/>
      <c r="O2990" s="75"/>
      <c r="P2990" s="75"/>
      <c r="Q2990" s="75"/>
      <c r="R2990" s="75"/>
    </row>
    <row r="2991" spans="11:18">
      <c r="K2991" s="30"/>
      <c r="N2991" s="75"/>
      <c r="O2991" s="75"/>
      <c r="P2991" s="75"/>
      <c r="Q2991" s="75"/>
      <c r="R2991" s="75"/>
    </row>
    <row r="2992" spans="11:18">
      <c r="K2992" s="30"/>
      <c r="N2992" s="75"/>
      <c r="O2992" s="75"/>
      <c r="P2992" s="75"/>
      <c r="Q2992" s="75"/>
      <c r="R2992" s="75"/>
    </row>
    <row r="2993" spans="11:18">
      <c r="K2993" s="30"/>
      <c r="N2993" s="75"/>
      <c r="O2993" s="75"/>
      <c r="P2993" s="75"/>
      <c r="Q2993" s="75"/>
      <c r="R2993" s="75"/>
    </row>
    <row r="2994" spans="11:18">
      <c r="K2994" s="30"/>
      <c r="N2994" s="75"/>
      <c r="O2994" s="75"/>
      <c r="P2994" s="75"/>
      <c r="Q2994" s="75"/>
      <c r="R2994" s="75"/>
    </row>
    <row r="2995" spans="11:18">
      <c r="K2995" s="30"/>
      <c r="N2995" s="75"/>
      <c r="O2995" s="75"/>
      <c r="P2995" s="75"/>
      <c r="Q2995" s="75"/>
      <c r="R2995" s="75"/>
    </row>
    <row r="2996" spans="11:18">
      <c r="K2996" s="30"/>
      <c r="N2996" s="75"/>
      <c r="O2996" s="75"/>
      <c r="P2996" s="75"/>
      <c r="Q2996" s="75"/>
      <c r="R2996" s="75"/>
    </row>
    <row r="2997" spans="11:18">
      <c r="K2997" s="30"/>
      <c r="N2997" s="75"/>
      <c r="O2997" s="75"/>
      <c r="P2997" s="75"/>
      <c r="Q2997" s="75"/>
      <c r="R2997" s="75"/>
    </row>
    <row r="2998" spans="11:18">
      <c r="K2998" s="30"/>
      <c r="N2998" s="75"/>
      <c r="O2998" s="75"/>
      <c r="P2998" s="75"/>
      <c r="Q2998" s="75"/>
      <c r="R2998" s="75"/>
    </row>
    <row r="2999" spans="11:18">
      <c r="K2999" s="30"/>
      <c r="N2999" s="75"/>
      <c r="O2999" s="75"/>
      <c r="P2999" s="75"/>
      <c r="Q2999" s="75"/>
      <c r="R2999" s="75"/>
    </row>
    <row r="3000" spans="11:18">
      <c r="K3000" s="30"/>
      <c r="N3000" s="75"/>
      <c r="O3000" s="75"/>
      <c r="P3000" s="75"/>
      <c r="Q3000" s="75"/>
      <c r="R3000" s="75"/>
    </row>
    <row r="3001" spans="11:18">
      <c r="K3001" s="30"/>
      <c r="N3001" s="75"/>
      <c r="O3001" s="75"/>
      <c r="P3001" s="75"/>
      <c r="Q3001" s="75"/>
      <c r="R3001" s="75"/>
    </row>
    <row r="3002" spans="11:18">
      <c r="K3002" s="30"/>
      <c r="N3002" s="75"/>
      <c r="O3002" s="75"/>
      <c r="P3002" s="75"/>
      <c r="Q3002" s="75"/>
      <c r="R3002" s="75"/>
    </row>
    <row r="3003" spans="11:18">
      <c r="K3003" s="30"/>
      <c r="N3003" s="75"/>
      <c r="O3003" s="75"/>
      <c r="P3003" s="75"/>
      <c r="Q3003" s="75"/>
      <c r="R3003" s="75"/>
    </row>
    <row r="3004" spans="11:18">
      <c r="K3004" s="30"/>
      <c r="N3004" s="75"/>
      <c r="O3004" s="75"/>
      <c r="P3004" s="75"/>
      <c r="Q3004" s="75"/>
      <c r="R3004" s="75"/>
    </row>
    <row r="3005" spans="11:18">
      <c r="K3005" s="30"/>
      <c r="N3005" s="75"/>
      <c r="O3005" s="75"/>
      <c r="P3005" s="75"/>
      <c r="Q3005" s="75"/>
      <c r="R3005" s="75"/>
    </row>
    <row r="3006" spans="11:18">
      <c r="K3006" s="30"/>
      <c r="N3006" s="75"/>
      <c r="O3006" s="75"/>
      <c r="P3006" s="75"/>
      <c r="Q3006" s="75"/>
      <c r="R3006" s="75"/>
    </row>
    <row r="3007" spans="11:18">
      <c r="K3007" s="30"/>
      <c r="N3007" s="75"/>
      <c r="O3007" s="75"/>
      <c r="P3007" s="75"/>
      <c r="Q3007" s="75"/>
      <c r="R3007" s="75"/>
    </row>
    <row r="3008" spans="11:18">
      <c r="K3008" s="30"/>
      <c r="N3008" s="75"/>
      <c r="O3008" s="75"/>
      <c r="P3008" s="75"/>
      <c r="Q3008" s="75"/>
      <c r="R3008" s="75"/>
    </row>
    <row r="3009" spans="11:18">
      <c r="K3009" s="30"/>
      <c r="N3009" s="75"/>
      <c r="O3009" s="75"/>
      <c r="P3009" s="75"/>
      <c r="Q3009" s="75"/>
      <c r="R3009" s="75"/>
    </row>
    <row r="3010" spans="11:18">
      <c r="K3010" s="30"/>
      <c r="N3010" s="75"/>
      <c r="O3010" s="75"/>
      <c r="P3010" s="75"/>
      <c r="Q3010" s="75"/>
      <c r="R3010" s="75"/>
    </row>
    <row r="3011" spans="11:18">
      <c r="K3011" s="30"/>
      <c r="N3011" s="75"/>
      <c r="O3011" s="75"/>
      <c r="P3011" s="75"/>
      <c r="Q3011" s="75"/>
      <c r="R3011" s="75"/>
    </row>
    <row r="3012" spans="11:18">
      <c r="K3012" s="30"/>
      <c r="N3012" s="75"/>
      <c r="O3012" s="75"/>
      <c r="P3012" s="75"/>
      <c r="Q3012" s="75"/>
      <c r="R3012" s="75"/>
    </row>
    <row r="3013" spans="11:18">
      <c r="K3013" s="30"/>
      <c r="N3013" s="75"/>
      <c r="O3013" s="75"/>
      <c r="P3013" s="75"/>
      <c r="Q3013" s="75"/>
      <c r="R3013" s="75"/>
    </row>
    <row r="3014" spans="11:18">
      <c r="K3014" s="30"/>
      <c r="N3014" s="75"/>
      <c r="O3014" s="75"/>
      <c r="P3014" s="75"/>
      <c r="Q3014" s="75"/>
      <c r="R3014" s="75"/>
    </row>
    <row r="3015" spans="11:18">
      <c r="K3015" s="30"/>
      <c r="N3015" s="75"/>
      <c r="O3015" s="75"/>
      <c r="P3015" s="75"/>
      <c r="Q3015" s="75"/>
      <c r="R3015" s="75"/>
    </row>
    <row r="3016" spans="11:18">
      <c r="K3016" s="30"/>
      <c r="N3016" s="75"/>
      <c r="O3016" s="75"/>
      <c r="P3016" s="75"/>
      <c r="Q3016" s="75"/>
      <c r="R3016" s="75"/>
    </row>
    <row r="3017" spans="11:18">
      <c r="K3017" s="30"/>
      <c r="N3017" s="75"/>
      <c r="O3017" s="75"/>
      <c r="P3017" s="75"/>
      <c r="Q3017" s="75"/>
      <c r="R3017" s="75"/>
    </row>
    <row r="3018" spans="11:18">
      <c r="K3018" s="30"/>
      <c r="N3018" s="75"/>
      <c r="O3018" s="75"/>
      <c r="P3018" s="75"/>
      <c r="Q3018" s="75"/>
      <c r="R3018" s="75"/>
    </row>
    <row r="3019" spans="11:18">
      <c r="K3019" s="30"/>
      <c r="N3019" s="75"/>
      <c r="O3019" s="75"/>
      <c r="P3019" s="75"/>
      <c r="Q3019" s="75"/>
      <c r="R3019" s="75"/>
    </row>
    <row r="3020" spans="11:18">
      <c r="K3020" s="30"/>
      <c r="N3020" s="75"/>
      <c r="O3020" s="75"/>
      <c r="P3020" s="75"/>
      <c r="Q3020" s="75"/>
      <c r="R3020" s="75"/>
    </row>
    <row r="3021" spans="11:18">
      <c r="K3021" s="30"/>
      <c r="N3021" s="75"/>
      <c r="O3021" s="75"/>
      <c r="P3021" s="75"/>
      <c r="Q3021" s="75"/>
      <c r="R3021" s="75"/>
    </row>
    <row r="3022" spans="11:18">
      <c r="K3022" s="30"/>
      <c r="N3022" s="75"/>
      <c r="O3022" s="75"/>
      <c r="P3022" s="75"/>
      <c r="Q3022" s="75"/>
      <c r="R3022" s="75"/>
    </row>
    <row r="3023" spans="11:18">
      <c r="K3023" s="30"/>
      <c r="N3023" s="75"/>
      <c r="O3023" s="75"/>
      <c r="P3023" s="75"/>
      <c r="Q3023" s="75"/>
      <c r="R3023" s="75"/>
    </row>
    <row r="3024" spans="11:18">
      <c r="K3024" s="30"/>
      <c r="N3024" s="75"/>
      <c r="O3024" s="75"/>
      <c r="P3024" s="75"/>
      <c r="Q3024" s="75"/>
      <c r="R3024" s="75"/>
    </row>
    <row r="3025" spans="11:18">
      <c r="K3025" s="30"/>
      <c r="N3025" s="75"/>
      <c r="O3025" s="75"/>
      <c r="P3025" s="75"/>
      <c r="Q3025" s="75"/>
      <c r="R3025" s="75"/>
    </row>
    <row r="3026" spans="11:18">
      <c r="K3026" s="30"/>
      <c r="N3026" s="75"/>
      <c r="O3026" s="75"/>
      <c r="P3026" s="75"/>
      <c r="Q3026" s="75"/>
      <c r="R3026" s="75"/>
    </row>
    <row r="3027" spans="11:18">
      <c r="K3027" s="30"/>
      <c r="N3027" s="75"/>
      <c r="O3027" s="75"/>
      <c r="P3027" s="75"/>
      <c r="Q3027" s="75"/>
      <c r="R3027" s="75"/>
    </row>
    <row r="3028" spans="11:18">
      <c r="K3028" s="30"/>
      <c r="N3028" s="75"/>
      <c r="O3028" s="75"/>
      <c r="P3028" s="75"/>
      <c r="Q3028" s="75"/>
      <c r="R3028" s="75"/>
    </row>
    <row r="3029" spans="11:18">
      <c r="K3029" s="30"/>
      <c r="N3029" s="75"/>
      <c r="O3029" s="75"/>
      <c r="P3029" s="75"/>
      <c r="Q3029" s="75"/>
      <c r="R3029" s="75"/>
    </row>
    <row r="3030" spans="11:18">
      <c r="K3030" s="30"/>
      <c r="N3030" s="75"/>
      <c r="O3030" s="75"/>
      <c r="P3030" s="75"/>
      <c r="Q3030" s="75"/>
      <c r="R3030" s="75"/>
    </row>
    <row r="3031" spans="11:18">
      <c r="K3031" s="30"/>
      <c r="N3031" s="75"/>
      <c r="O3031" s="75"/>
      <c r="P3031" s="75"/>
      <c r="Q3031" s="75"/>
      <c r="R3031" s="75"/>
    </row>
    <row r="3032" spans="11:18">
      <c r="K3032" s="30"/>
      <c r="N3032" s="75"/>
      <c r="O3032" s="75"/>
      <c r="P3032" s="75"/>
      <c r="Q3032" s="75"/>
      <c r="R3032" s="75"/>
    </row>
    <row r="3033" spans="11:18">
      <c r="K3033" s="30"/>
      <c r="N3033" s="75"/>
      <c r="O3033" s="75"/>
      <c r="P3033" s="75"/>
      <c r="Q3033" s="75"/>
      <c r="R3033" s="75"/>
    </row>
    <row r="3034" spans="11:18">
      <c r="K3034" s="30"/>
      <c r="N3034" s="75"/>
      <c r="O3034" s="75"/>
      <c r="P3034" s="75"/>
      <c r="Q3034" s="75"/>
      <c r="R3034" s="75"/>
    </row>
    <row r="3035" spans="11:18">
      <c r="K3035" s="30"/>
      <c r="N3035" s="75"/>
      <c r="O3035" s="75"/>
      <c r="P3035" s="75"/>
      <c r="Q3035" s="75"/>
      <c r="R3035" s="75"/>
    </row>
    <row r="3036" spans="11:18">
      <c r="K3036" s="30"/>
      <c r="N3036" s="75"/>
      <c r="O3036" s="75"/>
      <c r="P3036" s="75"/>
      <c r="Q3036" s="75"/>
      <c r="R3036" s="75"/>
    </row>
    <row r="3037" spans="11:18">
      <c r="K3037" s="30"/>
      <c r="N3037" s="75"/>
      <c r="O3037" s="75"/>
      <c r="P3037" s="75"/>
      <c r="Q3037" s="75"/>
      <c r="R3037" s="75"/>
    </row>
    <row r="3038" spans="11:18">
      <c r="K3038" s="30"/>
      <c r="N3038" s="75"/>
      <c r="O3038" s="75"/>
      <c r="P3038" s="75"/>
      <c r="Q3038" s="75"/>
      <c r="R3038" s="75"/>
    </row>
    <row r="3039" spans="11:18">
      <c r="K3039" s="30"/>
      <c r="N3039" s="75"/>
      <c r="O3039" s="75"/>
      <c r="P3039" s="75"/>
      <c r="Q3039" s="75"/>
      <c r="R3039" s="75"/>
    </row>
    <row r="3040" spans="11:18">
      <c r="K3040" s="30"/>
      <c r="N3040" s="75"/>
      <c r="O3040" s="75"/>
      <c r="P3040" s="75"/>
      <c r="Q3040" s="75"/>
      <c r="R3040" s="75"/>
    </row>
    <row r="3041" spans="11:18">
      <c r="K3041" s="30"/>
      <c r="N3041" s="75"/>
      <c r="O3041" s="75"/>
      <c r="P3041" s="75"/>
      <c r="Q3041" s="75"/>
      <c r="R3041" s="75"/>
    </row>
    <row r="3042" spans="11:18">
      <c r="K3042" s="30"/>
      <c r="N3042" s="75"/>
      <c r="O3042" s="75"/>
      <c r="P3042" s="75"/>
      <c r="Q3042" s="75"/>
      <c r="R3042" s="75"/>
    </row>
    <row r="3043" spans="11:18">
      <c r="K3043" s="30"/>
      <c r="N3043" s="75"/>
      <c r="O3043" s="75"/>
      <c r="P3043" s="75"/>
      <c r="Q3043" s="75"/>
      <c r="R3043" s="75"/>
    </row>
    <row r="3044" spans="11:18">
      <c r="K3044" s="30"/>
      <c r="N3044" s="75"/>
      <c r="O3044" s="75"/>
      <c r="P3044" s="75"/>
      <c r="Q3044" s="75"/>
      <c r="R3044" s="75"/>
    </row>
    <row r="3045" spans="11:18">
      <c r="K3045" s="30"/>
      <c r="N3045" s="75"/>
      <c r="O3045" s="75"/>
      <c r="P3045" s="75"/>
      <c r="Q3045" s="75"/>
      <c r="R3045" s="75"/>
    </row>
    <row r="3046" spans="11:18">
      <c r="K3046" s="30"/>
      <c r="N3046" s="75"/>
      <c r="O3046" s="75"/>
      <c r="P3046" s="75"/>
      <c r="Q3046" s="75"/>
      <c r="R3046" s="75"/>
    </row>
    <row r="3047" spans="11:18">
      <c r="K3047" s="30"/>
      <c r="N3047" s="75"/>
      <c r="O3047" s="75"/>
      <c r="P3047" s="75"/>
      <c r="Q3047" s="75"/>
      <c r="R3047" s="75"/>
    </row>
    <row r="3048" spans="11:18">
      <c r="K3048" s="30"/>
      <c r="N3048" s="75"/>
      <c r="O3048" s="75"/>
      <c r="P3048" s="75"/>
      <c r="Q3048" s="75"/>
      <c r="R3048" s="75"/>
    </row>
    <row r="3049" spans="11:18">
      <c r="K3049" s="30"/>
      <c r="N3049" s="75"/>
      <c r="O3049" s="75"/>
      <c r="P3049" s="75"/>
      <c r="Q3049" s="75"/>
      <c r="R3049" s="75"/>
    </row>
    <row r="3050" spans="11:18">
      <c r="K3050" s="30"/>
      <c r="N3050" s="75"/>
      <c r="O3050" s="75"/>
      <c r="P3050" s="75"/>
      <c r="Q3050" s="75"/>
      <c r="R3050" s="75"/>
    </row>
    <row r="3051" spans="11:18">
      <c r="K3051" s="30"/>
      <c r="N3051" s="75"/>
      <c r="O3051" s="75"/>
      <c r="P3051" s="75"/>
      <c r="Q3051" s="75"/>
      <c r="R3051" s="75"/>
    </row>
    <row r="3052" spans="11:18">
      <c r="K3052" s="30"/>
      <c r="N3052" s="75"/>
      <c r="O3052" s="75"/>
      <c r="P3052" s="75"/>
      <c r="Q3052" s="75"/>
      <c r="R3052" s="75"/>
    </row>
    <row r="3053" spans="11:18">
      <c r="K3053" s="30"/>
      <c r="N3053" s="75"/>
      <c r="O3053" s="75"/>
      <c r="P3053" s="75"/>
      <c r="Q3053" s="75"/>
      <c r="R3053" s="75"/>
    </row>
    <row r="3054" spans="11:18">
      <c r="K3054" s="30"/>
      <c r="N3054" s="75"/>
      <c r="O3054" s="75"/>
      <c r="P3054" s="75"/>
      <c r="Q3054" s="75"/>
      <c r="R3054" s="75"/>
    </row>
    <row r="3055" spans="11:18">
      <c r="K3055" s="30"/>
      <c r="N3055" s="75"/>
      <c r="O3055" s="75"/>
      <c r="P3055" s="75"/>
      <c r="Q3055" s="75"/>
      <c r="R3055" s="75"/>
    </row>
    <row r="3056" spans="11:18">
      <c r="K3056" s="30"/>
      <c r="N3056" s="75"/>
      <c r="O3056" s="75"/>
      <c r="P3056" s="75"/>
      <c r="Q3056" s="75"/>
      <c r="R3056" s="75"/>
    </row>
    <row r="3057" spans="11:18">
      <c r="K3057" s="30"/>
      <c r="N3057" s="75"/>
      <c r="O3057" s="75"/>
      <c r="P3057" s="75"/>
      <c r="Q3057" s="75"/>
      <c r="R3057" s="75"/>
    </row>
    <row r="3058" spans="11:18">
      <c r="K3058" s="30"/>
      <c r="N3058" s="75"/>
      <c r="O3058" s="75"/>
      <c r="P3058" s="75"/>
      <c r="Q3058" s="75"/>
      <c r="R3058" s="75"/>
    </row>
    <row r="3059" spans="11:18">
      <c r="K3059" s="30"/>
      <c r="N3059" s="75"/>
      <c r="O3059" s="75"/>
      <c r="P3059" s="75"/>
      <c r="Q3059" s="75"/>
      <c r="R3059" s="75"/>
    </row>
    <row r="3060" spans="11:18">
      <c r="K3060" s="30"/>
      <c r="N3060" s="75"/>
      <c r="O3060" s="75"/>
      <c r="P3060" s="75"/>
      <c r="Q3060" s="75"/>
      <c r="R3060" s="75"/>
    </row>
    <row r="3061" spans="11:18">
      <c r="K3061" s="30"/>
      <c r="N3061" s="75"/>
      <c r="O3061" s="75"/>
      <c r="P3061" s="75"/>
      <c r="Q3061" s="75"/>
      <c r="R3061" s="75"/>
    </row>
    <row r="3062" spans="11:18">
      <c r="K3062" s="30"/>
      <c r="N3062" s="75"/>
      <c r="O3062" s="75"/>
      <c r="P3062" s="75"/>
      <c r="Q3062" s="75"/>
      <c r="R3062" s="75"/>
    </row>
    <row r="3063" spans="11:18">
      <c r="K3063" s="30"/>
      <c r="N3063" s="75"/>
      <c r="O3063" s="75"/>
      <c r="P3063" s="75"/>
      <c r="Q3063" s="75"/>
      <c r="R3063" s="75"/>
    </row>
    <row r="3064" spans="11:18">
      <c r="K3064" s="30"/>
      <c r="N3064" s="75"/>
      <c r="O3064" s="75"/>
      <c r="P3064" s="75"/>
      <c r="Q3064" s="75"/>
      <c r="R3064" s="75"/>
    </row>
    <row r="3065" spans="11:18">
      <c r="K3065" s="30"/>
      <c r="N3065" s="75"/>
      <c r="O3065" s="75"/>
      <c r="P3065" s="75"/>
      <c r="Q3065" s="75"/>
      <c r="R3065" s="75"/>
    </row>
    <row r="3066" spans="11:18">
      <c r="K3066" s="30"/>
      <c r="N3066" s="75"/>
      <c r="O3066" s="75"/>
      <c r="P3066" s="75"/>
      <c r="Q3066" s="75"/>
      <c r="R3066" s="75"/>
    </row>
    <row r="3067" spans="11:18">
      <c r="K3067" s="30"/>
      <c r="N3067" s="75"/>
      <c r="O3067" s="75"/>
      <c r="P3067" s="75"/>
      <c r="Q3067" s="75"/>
      <c r="R3067" s="75"/>
    </row>
    <row r="3068" spans="11:18">
      <c r="K3068" s="30"/>
      <c r="N3068" s="75"/>
      <c r="O3068" s="75"/>
      <c r="P3068" s="75"/>
      <c r="Q3068" s="75"/>
      <c r="R3068" s="75"/>
    </row>
    <row r="3069" spans="11:18">
      <c r="K3069" s="30"/>
      <c r="N3069" s="75"/>
      <c r="O3069" s="75"/>
      <c r="P3069" s="75"/>
      <c r="Q3069" s="75"/>
      <c r="R3069" s="75"/>
    </row>
    <row r="3070" spans="11:18">
      <c r="K3070" s="30"/>
      <c r="N3070" s="75"/>
      <c r="O3070" s="75"/>
      <c r="P3070" s="75"/>
      <c r="Q3070" s="75"/>
      <c r="R3070" s="75"/>
    </row>
    <row r="3071" spans="11:18">
      <c r="K3071" s="30"/>
      <c r="N3071" s="75"/>
      <c r="O3071" s="75"/>
      <c r="P3071" s="75"/>
      <c r="Q3071" s="75"/>
      <c r="R3071" s="75"/>
    </row>
    <row r="3072" spans="11:18">
      <c r="K3072" s="30"/>
      <c r="N3072" s="75"/>
      <c r="O3072" s="75"/>
      <c r="P3072" s="75"/>
      <c r="Q3072" s="75"/>
      <c r="R3072" s="75"/>
    </row>
    <row r="3073" spans="11:18">
      <c r="K3073" s="30"/>
      <c r="N3073" s="75"/>
      <c r="O3073" s="75"/>
      <c r="P3073" s="75"/>
      <c r="Q3073" s="75"/>
      <c r="R3073" s="75"/>
    </row>
    <row r="3074" spans="11:18">
      <c r="K3074" s="30"/>
      <c r="N3074" s="75"/>
      <c r="O3074" s="75"/>
      <c r="P3074" s="75"/>
      <c r="Q3074" s="75"/>
      <c r="R3074" s="75"/>
    </row>
    <row r="3075" spans="11:18">
      <c r="K3075" s="30"/>
      <c r="N3075" s="75"/>
      <c r="O3075" s="75"/>
      <c r="P3075" s="75"/>
      <c r="Q3075" s="75"/>
      <c r="R3075" s="75"/>
    </row>
    <row r="3076" spans="11:18">
      <c r="K3076" s="30"/>
      <c r="N3076" s="75"/>
      <c r="O3076" s="75"/>
      <c r="P3076" s="75"/>
      <c r="Q3076" s="75"/>
      <c r="R3076" s="75"/>
    </row>
    <row r="3077" spans="11:18">
      <c r="K3077" s="30"/>
      <c r="N3077" s="75"/>
      <c r="O3077" s="75"/>
      <c r="P3077" s="75"/>
      <c r="Q3077" s="75"/>
      <c r="R3077" s="75"/>
    </row>
    <row r="3078" spans="11:18">
      <c r="K3078" s="30"/>
      <c r="N3078" s="75"/>
      <c r="O3078" s="75"/>
      <c r="P3078" s="75"/>
      <c r="Q3078" s="75"/>
      <c r="R3078" s="75"/>
    </row>
    <row r="3079" spans="11:18">
      <c r="K3079" s="30"/>
      <c r="N3079" s="75"/>
      <c r="O3079" s="75"/>
      <c r="P3079" s="75"/>
      <c r="Q3079" s="75"/>
      <c r="R3079" s="75"/>
    </row>
    <row r="3080" spans="11:18">
      <c r="K3080" s="30"/>
      <c r="N3080" s="75"/>
      <c r="O3080" s="75"/>
      <c r="P3080" s="75"/>
      <c r="Q3080" s="75"/>
      <c r="R3080" s="75"/>
    </row>
    <row r="3081" spans="11:18">
      <c r="K3081" s="30"/>
      <c r="N3081" s="75"/>
      <c r="O3081" s="75"/>
      <c r="P3081" s="75"/>
      <c r="Q3081" s="75"/>
      <c r="R3081" s="75"/>
    </row>
    <row r="3082" spans="11:18">
      <c r="K3082" s="30"/>
      <c r="N3082" s="75"/>
      <c r="O3082" s="75"/>
      <c r="P3082" s="75"/>
      <c r="Q3082" s="75"/>
      <c r="R3082" s="75"/>
    </row>
    <row r="3083" spans="11:18">
      <c r="K3083" s="30"/>
      <c r="N3083" s="75"/>
      <c r="O3083" s="75"/>
      <c r="P3083" s="75"/>
      <c r="Q3083" s="75"/>
      <c r="R3083" s="75"/>
    </row>
    <row r="3084" spans="11:18">
      <c r="K3084" s="30"/>
      <c r="N3084" s="75"/>
      <c r="O3084" s="75"/>
      <c r="P3084" s="75"/>
      <c r="Q3084" s="75"/>
      <c r="R3084" s="75"/>
    </row>
    <row r="3085" spans="11:18">
      <c r="K3085" s="30"/>
      <c r="N3085" s="75"/>
      <c r="O3085" s="75"/>
      <c r="P3085" s="75"/>
      <c r="Q3085" s="75"/>
      <c r="R3085" s="75"/>
    </row>
    <row r="3086" spans="11:18">
      <c r="K3086" s="30"/>
      <c r="N3086" s="75"/>
      <c r="O3086" s="75"/>
      <c r="P3086" s="75"/>
      <c r="Q3086" s="75"/>
      <c r="R3086" s="75"/>
    </row>
    <row r="3087" spans="11:18">
      <c r="K3087" s="30"/>
      <c r="N3087" s="75"/>
      <c r="O3087" s="75"/>
      <c r="P3087" s="75"/>
      <c r="Q3087" s="75"/>
      <c r="R3087" s="75"/>
    </row>
    <row r="3088" spans="11:18">
      <c r="K3088" s="30"/>
      <c r="N3088" s="75"/>
      <c r="O3088" s="75"/>
      <c r="P3088" s="75"/>
      <c r="Q3088" s="75"/>
      <c r="R3088" s="75"/>
    </row>
    <row r="3089" spans="11:18">
      <c r="K3089" s="30"/>
      <c r="N3089" s="75"/>
      <c r="O3089" s="75"/>
      <c r="P3089" s="75"/>
      <c r="Q3089" s="75"/>
      <c r="R3089" s="75"/>
    </row>
    <row r="3090" spans="11:18">
      <c r="K3090" s="30"/>
      <c r="N3090" s="75"/>
      <c r="O3090" s="75"/>
      <c r="P3090" s="75"/>
      <c r="Q3090" s="75"/>
      <c r="R3090" s="75"/>
    </row>
    <row r="3091" spans="11:18">
      <c r="K3091" s="30"/>
      <c r="N3091" s="75"/>
      <c r="O3091" s="75"/>
      <c r="P3091" s="75"/>
      <c r="Q3091" s="75"/>
      <c r="R3091" s="75"/>
    </row>
    <row r="3092" spans="11:18">
      <c r="K3092" s="30"/>
      <c r="N3092" s="75"/>
      <c r="O3092" s="75"/>
      <c r="P3092" s="75"/>
      <c r="Q3092" s="75"/>
      <c r="R3092" s="75"/>
    </row>
    <row r="3093" spans="11:18">
      <c r="K3093" s="30"/>
      <c r="N3093" s="75"/>
      <c r="O3093" s="75"/>
      <c r="P3093" s="75"/>
      <c r="Q3093" s="75"/>
      <c r="R3093" s="75"/>
    </row>
    <row r="3094" spans="11:18">
      <c r="K3094" s="30"/>
      <c r="N3094" s="75"/>
      <c r="O3094" s="75"/>
      <c r="P3094" s="75"/>
      <c r="Q3094" s="75"/>
      <c r="R3094" s="75"/>
    </row>
    <row r="3095" spans="11:18">
      <c r="K3095" s="30"/>
      <c r="N3095" s="75"/>
      <c r="O3095" s="75"/>
      <c r="P3095" s="75"/>
      <c r="Q3095" s="75"/>
      <c r="R3095" s="75"/>
    </row>
    <row r="3096" spans="11:18">
      <c r="K3096" s="30"/>
      <c r="N3096" s="75"/>
      <c r="O3096" s="75"/>
      <c r="P3096" s="75"/>
      <c r="Q3096" s="75"/>
      <c r="R3096" s="75"/>
    </row>
    <row r="3097" spans="11:18">
      <c r="K3097" s="30"/>
      <c r="N3097" s="75"/>
      <c r="O3097" s="75"/>
      <c r="P3097" s="75"/>
      <c r="Q3097" s="75"/>
      <c r="R3097" s="75"/>
    </row>
    <row r="3098" spans="11:18">
      <c r="K3098" s="30"/>
      <c r="N3098" s="75"/>
      <c r="O3098" s="75"/>
      <c r="P3098" s="75"/>
      <c r="Q3098" s="75"/>
      <c r="R3098" s="75"/>
    </row>
    <row r="3099" spans="11:18">
      <c r="K3099" s="30"/>
      <c r="N3099" s="75"/>
      <c r="O3099" s="75"/>
      <c r="P3099" s="75"/>
      <c r="Q3099" s="75"/>
      <c r="R3099" s="75"/>
    </row>
    <row r="3100" spans="11:18">
      <c r="K3100" s="30"/>
      <c r="N3100" s="75"/>
      <c r="O3100" s="75"/>
      <c r="P3100" s="75"/>
      <c r="Q3100" s="75"/>
      <c r="R3100" s="75"/>
    </row>
    <row r="3101" spans="11:18">
      <c r="K3101" s="30"/>
      <c r="N3101" s="75"/>
      <c r="O3101" s="75"/>
      <c r="P3101" s="75"/>
      <c r="Q3101" s="75"/>
      <c r="R3101" s="75"/>
    </row>
    <row r="3102" spans="11:18">
      <c r="K3102" s="30"/>
      <c r="N3102" s="75"/>
      <c r="O3102" s="75"/>
      <c r="P3102" s="75"/>
      <c r="Q3102" s="75"/>
      <c r="R3102" s="75"/>
    </row>
    <row r="3103" spans="11:18">
      <c r="K3103" s="30"/>
      <c r="N3103" s="75"/>
      <c r="O3103" s="75"/>
      <c r="P3103" s="75"/>
      <c r="Q3103" s="75"/>
      <c r="R3103" s="75"/>
    </row>
    <row r="3104" spans="11:18">
      <c r="K3104" s="30"/>
      <c r="N3104" s="75"/>
      <c r="O3104" s="75"/>
      <c r="P3104" s="75"/>
      <c r="Q3104" s="75"/>
      <c r="R3104" s="75"/>
    </row>
    <row r="3105" spans="11:18">
      <c r="K3105" s="30"/>
      <c r="N3105" s="75"/>
      <c r="O3105" s="75"/>
      <c r="P3105" s="75"/>
      <c r="Q3105" s="75"/>
      <c r="R3105" s="75"/>
    </row>
    <row r="3106" spans="11:18">
      <c r="K3106" s="30"/>
      <c r="N3106" s="75"/>
      <c r="O3106" s="75"/>
      <c r="P3106" s="75"/>
      <c r="Q3106" s="75"/>
      <c r="R3106" s="75"/>
    </row>
    <row r="3107" spans="11:18">
      <c r="K3107" s="30"/>
      <c r="N3107" s="75"/>
      <c r="O3107" s="75"/>
      <c r="P3107" s="75"/>
      <c r="Q3107" s="75"/>
      <c r="R3107" s="75"/>
    </row>
    <row r="3108" spans="11:18">
      <c r="K3108" s="30"/>
      <c r="N3108" s="75"/>
      <c r="O3108" s="75"/>
      <c r="P3108" s="75"/>
      <c r="Q3108" s="75"/>
      <c r="R3108" s="75"/>
    </row>
    <row r="3109" spans="11:18">
      <c r="K3109" s="30"/>
      <c r="N3109" s="75"/>
      <c r="O3109" s="75"/>
      <c r="P3109" s="75"/>
      <c r="Q3109" s="75"/>
      <c r="R3109" s="75"/>
    </row>
    <row r="3110" spans="11:18">
      <c r="K3110" s="30"/>
      <c r="N3110" s="75"/>
      <c r="O3110" s="75"/>
      <c r="P3110" s="75"/>
      <c r="Q3110" s="75"/>
      <c r="R3110" s="75"/>
    </row>
    <row r="3111" spans="11:18">
      <c r="K3111" s="30"/>
      <c r="N3111" s="75"/>
      <c r="O3111" s="75"/>
      <c r="P3111" s="75"/>
      <c r="Q3111" s="75"/>
      <c r="R3111" s="75"/>
    </row>
    <row r="3112" spans="11:18">
      <c r="K3112" s="30"/>
      <c r="N3112" s="75"/>
      <c r="O3112" s="75"/>
      <c r="P3112" s="75"/>
      <c r="Q3112" s="75"/>
      <c r="R3112" s="75"/>
    </row>
    <row r="3113" spans="11:18">
      <c r="K3113" s="30"/>
      <c r="N3113" s="75"/>
      <c r="O3113" s="75"/>
      <c r="P3113" s="75"/>
      <c r="Q3113" s="75"/>
      <c r="R3113" s="75"/>
    </row>
    <row r="3114" spans="11:18">
      <c r="K3114" s="30"/>
      <c r="N3114" s="75"/>
      <c r="O3114" s="75"/>
      <c r="P3114" s="75"/>
      <c r="Q3114" s="75"/>
      <c r="R3114" s="75"/>
    </row>
    <row r="3115" spans="11:18">
      <c r="K3115" s="30"/>
      <c r="N3115" s="75"/>
      <c r="O3115" s="75"/>
      <c r="P3115" s="75"/>
      <c r="Q3115" s="75"/>
      <c r="R3115" s="75"/>
    </row>
    <row r="3116" spans="11:18">
      <c r="K3116" s="30"/>
      <c r="N3116" s="75"/>
      <c r="O3116" s="75"/>
      <c r="P3116" s="75"/>
      <c r="Q3116" s="75"/>
      <c r="R3116" s="75"/>
    </row>
    <row r="3117" spans="11:18">
      <c r="K3117" s="30"/>
      <c r="N3117" s="75"/>
      <c r="O3117" s="75"/>
      <c r="P3117" s="75"/>
      <c r="Q3117" s="75"/>
      <c r="R3117" s="75"/>
    </row>
    <row r="3118" spans="11:18">
      <c r="K3118" s="30"/>
      <c r="N3118" s="75"/>
      <c r="O3118" s="75"/>
      <c r="P3118" s="75"/>
      <c r="Q3118" s="75"/>
      <c r="R3118" s="75"/>
    </row>
    <row r="3119" spans="11:18">
      <c r="K3119" s="30"/>
      <c r="N3119" s="75"/>
      <c r="O3119" s="75"/>
      <c r="P3119" s="75"/>
      <c r="Q3119" s="75"/>
      <c r="R3119" s="75"/>
    </row>
    <row r="3120" spans="11:18">
      <c r="K3120" s="30"/>
      <c r="N3120" s="75"/>
      <c r="O3120" s="75"/>
      <c r="P3120" s="75"/>
      <c r="Q3120" s="75"/>
      <c r="R3120" s="75"/>
    </row>
    <row r="3121" spans="11:18">
      <c r="K3121" s="30"/>
      <c r="N3121" s="75"/>
      <c r="O3121" s="75"/>
      <c r="P3121" s="75"/>
      <c r="Q3121" s="75"/>
      <c r="R3121" s="75"/>
    </row>
    <row r="3122" spans="11:18">
      <c r="K3122" s="30"/>
      <c r="N3122" s="75"/>
      <c r="O3122" s="75"/>
      <c r="P3122" s="75"/>
      <c r="Q3122" s="75"/>
      <c r="R3122" s="75"/>
    </row>
    <row r="3123" spans="11:18">
      <c r="K3123" s="30"/>
      <c r="N3123" s="75"/>
      <c r="O3123" s="75"/>
      <c r="P3123" s="75"/>
      <c r="Q3123" s="75"/>
      <c r="R3123" s="75"/>
    </row>
    <row r="3124" spans="11:18">
      <c r="K3124" s="30"/>
      <c r="N3124" s="75"/>
      <c r="O3124" s="75"/>
      <c r="P3124" s="75"/>
      <c r="Q3124" s="75"/>
      <c r="R3124" s="75"/>
    </row>
    <row r="3125" spans="11:18">
      <c r="K3125" s="30"/>
      <c r="N3125" s="75"/>
      <c r="O3125" s="75"/>
      <c r="P3125" s="75"/>
      <c r="Q3125" s="75"/>
      <c r="R3125" s="75"/>
    </row>
    <row r="3126" spans="11:18">
      <c r="K3126" s="30"/>
      <c r="N3126" s="75"/>
      <c r="O3126" s="75"/>
      <c r="P3126" s="75"/>
      <c r="Q3126" s="75"/>
      <c r="R3126" s="75"/>
    </row>
    <row r="3127" spans="11:18">
      <c r="K3127" s="30"/>
      <c r="N3127" s="75"/>
      <c r="O3127" s="75"/>
      <c r="P3127" s="75"/>
      <c r="Q3127" s="75"/>
      <c r="R3127" s="75"/>
    </row>
    <row r="3128" spans="11:18">
      <c r="K3128" s="30"/>
      <c r="N3128" s="75"/>
      <c r="O3128" s="75"/>
      <c r="P3128" s="75"/>
      <c r="Q3128" s="75"/>
      <c r="R3128" s="75"/>
    </row>
    <row r="3129" spans="11:18">
      <c r="K3129" s="30"/>
      <c r="N3129" s="75"/>
      <c r="O3129" s="75"/>
      <c r="P3129" s="75"/>
      <c r="Q3129" s="75"/>
      <c r="R3129" s="75"/>
    </row>
    <row r="3130" spans="11:18">
      <c r="K3130" s="30"/>
      <c r="N3130" s="75"/>
      <c r="O3130" s="75"/>
      <c r="P3130" s="75"/>
      <c r="Q3130" s="75"/>
      <c r="R3130" s="75"/>
    </row>
    <row r="3131" spans="11:18">
      <c r="K3131" s="30"/>
      <c r="N3131" s="75"/>
      <c r="O3131" s="75"/>
      <c r="P3131" s="75"/>
      <c r="Q3131" s="75"/>
      <c r="R3131" s="75"/>
    </row>
    <row r="3132" spans="11:18">
      <c r="K3132" s="30"/>
      <c r="N3132" s="75"/>
      <c r="O3132" s="75"/>
      <c r="P3132" s="75"/>
      <c r="Q3132" s="75"/>
      <c r="R3132" s="75"/>
    </row>
    <row r="3133" spans="11:18">
      <c r="K3133" s="30"/>
      <c r="N3133" s="75"/>
      <c r="O3133" s="75"/>
      <c r="P3133" s="75"/>
      <c r="Q3133" s="75"/>
      <c r="R3133" s="75"/>
    </row>
    <row r="3134" spans="11:18">
      <c r="K3134" s="30"/>
      <c r="N3134" s="75"/>
      <c r="O3134" s="75"/>
      <c r="P3134" s="75"/>
      <c r="Q3134" s="75"/>
      <c r="R3134" s="75"/>
    </row>
    <row r="3135" spans="11:18">
      <c r="K3135" s="30"/>
      <c r="N3135" s="75"/>
      <c r="O3135" s="75"/>
      <c r="P3135" s="75"/>
      <c r="Q3135" s="75"/>
      <c r="R3135" s="75"/>
    </row>
    <row r="3136" spans="11:18">
      <c r="K3136" s="30"/>
      <c r="N3136" s="75"/>
      <c r="O3136" s="75"/>
      <c r="P3136" s="75"/>
      <c r="Q3136" s="75"/>
      <c r="R3136" s="75"/>
    </row>
    <row r="3137" spans="11:18">
      <c r="K3137" s="30"/>
      <c r="N3137" s="75"/>
      <c r="O3137" s="75"/>
      <c r="P3137" s="75"/>
      <c r="Q3137" s="75"/>
      <c r="R3137" s="75"/>
    </row>
    <row r="3138" spans="11:18">
      <c r="K3138" s="30"/>
      <c r="N3138" s="75"/>
      <c r="O3138" s="75"/>
      <c r="P3138" s="75"/>
      <c r="Q3138" s="75"/>
      <c r="R3138" s="75"/>
    </row>
    <row r="3139" spans="11:18">
      <c r="K3139" s="30"/>
      <c r="N3139" s="75"/>
      <c r="O3139" s="75"/>
      <c r="P3139" s="75"/>
      <c r="Q3139" s="75"/>
      <c r="R3139" s="75"/>
    </row>
    <row r="3140" spans="11:18">
      <c r="K3140" s="30"/>
      <c r="N3140" s="75"/>
      <c r="O3140" s="75"/>
      <c r="P3140" s="75"/>
      <c r="Q3140" s="75"/>
      <c r="R3140" s="75"/>
    </row>
    <row r="3141" spans="11:18">
      <c r="K3141" s="30"/>
      <c r="N3141" s="75"/>
      <c r="O3141" s="75"/>
      <c r="P3141" s="75"/>
      <c r="Q3141" s="75"/>
      <c r="R3141" s="75"/>
    </row>
    <row r="3142" spans="11:18">
      <c r="K3142" s="30"/>
      <c r="N3142" s="75"/>
      <c r="O3142" s="75"/>
      <c r="P3142" s="75"/>
      <c r="Q3142" s="75"/>
      <c r="R3142" s="75"/>
    </row>
    <row r="3143" spans="11:18">
      <c r="K3143" s="30"/>
      <c r="N3143" s="75"/>
      <c r="O3143" s="75"/>
      <c r="P3143" s="75"/>
      <c r="Q3143" s="75"/>
      <c r="R3143" s="75"/>
    </row>
    <row r="3144" spans="11:18">
      <c r="K3144" s="30"/>
      <c r="N3144" s="75"/>
      <c r="O3144" s="75"/>
      <c r="P3144" s="75"/>
      <c r="Q3144" s="75"/>
      <c r="R3144" s="75"/>
    </row>
    <row r="3145" spans="11:18">
      <c r="K3145" s="30"/>
      <c r="N3145" s="75"/>
      <c r="O3145" s="75"/>
      <c r="P3145" s="75"/>
      <c r="Q3145" s="75"/>
      <c r="R3145" s="75"/>
    </row>
    <row r="3146" spans="11:18">
      <c r="K3146" s="30"/>
      <c r="N3146" s="75"/>
      <c r="O3146" s="75"/>
      <c r="P3146" s="75"/>
      <c r="Q3146" s="75"/>
      <c r="R3146" s="75"/>
    </row>
    <row r="3147" spans="11:18">
      <c r="K3147" s="30"/>
      <c r="N3147" s="75"/>
      <c r="O3147" s="75"/>
      <c r="P3147" s="75"/>
      <c r="Q3147" s="75"/>
      <c r="R3147" s="75"/>
    </row>
    <row r="3148" spans="11:18">
      <c r="K3148" s="30"/>
      <c r="N3148" s="75"/>
      <c r="O3148" s="75"/>
      <c r="P3148" s="75"/>
      <c r="Q3148" s="75"/>
      <c r="R3148" s="75"/>
    </row>
    <row r="3149" spans="11:18">
      <c r="K3149" s="30"/>
      <c r="N3149" s="75"/>
      <c r="O3149" s="75"/>
      <c r="P3149" s="75"/>
      <c r="Q3149" s="75"/>
      <c r="R3149" s="75"/>
    </row>
    <row r="3150" spans="11:18">
      <c r="K3150" s="30"/>
      <c r="N3150" s="75"/>
      <c r="O3150" s="75"/>
      <c r="P3150" s="75"/>
      <c r="Q3150" s="75"/>
      <c r="R3150" s="75"/>
    </row>
    <row r="3151" spans="11:18">
      <c r="K3151" s="30"/>
      <c r="N3151" s="75"/>
      <c r="O3151" s="75"/>
      <c r="P3151" s="75"/>
      <c r="Q3151" s="75"/>
      <c r="R3151" s="75"/>
    </row>
    <row r="3152" spans="11:18">
      <c r="K3152" s="30"/>
      <c r="N3152" s="75"/>
      <c r="O3152" s="75"/>
      <c r="P3152" s="75"/>
      <c r="Q3152" s="75"/>
      <c r="R3152" s="75"/>
    </row>
    <row r="3153" spans="11:18">
      <c r="K3153" s="30"/>
      <c r="N3153" s="75"/>
      <c r="O3153" s="75"/>
      <c r="P3153" s="75"/>
      <c r="Q3153" s="75"/>
      <c r="R3153" s="75"/>
    </row>
    <row r="3154" spans="11:18">
      <c r="K3154" s="30"/>
      <c r="N3154" s="75"/>
      <c r="O3154" s="75"/>
      <c r="P3154" s="75"/>
      <c r="Q3154" s="75"/>
      <c r="R3154" s="75"/>
    </row>
    <row r="3155" spans="11:18">
      <c r="K3155" s="30"/>
      <c r="N3155" s="75"/>
      <c r="O3155" s="75"/>
      <c r="P3155" s="75"/>
      <c r="Q3155" s="75"/>
      <c r="R3155" s="75"/>
    </row>
    <row r="3156" spans="11:18">
      <c r="K3156" s="30"/>
      <c r="N3156" s="75"/>
      <c r="O3156" s="75"/>
      <c r="P3156" s="75"/>
      <c r="Q3156" s="75"/>
      <c r="R3156" s="75"/>
    </row>
    <row r="3157" spans="11:18">
      <c r="K3157" s="30"/>
      <c r="N3157" s="75"/>
      <c r="O3157" s="75"/>
      <c r="P3157" s="75"/>
      <c r="Q3157" s="75"/>
      <c r="R3157" s="75"/>
    </row>
    <row r="3158" spans="11:18">
      <c r="K3158" s="30"/>
      <c r="N3158" s="75"/>
      <c r="O3158" s="75"/>
      <c r="P3158" s="75"/>
      <c r="Q3158" s="75"/>
      <c r="R3158" s="75"/>
    </row>
    <row r="3159" spans="11:18">
      <c r="K3159" s="30"/>
      <c r="N3159" s="75"/>
      <c r="O3159" s="75"/>
      <c r="P3159" s="75"/>
      <c r="Q3159" s="75"/>
      <c r="R3159" s="75"/>
    </row>
    <row r="3160" spans="11:18">
      <c r="K3160" s="30"/>
      <c r="N3160" s="75"/>
      <c r="O3160" s="75"/>
      <c r="P3160" s="75"/>
      <c r="Q3160" s="75"/>
      <c r="R3160" s="75"/>
    </row>
    <row r="3161" spans="11:18">
      <c r="K3161" s="30"/>
      <c r="N3161" s="75"/>
      <c r="O3161" s="75"/>
      <c r="P3161" s="75"/>
      <c r="Q3161" s="75"/>
      <c r="R3161" s="75"/>
    </row>
    <row r="3162" spans="11:18">
      <c r="K3162" s="30"/>
      <c r="N3162" s="75"/>
      <c r="O3162" s="75"/>
      <c r="P3162" s="75"/>
      <c r="Q3162" s="75"/>
      <c r="R3162" s="75"/>
    </row>
    <row r="3163" spans="11:18">
      <c r="K3163" s="30"/>
      <c r="N3163" s="75"/>
      <c r="O3163" s="75"/>
      <c r="P3163" s="75"/>
      <c r="Q3163" s="75"/>
      <c r="R3163" s="75"/>
    </row>
    <row r="3164" spans="11:18">
      <c r="K3164" s="30"/>
      <c r="N3164" s="75"/>
      <c r="O3164" s="75"/>
      <c r="P3164" s="75"/>
      <c r="Q3164" s="75"/>
      <c r="R3164" s="75"/>
    </row>
    <row r="3165" spans="11:18">
      <c r="K3165" s="30"/>
      <c r="N3165" s="75"/>
      <c r="O3165" s="75"/>
      <c r="P3165" s="75"/>
      <c r="Q3165" s="75"/>
      <c r="R3165" s="75"/>
    </row>
    <row r="3166" spans="11:18">
      <c r="K3166" s="30"/>
      <c r="N3166" s="75"/>
      <c r="O3166" s="75"/>
      <c r="P3166" s="75"/>
      <c r="Q3166" s="75"/>
      <c r="R3166" s="75"/>
    </row>
    <row r="3167" spans="11:18">
      <c r="K3167" s="30"/>
      <c r="N3167" s="75"/>
      <c r="O3167" s="75"/>
      <c r="P3167" s="75"/>
      <c r="Q3167" s="75"/>
      <c r="R3167" s="75"/>
    </row>
    <row r="3168" spans="11:18">
      <c r="K3168" s="30"/>
      <c r="N3168" s="75"/>
      <c r="O3168" s="75"/>
      <c r="P3168" s="75"/>
      <c r="Q3168" s="75"/>
      <c r="R3168" s="75"/>
    </row>
    <row r="3169" spans="11:18">
      <c r="K3169" s="30"/>
      <c r="N3169" s="75"/>
      <c r="O3169" s="75"/>
      <c r="P3169" s="75"/>
      <c r="Q3169" s="75"/>
      <c r="R3169" s="75"/>
    </row>
    <row r="3170" spans="11:18">
      <c r="K3170" s="30"/>
      <c r="N3170" s="75"/>
      <c r="O3170" s="75"/>
      <c r="P3170" s="75"/>
      <c r="Q3170" s="75"/>
      <c r="R3170" s="75"/>
    </row>
    <row r="3171" spans="11:18">
      <c r="K3171" s="30"/>
      <c r="N3171" s="75"/>
      <c r="O3171" s="75"/>
      <c r="P3171" s="75"/>
      <c r="Q3171" s="75"/>
      <c r="R3171" s="75"/>
    </row>
    <row r="3172" spans="11:18">
      <c r="K3172" s="30"/>
      <c r="N3172" s="75"/>
      <c r="O3172" s="75"/>
      <c r="P3172" s="75"/>
      <c r="Q3172" s="75"/>
      <c r="R3172" s="75"/>
    </row>
    <row r="3173" spans="11:18">
      <c r="K3173" s="30"/>
      <c r="N3173" s="75"/>
      <c r="O3173" s="75"/>
      <c r="P3173" s="75"/>
      <c r="Q3173" s="75"/>
      <c r="R3173" s="75"/>
    </row>
    <row r="3174" spans="11:18">
      <c r="K3174" s="30"/>
      <c r="N3174" s="75"/>
      <c r="O3174" s="75"/>
      <c r="P3174" s="75"/>
      <c r="Q3174" s="75"/>
      <c r="R3174" s="75"/>
    </row>
    <row r="3175" spans="11:18">
      <c r="K3175" s="30"/>
      <c r="N3175" s="75"/>
      <c r="O3175" s="75"/>
      <c r="P3175" s="75"/>
      <c r="Q3175" s="75"/>
      <c r="R3175" s="75"/>
    </row>
    <row r="3176" spans="11:18">
      <c r="K3176" s="30"/>
      <c r="N3176" s="75"/>
      <c r="O3176" s="75"/>
      <c r="P3176" s="75"/>
      <c r="Q3176" s="75"/>
      <c r="R3176" s="75"/>
    </row>
    <row r="3177" spans="11:18">
      <c r="K3177" s="30"/>
      <c r="N3177" s="75"/>
      <c r="O3177" s="75"/>
      <c r="P3177" s="75"/>
      <c r="Q3177" s="75"/>
      <c r="R3177" s="75"/>
    </row>
    <row r="3178" spans="11:18">
      <c r="K3178" s="30"/>
      <c r="N3178" s="75"/>
      <c r="O3178" s="75"/>
      <c r="P3178" s="75"/>
      <c r="Q3178" s="75"/>
      <c r="R3178" s="75"/>
    </row>
    <row r="3179" spans="11:18">
      <c r="K3179" s="30"/>
      <c r="N3179" s="75"/>
      <c r="O3179" s="75"/>
      <c r="P3179" s="75"/>
      <c r="Q3179" s="75"/>
      <c r="R3179" s="75"/>
    </row>
    <row r="3180" spans="11:18">
      <c r="K3180" s="30"/>
      <c r="N3180" s="75"/>
      <c r="O3180" s="75"/>
      <c r="P3180" s="75"/>
      <c r="Q3180" s="75"/>
      <c r="R3180" s="75"/>
    </row>
    <row r="3181" spans="11:18">
      <c r="K3181" s="30"/>
      <c r="N3181" s="75"/>
      <c r="O3181" s="75"/>
      <c r="P3181" s="75"/>
      <c r="Q3181" s="75"/>
      <c r="R3181" s="75"/>
    </row>
    <row r="3182" spans="11:18">
      <c r="K3182" s="30"/>
      <c r="N3182" s="75"/>
      <c r="O3182" s="75"/>
      <c r="P3182" s="75"/>
      <c r="Q3182" s="75"/>
      <c r="R3182" s="75"/>
    </row>
    <row r="3183" spans="11:18">
      <c r="K3183" s="30"/>
      <c r="N3183" s="75"/>
      <c r="O3183" s="75"/>
      <c r="P3183" s="75"/>
      <c r="Q3183" s="75"/>
      <c r="R3183" s="75"/>
    </row>
    <row r="3184" spans="11:18">
      <c r="K3184" s="30"/>
      <c r="N3184" s="75"/>
      <c r="O3184" s="75"/>
      <c r="P3184" s="75"/>
      <c r="Q3184" s="75"/>
      <c r="R3184" s="75"/>
    </row>
    <row r="3185" spans="11:18">
      <c r="K3185" s="30"/>
      <c r="N3185" s="75"/>
      <c r="O3185" s="75"/>
      <c r="P3185" s="75"/>
      <c r="Q3185" s="75"/>
      <c r="R3185" s="75"/>
    </row>
    <row r="3186" spans="11:18">
      <c r="K3186" s="30"/>
      <c r="N3186" s="75"/>
      <c r="O3186" s="75"/>
      <c r="P3186" s="75"/>
      <c r="Q3186" s="75"/>
      <c r="R3186" s="75"/>
    </row>
    <row r="3187" spans="11:18">
      <c r="K3187" s="30"/>
      <c r="N3187" s="75"/>
      <c r="O3187" s="75"/>
      <c r="P3187" s="75"/>
      <c r="Q3187" s="75"/>
      <c r="R3187" s="75"/>
    </row>
    <row r="3188" spans="11:18">
      <c r="K3188" s="30"/>
      <c r="N3188" s="75"/>
      <c r="O3188" s="75"/>
      <c r="P3188" s="75"/>
      <c r="Q3188" s="75"/>
      <c r="R3188" s="75"/>
    </row>
    <row r="3189" spans="11:18">
      <c r="K3189" s="30"/>
      <c r="N3189" s="75"/>
      <c r="O3189" s="75"/>
      <c r="P3189" s="75"/>
      <c r="Q3189" s="75"/>
      <c r="R3189" s="75"/>
    </row>
    <row r="3190" spans="11:18">
      <c r="K3190" s="30"/>
      <c r="N3190" s="75"/>
      <c r="O3190" s="75"/>
      <c r="P3190" s="75"/>
      <c r="Q3190" s="75"/>
      <c r="R3190" s="75"/>
    </row>
    <row r="3191" spans="11:18">
      <c r="K3191" s="30"/>
      <c r="N3191" s="75"/>
      <c r="O3191" s="75"/>
      <c r="P3191" s="75"/>
      <c r="Q3191" s="75"/>
      <c r="R3191" s="75"/>
    </row>
    <row r="3192" spans="11:18">
      <c r="K3192" s="30"/>
      <c r="N3192" s="75"/>
      <c r="O3192" s="75"/>
      <c r="P3192" s="75"/>
      <c r="Q3192" s="75"/>
      <c r="R3192" s="75"/>
    </row>
    <row r="3193" spans="11:18">
      <c r="K3193" s="30"/>
      <c r="N3193" s="75"/>
      <c r="O3193" s="75"/>
      <c r="P3193" s="75"/>
      <c r="Q3193" s="75"/>
      <c r="R3193" s="75"/>
    </row>
    <row r="3194" spans="11:18">
      <c r="K3194" s="30"/>
      <c r="N3194" s="75"/>
      <c r="O3194" s="75"/>
      <c r="P3194" s="75"/>
      <c r="Q3194" s="75"/>
      <c r="R3194" s="75"/>
    </row>
    <row r="3195" spans="11:18">
      <c r="K3195" s="30"/>
      <c r="N3195" s="75"/>
      <c r="O3195" s="75"/>
      <c r="P3195" s="75"/>
      <c r="Q3195" s="75"/>
      <c r="R3195" s="75"/>
    </row>
    <row r="3196" spans="11:18">
      <c r="K3196" s="30"/>
      <c r="N3196" s="75"/>
      <c r="O3196" s="75"/>
      <c r="P3196" s="75"/>
      <c r="Q3196" s="75"/>
      <c r="R3196" s="75"/>
    </row>
    <row r="3197" spans="11:18">
      <c r="K3197" s="30"/>
      <c r="N3197" s="75"/>
      <c r="O3197" s="75"/>
      <c r="P3197" s="75"/>
      <c r="Q3197" s="75"/>
      <c r="R3197" s="75"/>
    </row>
    <row r="3198" spans="11:18">
      <c r="K3198" s="30"/>
      <c r="N3198" s="75"/>
      <c r="O3198" s="75"/>
      <c r="P3198" s="75"/>
      <c r="Q3198" s="75"/>
      <c r="R3198" s="75"/>
    </row>
    <row r="3199" spans="11:18">
      <c r="K3199" s="30"/>
      <c r="N3199" s="75"/>
      <c r="O3199" s="75"/>
      <c r="P3199" s="75"/>
      <c r="Q3199" s="75"/>
      <c r="R3199" s="75"/>
    </row>
    <row r="3200" spans="11:18">
      <c r="K3200" s="30"/>
      <c r="N3200" s="75"/>
      <c r="O3200" s="75"/>
      <c r="P3200" s="75"/>
      <c r="Q3200" s="75"/>
      <c r="R3200" s="75"/>
    </row>
    <row r="3201" spans="11:18">
      <c r="K3201" s="30"/>
      <c r="N3201" s="75"/>
      <c r="O3201" s="75"/>
      <c r="P3201" s="75"/>
      <c r="Q3201" s="75"/>
      <c r="R3201" s="75"/>
    </row>
    <row r="3202" spans="11:18">
      <c r="K3202" s="30"/>
      <c r="N3202" s="75"/>
      <c r="O3202" s="75"/>
      <c r="P3202" s="75"/>
      <c r="Q3202" s="75"/>
      <c r="R3202" s="75"/>
    </row>
    <row r="3203" spans="11:18">
      <c r="K3203" s="30"/>
      <c r="N3203" s="75"/>
      <c r="O3203" s="75"/>
      <c r="P3203" s="75"/>
      <c r="Q3203" s="75"/>
      <c r="R3203" s="75"/>
    </row>
    <row r="3204" spans="11:18">
      <c r="K3204" s="30"/>
      <c r="N3204" s="75"/>
      <c r="O3204" s="75"/>
      <c r="P3204" s="75"/>
      <c r="Q3204" s="75"/>
      <c r="R3204" s="75"/>
    </row>
    <row r="3205" spans="11:18">
      <c r="K3205" s="30"/>
      <c r="N3205" s="75"/>
      <c r="O3205" s="75"/>
      <c r="P3205" s="75"/>
      <c r="Q3205" s="75"/>
      <c r="R3205" s="75"/>
    </row>
    <row r="3206" spans="11:18">
      <c r="K3206" s="30"/>
      <c r="N3206" s="75"/>
      <c r="O3206" s="75"/>
      <c r="P3206" s="75"/>
      <c r="Q3206" s="75"/>
      <c r="R3206" s="75"/>
    </row>
    <row r="3207" spans="11:18">
      <c r="K3207" s="30"/>
      <c r="N3207" s="75"/>
      <c r="O3207" s="75"/>
      <c r="P3207" s="75"/>
      <c r="Q3207" s="75"/>
      <c r="R3207" s="75"/>
    </row>
    <row r="3208" spans="11:18">
      <c r="K3208" s="30"/>
      <c r="N3208" s="75"/>
      <c r="O3208" s="75"/>
      <c r="P3208" s="75"/>
      <c r="Q3208" s="75"/>
      <c r="R3208" s="75"/>
    </row>
    <row r="3209" spans="11:18">
      <c r="K3209" s="30"/>
      <c r="N3209" s="75"/>
      <c r="O3209" s="75"/>
      <c r="P3209" s="75"/>
      <c r="Q3209" s="75"/>
      <c r="R3209" s="75"/>
    </row>
    <row r="3210" spans="11:18">
      <c r="K3210" s="30"/>
      <c r="N3210" s="75"/>
      <c r="O3210" s="75"/>
      <c r="P3210" s="75"/>
      <c r="Q3210" s="75"/>
      <c r="R3210" s="75"/>
    </row>
    <row r="3211" spans="11:18">
      <c r="K3211" s="30"/>
      <c r="N3211" s="75"/>
      <c r="O3211" s="75"/>
      <c r="P3211" s="75"/>
      <c r="Q3211" s="75"/>
      <c r="R3211" s="75"/>
    </row>
    <row r="3212" spans="11:18">
      <c r="K3212" s="30"/>
      <c r="N3212" s="75"/>
      <c r="O3212" s="75"/>
      <c r="P3212" s="75"/>
      <c r="Q3212" s="75"/>
      <c r="R3212" s="75"/>
    </row>
    <row r="3213" spans="11:18">
      <c r="K3213" s="30"/>
      <c r="N3213" s="75"/>
      <c r="O3213" s="75"/>
      <c r="P3213" s="75"/>
      <c r="Q3213" s="75"/>
      <c r="R3213" s="75"/>
    </row>
    <row r="3214" spans="11:18">
      <c r="K3214" s="30"/>
      <c r="N3214" s="75"/>
      <c r="O3214" s="75"/>
      <c r="P3214" s="75"/>
      <c r="Q3214" s="75"/>
      <c r="R3214" s="75"/>
    </row>
    <row r="3215" spans="11:18">
      <c r="K3215" s="30"/>
      <c r="N3215" s="75"/>
      <c r="O3215" s="75"/>
      <c r="P3215" s="75"/>
      <c r="Q3215" s="75"/>
      <c r="R3215" s="75"/>
    </row>
    <row r="3216" spans="11:18">
      <c r="K3216" s="30"/>
      <c r="N3216" s="75"/>
      <c r="O3216" s="75"/>
      <c r="P3216" s="75"/>
      <c r="Q3216" s="75"/>
      <c r="R3216" s="75"/>
    </row>
    <row r="3217" spans="11:18">
      <c r="K3217" s="30"/>
      <c r="N3217" s="75"/>
      <c r="O3217" s="75"/>
      <c r="P3217" s="75"/>
      <c r="Q3217" s="75"/>
      <c r="R3217" s="75"/>
    </row>
    <row r="3218" spans="11:18">
      <c r="K3218" s="30"/>
      <c r="N3218" s="75"/>
      <c r="O3218" s="75"/>
      <c r="P3218" s="75"/>
      <c r="Q3218" s="75"/>
      <c r="R3218" s="75"/>
    </row>
    <row r="3219" spans="11:18">
      <c r="K3219" s="30"/>
      <c r="N3219" s="75"/>
      <c r="O3219" s="75"/>
      <c r="P3219" s="75"/>
      <c r="Q3219" s="75"/>
      <c r="R3219" s="75"/>
    </row>
    <row r="3220" spans="11:18">
      <c r="K3220" s="30"/>
      <c r="N3220" s="75"/>
      <c r="O3220" s="75"/>
      <c r="P3220" s="75"/>
      <c r="Q3220" s="75"/>
      <c r="R3220" s="75"/>
    </row>
    <row r="3221" spans="11:18">
      <c r="K3221" s="30"/>
      <c r="N3221" s="75"/>
      <c r="O3221" s="75"/>
      <c r="P3221" s="75"/>
      <c r="Q3221" s="75"/>
      <c r="R3221" s="75"/>
    </row>
    <row r="3222" spans="11:18">
      <c r="K3222" s="30"/>
      <c r="N3222" s="75"/>
      <c r="O3222" s="75"/>
      <c r="P3222" s="75"/>
      <c r="Q3222" s="75"/>
      <c r="R3222" s="75"/>
    </row>
    <row r="3223" spans="11:18">
      <c r="K3223" s="30"/>
      <c r="N3223" s="75"/>
      <c r="O3223" s="75"/>
      <c r="P3223" s="75"/>
      <c r="Q3223" s="75"/>
      <c r="R3223" s="75"/>
    </row>
    <row r="3224" spans="11:18">
      <c r="K3224" s="30"/>
      <c r="N3224" s="75"/>
      <c r="O3224" s="75"/>
      <c r="P3224" s="75"/>
      <c r="Q3224" s="75"/>
      <c r="R3224" s="75"/>
    </row>
    <row r="3225" spans="11:18">
      <c r="K3225" s="30"/>
      <c r="N3225" s="75"/>
      <c r="O3225" s="75"/>
      <c r="P3225" s="75"/>
      <c r="Q3225" s="75"/>
      <c r="R3225" s="75"/>
    </row>
    <row r="3226" spans="11:18">
      <c r="K3226" s="30"/>
      <c r="N3226" s="75"/>
      <c r="O3226" s="75"/>
      <c r="P3226" s="75"/>
      <c r="Q3226" s="75"/>
      <c r="R3226" s="75"/>
    </row>
    <row r="3227" spans="11:18">
      <c r="K3227" s="30"/>
      <c r="N3227" s="75"/>
      <c r="O3227" s="75"/>
      <c r="P3227" s="75"/>
      <c r="Q3227" s="75"/>
      <c r="R3227" s="75"/>
    </row>
    <row r="3228" spans="11:18">
      <c r="K3228" s="30"/>
      <c r="N3228" s="75"/>
      <c r="O3228" s="75"/>
      <c r="P3228" s="75"/>
      <c r="Q3228" s="75"/>
      <c r="R3228" s="75"/>
    </row>
    <row r="3229" spans="11:18">
      <c r="K3229" s="30"/>
      <c r="N3229" s="75"/>
      <c r="O3229" s="75"/>
      <c r="P3229" s="75"/>
      <c r="Q3229" s="75"/>
      <c r="R3229" s="75"/>
    </row>
    <row r="3230" spans="11:18">
      <c r="K3230" s="30"/>
      <c r="N3230" s="75"/>
      <c r="O3230" s="75"/>
      <c r="P3230" s="75"/>
      <c r="Q3230" s="75"/>
      <c r="R3230" s="75"/>
    </row>
    <row r="3231" spans="11:18">
      <c r="K3231" s="30"/>
      <c r="N3231" s="75"/>
      <c r="O3231" s="75"/>
      <c r="P3231" s="75"/>
      <c r="Q3231" s="75"/>
      <c r="R3231" s="75"/>
    </row>
    <row r="3232" spans="11:18">
      <c r="K3232" s="30"/>
      <c r="N3232" s="75"/>
      <c r="O3232" s="75"/>
      <c r="P3232" s="75"/>
      <c r="Q3232" s="75"/>
      <c r="R3232" s="75"/>
    </row>
    <row r="3233" spans="11:18">
      <c r="K3233" s="30"/>
      <c r="N3233" s="75"/>
      <c r="O3233" s="75"/>
      <c r="P3233" s="75"/>
      <c r="Q3233" s="75"/>
      <c r="R3233" s="75"/>
    </row>
    <row r="3234" spans="11:18">
      <c r="K3234" s="30"/>
      <c r="N3234" s="75"/>
      <c r="O3234" s="75"/>
      <c r="P3234" s="75"/>
      <c r="Q3234" s="75"/>
      <c r="R3234" s="75"/>
    </row>
    <row r="3235" spans="11:18">
      <c r="K3235" s="30"/>
      <c r="N3235" s="75"/>
      <c r="O3235" s="75"/>
      <c r="P3235" s="75"/>
      <c r="Q3235" s="75"/>
      <c r="R3235" s="75"/>
    </row>
    <row r="3236" spans="11:18">
      <c r="K3236" s="30"/>
      <c r="N3236" s="75"/>
      <c r="O3236" s="75"/>
      <c r="P3236" s="75"/>
      <c r="Q3236" s="75"/>
      <c r="R3236" s="75"/>
    </row>
    <row r="3237" spans="11:18">
      <c r="K3237" s="30"/>
      <c r="N3237" s="75"/>
      <c r="O3237" s="75"/>
      <c r="P3237" s="75"/>
      <c r="Q3237" s="75"/>
      <c r="R3237" s="75"/>
    </row>
    <row r="3238" spans="11:18">
      <c r="K3238" s="30"/>
      <c r="N3238" s="75"/>
      <c r="O3238" s="75"/>
      <c r="P3238" s="75"/>
      <c r="Q3238" s="75"/>
      <c r="R3238" s="75"/>
    </row>
    <row r="3239" spans="11:18">
      <c r="K3239" s="30"/>
      <c r="N3239" s="75"/>
      <c r="O3239" s="75"/>
      <c r="P3239" s="75"/>
      <c r="Q3239" s="75"/>
      <c r="R3239" s="75"/>
    </row>
    <row r="3240" spans="11:18">
      <c r="K3240" s="30"/>
      <c r="N3240" s="75"/>
      <c r="O3240" s="75"/>
      <c r="P3240" s="75"/>
      <c r="Q3240" s="75"/>
      <c r="R3240" s="75"/>
    </row>
    <row r="3241" spans="11:18">
      <c r="K3241" s="30"/>
      <c r="N3241" s="75"/>
      <c r="O3241" s="75"/>
      <c r="P3241" s="75"/>
      <c r="Q3241" s="75"/>
      <c r="R3241" s="75"/>
    </row>
    <row r="3242" spans="11:18">
      <c r="K3242" s="30"/>
      <c r="N3242" s="75"/>
      <c r="O3242" s="75"/>
      <c r="P3242" s="75"/>
      <c r="Q3242" s="75"/>
      <c r="R3242" s="75"/>
    </row>
    <row r="3243" spans="11:18">
      <c r="K3243" s="30"/>
      <c r="N3243" s="75"/>
      <c r="O3243" s="75"/>
      <c r="P3243" s="75"/>
      <c r="Q3243" s="75"/>
      <c r="R3243" s="75"/>
    </row>
    <row r="3244" spans="11:18">
      <c r="K3244" s="30"/>
      <c r="N3244" s="75"/>
      <c r="O3244" s="75"/>
      <c r="P3244" s="75"/>
      <c r="Q3244" s="75"/>
      <c r="R3244" s="75"/>
    </row>
    <row r="3245" spans="11:18">
      <c r="K3245" s="30"/>
      <c r="N3245" s="75"/>
      <c r="O3245" s="75"/>
      <c r="P3245" s="75"/>
      <c r="Q3245" s="75"/>
      <c r="R3245" s="75"/>
    </row>
    <row r="3246" spans="11:18">
      <c r="K3246" s="30"/>
      <c r="N3246" s="75"/>
      <c r="O3246" s="75"/>
      <c r="P3246" s="75"/>
      <c r="Q3246" s="75"/>
      <c r="R3246" s="75"/>
    </row>
    <row r="3247" spans="11:18">
      <c r="K3247" s="30"/>
      <c r="N3247" s="75"/>
      <c r="O3247" s="75"/>
      <c r="P3247" s="75"/>
      <c r="Q3247" s="75"/>
      <c r="R3247" s="75"/>
    </row>
    <row r="3248" spans="11:18">
      <c r="K3248" s="30"/>
      <c r="N3248" s="75"/>
      <c r="O3248" s="75"/>
      <c r="P3248" s="75"/>
      <c r="Q3248" s="75"/>
      <c r="R3248" s="75"/>
    </row>
    <row r="3249" spans="11:18">
      <c r="K3249" s="30"/>
      <c r="N3249" s="75"/>
      <c r="O3249" s="75"/>
      <c r="P3249" s="75"/>
      <c r="Q3249" s="75"/>
      <c r="R3249" s="75"/>
    </row>
    <row r="3250" spans="11:18">
      <c r="K3250" s="30"/>
      <c r="N3250" s="75"/>
      <c r="O3250" s="75"/>
      <c r="P3250" s="75"/>
      <c r="Q3250" s="75"/>
      <c r="R3250" s="75"/>
    </row>
    <row r="3251" spans="11:18">
      <c r="K3251" s="30"/>
      <c r="N3251" s="75"/>
      <c r="O3251" s="75"/>
      <c r="P3251" s="75"/>
      <c r="Q3251" s="75"/>
      <c r="R3251" s="75"/>
    </row>
    <row r="3252" spans="11:18">
      <c r="K3252" s="30"/>
      <c r="N3252" s="75"/>
      <c r="O3252" s="75"/>
      <c r="P3252" s="75"/>
      <c r="Q3252" s="75"/>
      <c r="R3252" s="75"/>
    </row>
    <row r="3253" spans="11:18">
      <c r="K3253" s="30"/>
      <c r="N3253" s="75"/>
      <c r="O3253" s="75"/>
      <c r="P3253" s="75"/>
      <c r="Q3253" s="75"/>
      <c r="R3253" s="75"/>
    </row>
    <row r="3254" spans="11:18">
      <c r="K3254" s="30"/>
      <c r="N3254" s="75"/>
      <c r="O3254" s="75"/>
      <c r="P3254" s="75"/>
      <c r="Q3254" s="75"/>
      <c r="R3254" s="75"/>
    </row>
    <row r="3255" spans="11:18">
      <c r="K3255" s="30"/>
      <c r="N3255" s="75"/>
      <c r="O3255" s="75"/>
      <c r="P3255" s="75"/>
      <c r="Q3255" s="75"/>
      <c r="R3255" s="75"/>
    </row>
    <row r="3256" spans="11:18">
      <c r="K3256" s="30"/>
      <c r="N3256" s="75"/>
      <c r="O3256" s="75"/>
      <c r="P3256" s="75"/>
      <c r="Q3256" s="75"/>
      <c r="R3256" s="75"/>
    </row>
    <row r="3257" spans="11:18">
      <c r="K3257" s="30"/>
      <c r="N3257" s="75"/>
      <c r="O3257" s="75"/>
      <c r="P3257" s="75"/>
      <c r="Q3257" s="75"/>
      <c r="R3257" s="75"/>
    </row>
    <row r="3258" spans="11:18">
      <c r="K3258" s="30"/>
      <c r="N3258" s="75"/>
      <c r="O3258" s="75"/>
      <c r="P3258" s="75"/>
      <c r="Q3258" s="75"/>
      <c r="R3258" s="75"/>
    </row>
    <row r="3259" spans="11:18">
      <c r="K3259" s="30"/>
      <c r="N3259" s="75"/>
      <c r="O3259" s="75"/>
      <c r="P3259" s="75"/>
      <c r="Q3259" s="75"/>
      <c r="R3259" s="75"/>
    </row>
    <row r="3260" spans="11:18">
      <c r="K3260" s="30"/>
      <c r="N3260" s="75"/>
      <c r="O3260" s="75"/>
      <c r="P3260" s="75"/>
      <c r="Q3260" s="75"/>
      <c r="R3260" s="75"/>
    </row>
    <row r="3261" spans="11:18">
      <c r="K3261" s="30"/>
      <c r="N3261" s="75"/>
      <c r="O3261" s="75"/>
      <c r="P3261" s="75"/>
      <c r="Q3261" s="75"/>
      <c r="R3261" s="75"/>
    </row>
    <row r="3262" spans="11:18">
      <c r="K3262" s="30"/>
      <c r="N3262" s="75"/>
      <c r="O3262" s="75"/>
      <c r="P3262" s="75"/>
      <c r="Q3262" s="75"/>
      <c r="R3262" s="75"/>
    </row>
    <row r="3263" spans="11:18">
      <c r="K3263" s="30"/>
      <c r="N3263" s="75"/>
      <c r="O3263" s="75"/>
      <c r="P3263" s="75"/>
      <c r="Q3263" s="75"/>
      <c r="R3263" s="75"/>
    </row>
    <row r="3264" spans="11:18">
      <c r="K3264" s="30"/>
      <c r="N3264" s="75"/>
      <c r="O3264" s="75"/>
      <c r="P3264" s="75"/>
      <c r="Q3264" s="75"/>
      <c r="R3264" s="75"/>
    </row>
    <row r="3265" spans="11:18">
      <c r="K3265" s="30"/>
      <c r="N3265" s="75"/>
      <c r="O3265" s="75"/>
      <c r="P3265" s="75"/>
      <c r="Q3265" s="75"/>
      <c r="R3265" s="75"/>
    </row>
    <row r="3266" spans="11:18">
      <c r="K3266" s="30"/>
      <c r="N3266" s="75"/>
      <c r="O3266" s="75"/>
      <c r="P3266" s="75"/>
      <c r="Q3266" s="75"/>
      <c r="R3266" s="75"/>
    </row>
    <row r="3267" spans="11:18">
      <c r="K3267" s="30"/>
      <c r="N3267" s="75"/>
      <c r="O3267" s="75"/>
      <c r="P3267" s="75"/>
      <c r="Q3267" s="75"/>
      <c r="R3267" s="75"/>
    </row>
    <row r="3268" spans="11:18">
      <c r="K3268" s="30"/>
      <c r="N3268" s="75"/>
      <c r="O3268" s="75"/>
      <c r="P3268" s="75"/>
      <c r="Q3268" s="75"/>
      <c r="R3268" s="75"/>
    </row>
    <row r="3269" spans="11:18">
      <c r="K3269" s="30"/>
      <c r="N3269" s="75"/>
      <c r="O3269" s="75"/>
      <c r="P3269" s="75"/>
      <c r="Q3269" s="75"/>
      <c r="R3269" s="75"/>
    </row>
    <row r="3270" spans="11:18">
      <c r="K3270" s="30"/>
      <c r="N3270" s="75"/>
      <c r="O3270" s="75"/>
      <c r="P3270" s="75"/>
      <c r="Q3270" s="75"/>
      <c r="R3270" s="75"/>
    </row>
    <row r="3271" spans="11:18">
      <c r="K3271" s="30"/>
      <c r="N3271" s="75"/>
      <c r="O3271" s="75"/>
      <c r="P3271" s="75"/>
      <c r="Q3271" s="75"/>
      <c r="R3271" s="75"/>
    </row>
    <row r="3272" spans="11:18">
      <c r="K3272" s="30"/>
      <c r="N3272" s="75"/>
      <c r="O3272" s="75"/>
      <c r="P3272" s="75"/>
      <c r="Q3272" s="75"/>
      <c r="R3272" s="75"/>
    </row>
    <row r="3273" spans="11:18">
      <c r="K3273" s="30"/>
      <c r="N3273" s="75"/>
      <c r="O3273" s="75"/>
      <c r="P3273" s="75"/>
      <c r="Q3273" s="75"/>
      <c r="R3273" s="75"/>
    </row>
    <row r="3274" spans="11:18">
      <c r="K3274" s="30"/>
      <c r="N3274" s="75"/>
      <c r="O3274" s="75"/>
      <c r="P3274" s="75"/>
      <c r="Q3274" s="75"/>
      <c r="R3274" s="75"/>
    </row>
    <row r="3275" spans="11:18">
      <c r="K3275" s="30"/>
      <c r="N3275" s="75"/>
      <c r="O3275" s="75"/>
      <c r="P3275" s="75"/>
      <c r="Q3275" s="75"/>
      <c r="R3275" s="75"/>
    </row>
    <row r="3276" spans="11:18">
      <c r="K3276" s="30"/>
      <c r="N3276" s="75"/>
      <c r="O3276" s="75"/>
      <c r="P3276" s="75"/>
      <c r="Q3276" s="75"/>
      <c r="R3276" s="75"/>
    </row>
    <row r="3277" spans="11:18">
      <c r="K3277" s="30"/>
      <c r="N3277" s="75"/>
      <c r="O3277" s="75"/>
      <c r="P3277" s="75"/>
      <c r="Q3277" s="75"/>
      <c r="R3277" s="75"/>
    </row>
    <row r="3278" spans="11:18">
      <c r="K3278" s="30"/>
      <c r="N3278" s="75"/>
      <c r="O3278" s="75"/>
      <c r="P3278" s="75"/>
      <c r="Q3278" s="75"/>
      <c r="R3278" s="75"/>
    </row>
    <row r="3279" spans="11:18">
      <c r="K3279" s="30"/>
      <c r="N3279" s="75"/>
      <c r="O3279" s="75"/>
      <c r="P3279" s="75"/>
      <c r="Q3279" s="75"/>
      <c r="R3279" s="75"/>
    </row>
    <row r="3280" spans="11:18">
      <c r="K3280" s="30"/>
      <c r="N3280" s="75"/>
      <c r="O3280" s="75"/>
      <c r="P3280" s="75"/>
      <c r="Q3280" s="75"/>
      <c r="R3280" s="75"/>
    </row>
    <row r="3281" spans="11:18">
      <c r="K3281" s="30"/>
      <c r="N3281" s="75"/>
      <c r="O3281" s="75"/>
      <c r="P3281" s="75"/>
      <c r="Q3281" s="75"/>
      <c r="R3281" s="75"/>
    </row>
    <row r="3282" spans="11:18">
      <c r="K3282" s="30"/>
      <c r="N3282" s="75"/>
      <c r="O3282" s="75"/>
      <c r="P3282" s="75"/>
      <c r="Q3282" s="75"/>
      <c r="R3282" s="75"/>
    </row>
    <row r="3283" spans="11:18">
      <c r="K3283" s="30"/>
      <c r="N3283" s="75"/>
      <c r="O3283" s="75"/>
      <c r="P3283" s="75"/>
      <c r="Q3283" s="75"/>
      <c r="R3283" s="75"/>
    </row>
    <row r="3284" spans="11:18">
      <c r="K3284" s="30"/>
      <c r="N3284" s="75"/>
      <c r="O3284" s="75"/>
      <c r="P3284" s="75"/>
      <c r="Q3284" s="75"/>
      <c r="R3284" s="75"/>
    </row>
    <row r="3285" spans="11:18">
      <c r="K3285" s="30"/>
      <c r="N3285" s="75"/>
      <c r="O3285" s="75"/>
      <c r="P3285" s="75"/>
      <c r="Q3285" s="75"/>
      <c r="R3285" s="75"/>
    </row>
    <row r="3286" spans="11:18">
      <c r="K3286" s="30"/>
      <c r="N3286" s="75"/>
      <c r="O3286" s="75"/>
      <c r="P3286" s="75"/>
      <c r="Q3286" s="75"/>
      <c r="R3286" s="75"/>
    </row>
    <row r="3287" spans="11:18">
      <c r="K3287" s="30"/>
      <c r="N3287" s="75"/>
      <c r="O3287" s="75"/>
      <c r="P3287" s="75"/>
      <c r="Q3287" s="75"/>
      <c r="R3287" s="75"/>
    </row>
    <row r="3288" spans="11:18">
      <c r="K3288" s="30"/>
      <c r="N3288" s="75"/>
      <c r="O3288" s="75"/>
      <c r="P3288" s="75"/>
      <c r="Q3288" s="75"/>
      <c r="R3288" s="75"/>
    </row>
    <row r="3289" spans="11:18">
      <c r="K3289" s="30"/>
      <c r="N3289" s="75"/>
      <c r="O3289" s="75"/>
      <c r="P3289" s="75"/>
      <c r="Q3289" s="75"/>
      <c r="R3289" s="75"/>
    </row>
    <row r="3290" spans="11:18">
      <c r="K3290" s="30"/>
      <c r="N3290" s="75"/>
      <c r="O3290" s="75"/>
      <c r="P3290" s="75"/>
      <c r="Q3290" s="75"/>
      <c r="R3290" s="75"/>
    </row>
    <row r="3291" spans="11:18">
      <c r="K3291" s="30"/>
      <c r="N3291" s="75"/>
      <c r="O3291" s="75"/>
      <c r="P3291" s="75"/>
      <c r="Q3291" s="75"/>
      <c r="R3291" s="75"/>
    </row>
    <row r="3292" spans="11:18">
      <c r="K3292" s="30"/>
      <c r="N3292" s="75"/>
      <c r="O3292" s="75"/>
      <c r="P3292" s="75"/>
      <c r="Q3292" s="75"/>
      <c r="R3292" s="75"/>
    </row>
    <row r="3293" spans="11:18">
      <c r="K3293" s="30"/>
      <c r="N3293" s="75"/>
      <c r="O3293" s="75"/>
      <c r="P3293" s="75"/>
      <c r="Q3293" s="75"/>
      <c r="R3293" s="75"/>
    </row>
    <row r="3294" spans="11:18">
      <c r="K3294" s="30"/>
      <c r="N3294" s="75"/>
      <c r="O3294" s="75"/>
      <c r="P3294" s="75"/>
      <c r="Q3294" s="75"/>
      <c r="R3294" s="75"/>
    </row>
    <row r="3295" spans="11:18">
      <c r="K3295" s="30"/>
      <c r="N3295" s="75"/>
      <c r="O3295" s="75"/>
      <c r="P3295" s="75"/>
      <c r="Q3295" s="75"/>
      <c r="R3295" s="75"/>
    </row>
    <row r="3296" spans="11:18">
      <c r="K3296" s="30"/>
      <c r="N3296" s="75"/>
      <c r="O3296" s="75"/>
      <c r="P3296" s="75"/>
      <c r="Q3296" s="75"/>
      <c r="R3296" s="75"/>
    </row>
    <row r="3297" spans="11:18">
      <c r="K3297" s="30"/>
      <c r="N3297" s="75"/>
      <c r="O3297" s="75"/>
      <c r="P3297" s="75"/>
      <c r="Q3297" s="75"/>
      <c r="R3297" s="75"/>
    </row>
    <row r="3298" spans="11:18">
      <c r="K3298" s="30"/>
      <c r="N3298" s="75"/>
      <c r="O3298" s="75"/>
      <c r="P3298" s="75"/>
      <c r="Q3298" s="75"/>
      <c r="R3298" s="75"/>
    </row>
    <row r="3299" spans="11:18">
      <c r="K3299" s="30"/>
      <c r="N3299" s="75"/>
      <c r="O3299" s="75"/>
      <c r="P3299" s="75"/>
      <c r="Q3299" s="75"/>
      <c r="R3299" s="75"/>
    </row>
    <row r="3300" spans="11:18">
      <c r="K3300" s="30"/>
      <c r="N3300" s="75"/>
      <c r="O3300" s="75"/>
      <c r="P3300" s="75"/>
      <c r="Q3300" s="75"/>
      <c r="R3300" s="75"/>
    </row>
    <row r="3301" spans="11:18">
      <c r="K3301" s="30"/>
      <c r="N3301" s="75"/>
      <c r="O3301" s="75"/>
      <c r="P3301" s="75"/>
      <c r="Q3301" s="75"/>
      <c r="R3301" s="75"/>
    </row>
    <row r="3302" spans="11:18">
      <c r="K3302" s="30"/>
      <c r="N3302" s="75"/>
      <c r="O3302" s="75"/>
      <c r="P3302" s="75"/>
      <c r="Q3302" s="75"/>
      <c r="R3302" s="75"/>
    </row>
    <row r="3303" spans="11:18">
      <c r="K3303" s="30"/>
      <c r="N3303" s="75"/>
      <c r="O3303" s="75"/>
      <c r="P3303" s="75"/>
      <c r="Q3303" s="75"/>
      <c r="R3303" s="75"/>
    </row>
    <row r="3304" spans="11:18">
      <c r="K3304" s="30"/>
      <c r="N3304" s="75"/>
      <c r="O3304" s="75"/>
      <c r="P3304" s="75"/>
      <c r="Q3304" s="75"/>
      <c r="R3304" s="75"/>
    </row>
    <row r="3305" spans="11:18">
      <c r="K3305" s="30"/>
      <c r="N3305" s="75"/>
      <c r="O3305" s="75"/>
      <c r="P3305" s="75"/>
      <c r="Q3305" s="75"/>
      <c r="R3305" s="75"/>
    </row>
    <row r="3306" spans="11:18">
      <c r="K3306" s="30"/>
      <c r="N3306" s="75"/>
      <c r="O3306" s="75"/>
      <c r="P3306" s="75"/>
      <c r="Q3306" s="75"/>
      <c r="R3306" s="75"/>
    </row>
    <row r="3307" spans="11:18">
      <c r="K3307" s="30"/>
      <c r="N3307" s="75"/>
      <c r="O3307" s="75"/>
      <c r="P3307" s="75"/>
      <c r="Q3307" s="75"/>
      <c r="R3307" s="75"/>
    </row>
    <row r="3308" spans="11:18">
      <c r="K3308" s="30"/>
      <c r="N3308" s="75"/>
      <c r="O3308" s="75"/>
      <c r="P3308" s="75"/>
      <c r="Q3308" s="75"/>
      <c r="R3308" s="75"/>
    </row>
    <row r="3309" spans="11:18">
      <c r="K3309" s="30"/>
      <c r="N3309" s="75"/>
      <c r="O3309" s="75"/>
      <c r="P3309" s="75"/>
      <c r="Q3309" s="75"/>
      <c r="R3309" s="75"/>
    </row>
    <row r="3310" spans="11:18">
      <c r="K3310" s="30"/>
      <c r="N3310" s="75"/>
      <c r="O3310" s="75"/>
      <c r="P3310" s="75"/>
      <c r="Q3310" s="75"/>
      <c r="R3310" s="75"/>
    </row>
    <row r="3311" spans="11:18">
      <c r="K3311" s="30"/>
      <c r="N3311" s="75"/>
      <c r="O3311" s="75"/>
      <c r="P3311" s="75"/>
      <c r="Q3311" s="75"/>
      <c r="R3311" s="75"/>
    </row>
    <row r="3312" spans="11:18">
      <c r="K3312" s="30"/>
      <c r="N3312" s="75"/>
      <c r="O3312" s="75"/>
      <c r="P3312" s="75"/>
      <c r="Q3312" s="75"/>
      <c r="R3312" s="75"/>
    </row>
    <row r="3313" spans="11:18">
      <c r="K3313" s="30"/>
      <c r="N3313" s="75"/>
      <c r="O3313" s="75"/>
      <c r="P3313" s="75"/>
      <c r="Q3313" s="75"/>
      <c r="R3313" s="75"/>
    </row>
    <row r="3314" spans="11:18">
      <c r="K3314" s="30"/>
      <c r="N3314" s="75"/>
      <c r="O3314" s="75"/>
      <c r="P3314" s="75"/>
      <c r="Q3314" s="75"/>
      <c r="R3314" s="75"/>
    </row>
    <row r="3315" spans="11:18">
      <c r="K3315" s="30"/>
      <c r="N3315" s="75"/>
      <c r="O3315" s="75"/>
      <c r="P3315" s="75"/>
      <c r="Q3315" s="75"/>
      <c r="R3315" s="75"/>
    </row>
    <row r="3316" spans="11:18">
      <c r="K3316" s="30"/>
      <c r="N3316" s="75"/>
      <c r="O3316" s="75"/>
      <c r="P3316" s="75"/>
      <c r="Q3316" s="75"/>
      <c r="R3316" s="75"/>
    </row>
    <row r="3317" spans="11:18">
      <c r="K3317" s="30"/>
      <c r="N3317" s="75"/>
      <c r="O3317" s="75"/>
      <c r="P3317" s="75"/>
      <c r="Q3317" s="75"/>
      <c r="R3317" s="75"/>
    </row>
    <row r="3318" spans="11:18">
      <c r="K3318" s="30"/>
      <c r="N3318" s="75"/>
      <c r="O3318" s="75"/>
      <c r="P3318" s="75"/>
      <c r="Q3318" s="75"/>
      <c r="R3318" s="75"/>
    </row>
    <row r="3319" spans="11:18">
      <c r="K3319" s="30"/>
      <c r="N3319" s="75"/>
      <c r="O3319" s="75"/>
      <c r="P3319" s="75"/>
      <c r="Q3319" s="75"/>
      <c r="R3319" s="75"/>
    </row>
    <row r="3320" spans="11:18">
      <c r="K3320" s="30"/>
      <c r="N3320" s="75"/>
      <c r="O3320" s="75"/>
      <c r="P3320" s="75"/>
      <c r="Q3320" s="75"/>
      <c r="R3320" s="75"/>
    </row>
    <row r="3321" spans="11:18">
      <c r="K3321" s="30"/>
      <c r="N3321" s="75"/>
      <c r="O3321" s="75"/>
      <c r="P3321" s="75"/>
      <c r="Q3321" s="75"/>
      <c r="R3321" s="75"/>
    </row>
    <row r="3322" spans="11:18">
      <c r="K3322" s="30"/>
      <c r="N3322" s="75"/>
      <c r="O3322" s="75"/>
      <c r="P3322" s="75"/>
      <c r="Q3322" s="75"/>
      <c r="R3322" s="75"/>
    </row>
    <row r="3323" spans="11:18">
      <c r="K3323" s="30"/>
      <c r="N3323" s="75"/>
      <c r="O3323" s="75"/>
      <c r="P3323" s="75"/>
      <c r="Q3323" s="75"/>
      <c r="R3323" s="75"/>
    </row>
    <row r="3324" spans="11:18">
      <c r="K3324" s="30"/>
      <c r="N3324" s="75"/>
      <c r="O3324" s="75"/>
      <c r="P3324" s="75"/>
      <c r="Q3324" s="75"/>
      <c r="R3324" s="75"/>
    </row>
    <row r="3325" spans="11:18">
      <c r="K3325" s="30"/>
      <c r="N3325" s="75"/>
      <c r="O3325" s="75"/>
      <c r="P3325" s="75"/>
      <c r="Q3325" s="75"/>
      <c r="R3325" s="75"/>
    </row>
    <row r="3326" spans="11:18">
      <c r="K3326" s="30"/>
      <c r="N3326" s="75"/>
      <c r="O3326" s="75"/>
      <c r="P3326" s="75"/>
      <c r="Q3326" s="75"/>
      <c r="R3326" s="75"/>
    </row>
    <row r="3327" spans="11:18">
      <c r="K3327" s="30"/>
      <c r="N3327" s="75"/>
      <c r="O3327" s="75"/>
      <c r="P3327" s="75"/>
      <c r="Q3327" s="75"/>
      <c r="R3327" s="75"/>
    </row>
    <row r="3328" spans="11:18">
      <c r="K3328" s="30"/>
      <c r="N3328" s="75"/>
      <c r="O3328" s="75"/>
      <c r="P3328" s="75"/>
      <c r="Q3328" s="75"/>
      <c r="R3328" s="75"/>
    </row>
    <row r="3329" spans="11:18">
      <c r="K3329" s="30"/>
      <c r="N3329" s="75"/>
      <c r="O3329" s="75"/>
      <c r="P3329" s="75"/>
      <c r="Q3329" s="75"/>
      <c r="R3329" s="75"/>
    </row>
    <row r="3330" spans="11:18">
      <c r="K3330" s="30"/>
      <c r="N3330" s="75"/>
      <c r="O3330" s="75"/>
      <c r="P3330" s="75"/>
      <c r="Q3330" s="75"/>
      <c r="R3330" s="75"/>
    </row>
    <row r="3331" spans="11:18">
      <c r="K3331" s="30"/>
      <c r="N3331" s="75"/>
      <c r="O3331" s="75"/>
      <c r="P3331" s="75"/>
      <c r="Q3331" s="75"/>
      <c r="R3331" s="75"/>
    </row>
    <row r="3332" spans="11:18">
      <c r="K3332" s="30"/>
      <c r="N3332" s="75"/>
      <c r="O3332" s="75"/>
      <c r="P3332" s="75"/>
      <c r="Q3332" s="75"/>
      <c r="R3332" s="75"/>
    </row>
    <row r="3333" spans="11:18">
      <c r="K3333" s="30"/>
      <c r="N3333" s="75"/>
      <c r="O3333" s="75"/>
      <c r="P3333" s="75"/>
      <c r="Q3333" s="75"/>
      <c r="R3333" s="75"/>
    </row>
    <row r="3334" spans="11:18">
      <c r="K3334" s="30"/>
      <c r="N3334" s="75"/>
      <c r="O3334" s="75"/>
      <c r="P3334" s="75"/>
      <c r="Q3334" s="75"/>
      <c r="R3334" s="75"/>
    </row>
    <row r="3335" spans="11:18">
      <c r="K3335" s="30"/>
      <c r="N3335" s="75"/>
      <c r="O3335" s="75"/>
      <c r="P3335" s="75"/>
      <c r="Q3335" s="75"/>
      <c r="R3335" s="75"/>
    </row>
    <row r="3336" spans="11:18">
      <c r="K3336" s="30"/>
      <c r="N3336" s="75"/>
      <c r="O3336" s="75"/>
      <c r="P3336" s="75"/>
      <c r="Q3336" s="75"/>
      <c r="R3336" s="75"/>
    </row>
    <row r="3337" spans="11:18">
      <c r="K3337" s="30"/>
      <c r="N3337" s="75"/>
      <c r="O3337" s="75"/>
      <c r="P3337" s="75"/>
      <c r="Q3337" s="75"/>
      <c r="R3337" s="75"/>
    </row>
    <row r="3338" spans="11:18">
      <c r="K3338" s="30"/>
      <c r="N3338" s="75"/>
      <c r="O3338" s="75"/>
      <c r="P3338" s="75"/>
      <c r="Q3338" s="75"/>
      <c r="R3338" s="75"/>
    </row>
    <row r="3339" spans="11:18">
      <c r="K3339" s="30"/>
      <c r="N3339" s="75"/>
      <c r="O3339" s="75"/>
      <c r="P3339" s="75"/>
      <c r="Q3339" s="75"/>
      <c r="R3339" s="75"/>
    </row>
    <row r="3340" spans="11:18">
      <c r="K3340" s="30"/>
      <c r="N3340" s="75"/>
      <c r="O3340" s="75"/>
      <c r="P3340" s="75"/>
      <c r="Q3340" s="75"/>
      <c r="R3340" s="75"/>
    </row>
    <row r="3341" spans="11:18">
      <c r="K3341" s="30"/>
      <c r="N3341" s="75"/>
      <c r="O3341" s="75"/>
      <c r="P3341" s="75"/>
      <c r="Q3341" s="75"/>
      <c r="R3341" s="75"/>
    </row>
    <row r="3342" spans="11:18">
      <c r="K3342" s="30"/>
      <c r="N3342" s="75"/>
      <c r="O3342" s="75"/>
      <c r="P3342" s="75"/>
      <c r="Q3342" s="75"/>
      <c r="R3342" s="75"/>
    </row>
    <row r="3343" spans="11:18">
      <c r="K3343" s="30"/>
      <c r="N3343" s="75"/>
      <c r="O3343" s="75"/>
      <c r="P3343" s="75"/>
      <c r="Q3343" s="75"/>
      <c r="R3343" s="75"/>
    </row>
    <row r="3344" spans="11:18">
      <c r="K3344" s="30"/>
      <c r="N3344" s="75"/>
      <c r="O3344" s="75"/>
      <c r="P3344" s="75"/>
      <c r="Q3344" s="75"/>
      <c r="R3344" s="75"/>
    </row>
    <row r="3345" spans="11:18">
      <c r="K3345" s="30"/>
      <c r="N3345" s="75"/>
      <c r="O3345" s="75"/>
      <c r="P3345" s="75"/>
      <c r="Q3345" s="75"/>
      <c r="R3345" s="75"/>
    </row>
    <row r="3346" spans="11:18">
      <c r="K3346" s="30"/>
      <c r="N3346" s="75"/>
      <c r="O3346" s="75"/>
      <c r="P3346" s="75"/>
      <c r="Q3346" s="75"/>
      <c r="R3346" s="75"/>
    </row>
    <row r="3347" spans="11:18">
      <c r="K3347" s="30"/>
      <c r="N3347" s="75"/>
      <c r="O3347" s="75"/>
      <c r="P3347" s="75"/>
      <c r="Q3347" s="75"/>
      <c r="R3347" s="75"/>
    </row>
    <row r="3348" spans="11:18">
      <c r="K3348" s="30"/>
      <c r="N3348" s="75"/>
      <c r="O3348" s="75"/>
      <c r="P3348" s="75"/>
      <c r="Q3348" s="75"/>
      <c r="R3348" s="75"/>
    </row>
    <row r="3349" spans="11:18">
      <c r="K3349" s="30"/>
      <c r="N3349" s="75"/>
      <c r="O3349" s="75"/>
      <c r="P3349" s="75"/>
      <c r="Q3349" s="75"/>
      <c r="R3349" s="75"/>
    </row>
    <row r="3350" spans="11:18">
      <c r="K3350" s="30"/>
      <c r="N3350" s="75"/>
      <c r="O3350" s="75"/>
      <c r="P3350" s="75"/>
      <c r="Q3350" s="75"/>
      <c r="R3350" s="75"/>
    </row>
    <row r="3351" spans="11:18">
      <c r="K3351" s="30"/>
      <c r="N3351" s="75"/>
      <c r="O3351" s="75"/>
      <c r="P3351" s="75"/>
      <c r="Q3351" s="75"/>
      <c r="R3351" s="75"/>
    </row>
    <row r="3352" spans="11:18">
      <c r="K3352" s="30"/>
      <c r="N3352" s="75"/>
      <c r="O3352" s="75"/>
      <c r="P3352" s="75"/>
      <c r="Q3352" s="75"/>
      <c r="R3352" s="75"/>
    </row>
    <row r="3353" spans="11:18">
      <c r="K3353" s="30"/>
      <c r="N3353" s="75"/>
      <c r="O3353" s="75"/>
      <c r="P3353" s="75"/>
      <c r="Q3353" s="75"/>
      <c r="R3353" s="75"/>
    </row>
    <row r="3354" spans="11:18">
      <c r="K3354" s="30"/>
      <c r="N3354" s="75"/>
      <c r="O3354" s="75"/>
      <c r="P3354" s="75"/>
      <c r="Q3354" s="75"/>
      <c r="R3354" s="75"/>
    </row>
    <row r="3355" spans="11:18">
      <c r="K3355" s="30"/>
      <c r="N3355" s="75"/>
      <c r="O3355" s="75"/>
      <c r="P3355" s="75"/>
      <c r="Q3355" s="75"/>
      <c r="R3355" s="75"/>
    </row>
    <row r="3356" spans="11:18">
      <c r="K3356" s="30"/>
      <c r="N3356" s="75"/>
      <c r="O3356" s="75"/>
      <c r="P3356" s="75"/>
      <c r="Q3356" s="75"/>
      <c r="R3356" s="75"/>
    </row>
    <row r="3357" spans="11:18">
      <c r="K3357" s="30"/>
      <c r="N3357" s="75"/>
      <c r="O3357" s="75"/>
      <c r="P3357" s="75"/>
      <c r="Q3357" s="75"/>
      <c r="R3357" s="75"/>
    </row>
    <row r="3358" spans="11:18">
      <c r="K3358" s="30"/>
      <c r="N3358" s="75"/>
      <c r="O3358" s="75"/>
      <c r="P3358" s="75"/>
      <c r="Q3358" s="75"/>
      <c r="R3358" s="75"/>
    </row>
    <row r="3359" spans="11:18">
      <c r="K3359" s="30"/>
      <c r="N3359" s="75"/>
      <c r="O3359" s="75"/>
      <c r="P3359" s="75"/>
      <c r="Q3359" s="75"/>
      <c r="R3359" s="75"/>
    </row>
    <row r="3360" spans="11:18">
      <c r="K3360" s="30"/>
      <c r="N3360" s="75"/>
      <c r="O3360" s="75"/>
      <c r="P3360" s="75"/>
      <c r="Q3360" s="75"/>
      <c r="R3360" s="75"/>
    </row>
    <row r="3361" spans="11:18">
      <c r="K3361" s="30"/>
      <c r="N3361" s="75"/>
      <c r="O3361" s="75"/>
      <c r="P3361" s="75"/>
      <c r="Q3361" s="75"/>
      <c r="R3361" s="75"/>
    </row>
    <row r="3362" spans="11:18">
      <c r="K3362" s="30"/>
      <c r="N3362" s="75"/>
      <c r="O3362" s="75"/>
      <c r="P3362" s="75"/>
      <c r="Q3362" s="75"/>
      <c r="R3362" s="75"/>
    </row>
    <row r="3363" spans="11:18">
      <c r="K3363" s="30"/>
      <c r="N3363" s="75"/>
      <c r="O3363" s="75"/>
      <c r="P3363" s="75"/>
      <c r="Q3363" s="75"/>
      <c r="R3363" s="75"/>
    </row>
    <row r="3364" spans="11:18">
      <c r="K3364" s="30"/>
      <c r="N3364" s="75"/>
      <c r="O3364" s="75"/>
      <c r="P3364" s="75"/>
      <c r="Q3364" s="75"/>
      <c r="R3364" s="75"/>
    </row>
    <row r="3365" spans="11:18">
      <c r="K3365" s="30"/>
      <c r="N3365" s="75"/>
      <c r="O3365" s="75"/>
      <c r="P3365" s="75"/>
      <c r="Q3365" s="75"/>
      <c r="R3365" s="75"/>
    </row>
    <row r="3366" spans="11:18">
      <c r="K3366" s="30"/>
      <c r="N3366" s="75"/>
      <c r="O3366" s="75"/>
      <c r="P3366" s="75"/>
      <c r="Q3366" s="75"/>
      <c r="R3366" s="75"/>
    </row>
    <row r="3367" spans="11:18">
      <c r="K3367" s="30"/>
      <c r="N3367" s="75"/>
      <c r="O3367" s="75"/>
      <c r="P3367" s="75"/>
      <c r="Q3367" s="75"/>
      <c r="R3367" s="75"/>
    </row>
    <row r="3368" spans="11:18">
      <c r="K3368" s="30"/>
      <c r="N3368" s="75"/>
      <c r="O3368" s="75"/>
      <c r="P3368" s="75"/>
      <c r="Q3368" s="75"/>
      <c r="R3368" s="75"/>
    </row>
    <row r="3369" spans="11:18">
      <c r="K3369" s="30"/>
      <c r="N3369" s="75"/>
      <c r="O3369" s="75"/>
      <c r="P3369" s="75"/>
      <c r="Q3369" s="75"/>
      <c r="R3369" s="75"/>
    </row>
    <row r="3370" spans="11:18">
      <c r="K3370" s="30"/>
      <c r="N3370" s="75"/>
      <c r="O3370" s="75"/>
      <c r="P3370" s="75"/>
      <c r="Q3370" s="75"/>
      <c r="R3370" s="75"/>
    </row>
    <row r="3371" spans="11:18">
      <c r="K3371" s="30"/>
      <c r="N3371" s="75"/>
      <c r="O3371" s="75"/>
      <c r="P3371" s="75"/>
      <c r="Q3371" s="75"/>
      <c r="R3371" s="75"/>
    </row>
    <row r="3372" spans="11:18">
      <c r="K3372" s="30"/>
      <c r="N3372" s="75"/>
      <c r="O3372" s="75"/>
      <c r="P3372" s="75"/>
      <c r="Q3372" s="75"/>
      <c r="R3372" s="75"/>
    </row>
    <row r="3373" spans="11:18">
      <c r="K3373" s="30"/>
      <c r="N3373" s="75"/>
      <c r="O3373" s="75"/>
      <c r="P3373" s="75"/>
      <c r="Q3373" s="75"/>
      <c r="R3373" s="75"/>
    </row>
    <row r="3374" spans="11:18">
      <c r="K3374" s="30"/>
      <c r="N3374" s="75"/>
      <c r="O3374" s="75"/>
      <c r="P3374" s="75"/>
      <c r="Q3374" s="75"/>
      <c r="R3374" s="75"/>
    </row>
    <row r="3375" spans="11:18">
      <c r="K3375" s="30"/>
      <c r="N3375" s="75"/>
      <c r="O3375" s="75"/>
      <c r="P3375" s="75"/>
      <c r="Q3375" s="75"/>
      <c r="R3375" s="75"/>
    </row>
    <row r="3376" spans="11:18">
      <c r="K3376" s="30"/>
      <c r="N3376" s="75"/>
      <c r="O3376" s="75"/>
      <c r="P3376" s="75"/>
      <c r="Q3376" s="75"/>
      <c r="R3376" s="75"/>
    </row>
    <row r="3377" spans="11:18">
      <c r="K3377" s="30"/>
      <c r="N3377" s="75"/>
      <c r="O3377" s="75"/>
      <c r="P3377" s="75"/>
      <c r="Q3377" s="75"/>
      <c r="R3377" s="75"/>
    </row>
    <row r="3378" spans="11:18">
      <c r="K3378" s="30"/>
      <c r="N3378" s="75"/>
      <c r="O3378" s="75"/>
      <c r="P3378" s="75"/>
      <c r="Q3378" s="75"/>
      <c r="R3378" s="75"/>
    </row>
    <row r="3379" spans="11:18">
      <c r="K3379" s="30"/>
      <c r="N3379" s="75"/>
      <c r="O3379" s="75"/>
      <c r="P3379" s="75"/>
      <c r="Q3379" s="75"/>
      <c r="R3379" s="75"/>
    </row>
    <row r="3380" spans="11:18">
      <c r="K3380" s="30"/>
      <c r="N3380" s="75"/>
      <c r="O3380" s="75"/>
      <c r="P3380" s="75"/>
      <c r="Q3380" s="75"/>
      <c r="R3380" s="75"/>
    </row>
    <row r="3381" spans="11:18">
      <c r="K3381" s="30"/>
      <c r="N3381" s="75"/>
      <c r="O3381" s="75"/>
      <c r="P3381" s="75"/>
      <c r="Q3381" s="75"/>
      <c r="R3381" s="75"/>
    </row>
    <row r="3382" spans="11:18">
      <c r="K3382" s="30"/>
      <c r="N3382" s="75"/>
      <c r="O3382" s="75"/>
      <c r="P3382" s="75"/>
      <c r="Q3382" s="75"/>
      <c r="R3382" s="75"/>
    </row>
    <row r="3383" spans="11:18">
      <c r="K3383" s="30"/>
      <c r="N3383" s="75"/>
      <c r="O3383" s="75"/>
      <c r="P3383" s="75"/>
      <c r="Q3383" s="75"/>
      <c r="R3383" s="75"/>
    </row>
    <row r="3384" spans="11:18">
      <c r="K3384" s="30"/>
      <c r="N3384" s="75"/>
      <c r="O3384" s="75"/>
      <c r="P3384" s="75"/>
      <c r="Q3384" s="75"/>
      <c r="R3384" s="75"/>
    </row>
    <row r="3385" spans="11:18">
      <c r="K3385" s="30"/>
      <c r="N3385" s="75"/>
      <c r="O3385" s="75"/>
      <c r="P3385" s="75"/>
      <c r="Q3385" s="75"/>
      <c r="R3385" s="75"/>
    </row>
    <row r="3386" spans="11:18">
      <c r="K3386" s="30"/>
      <c r="N3386" s="75"/>
      <c r="O3386" s="75"/>
      <c r="P3386" s="75"/>
      <c r="Q3386" s="75"/>
      <c r="R3386" s="75"/>
    </row>
    <row r="3387" spans="11:18">
      <c r="K3387" s="30"/>
      <c r="N3387" s="75"/>
      <c r="O3387" s="75"/>
      <c r="P3387" s="75"/>
      <c r="Q3387" s="75"/>
      <c r="R3387" s="75"/>
    </row>
    <row r="3388" spans="11:18">
      <c r="K3388" s="30"/>
      <c r="N3388" s="75"/>
      <c r="O3388" s="75"/>
      <c r="P3388" s="75"/>
      <c r="Q3388" s="75"/>
      <c r="R3388" s="75"/>
    </row>
    <row r="3389" spans="11:18">
      <c r="K3389" s="30"/>
      <c r="N3389" s="75"/>
      <c r="O3389" s="75"/>
      <c r="P3389" s="75"/>
      <c r="Q3389" s="75"/>
      <c r="R3389" s="75"/>
    </row>
    <row r="3390" spans="11:18">
      <c r="K3390" s="30"/>
      <c r="N3390" s="75"/>
      <c r="O3390" s="75"/>
      <c r="P3390" s="75"/>
      <c r="Q3390" s="75"/>
      <c r="R3390" s="75"/>
    </row>
    <row r="3391" spans="11:18">
      <c r="K3391" s="30"/>
      <c r="N3391" s="75"/>
      <c r="O3391" s="75"/>
      <c r="P3391" s="75"/>
      <c r="Q3391" s="75"/>
      <c r="R3391" s="75"/>
    </row>
    <row r="3392" spans="11:18">
      <c r="K3392" s="30"/>
      <c r="N3392" s="75"/>
      <c r="O3392" s="75"/>
      <c r="P3392" s="75"/>
      <c r="Q3392" s="75"/>
      <c r="R3392" s="75"/>
    </row>
    <row r="3393" spans="11:18">
      <c r="K3393" s="30"/>
      <c r="N3393" s="75"/>
      <c r="O3393" s="75"/>
      <c r="P3393" s="75"/>
      <c r="Q3393" s="75"/>
      <c r="R3393" s="75"/>
    </row>
    <row r="3394" spans="11:18">
      <c r="K3394" s="30"/>
      <c r="N3394" s="75"/>
      <c r="O3394" s="75"/>
      <c r="P3394" s="75"/>
      <c r="Q3394" s="75"/>
      <c r="R3394" s="75"/>
    </row>
    <row r="3395" spans="11:18">
      <c r="K3395" s="30"/>
      <c r="N3395" s="75"/>
      <c r="O3395" s="75"/>
      <c r="P3395" s="75"/>
      <c r="Q3395" s="75"/>
      <c r="R3395" s="75"/>
    </row>
    <row r="3396" spans="11:18">
      <c r="K3396" s="30"/>
      <c r="N3396" s="75"/>
      <c r="O3396" s="75"/>
      <c r="P3396" s="75"/>
      <c r="Q3396" s="75"/>
      <c r="R3396" s="75"/>
    </row>
    <row r="3397" spans="11:18">
      <c r="K3397" s="30"/>
      <c r="N3397" s="75"/>
      <c r="O3397" s="75"/>
      <c r="P3397" s="75"/>
      <c r="Q3397" s="75"/>
      <c r="R3397" s="75"/>
    </row>
    <row r="3398" spans="11:18">
      <c r="K3398" s="30"/>
      <c r="N3398" s="75"/>
      <c r="O3398" s="75"/>
      <c r="P3398" s="75"/>
      <c r="Q3398" s="75"/>
      <c r="R3398" s="75"/>
    </row>
    <row r="3399" spans="11:18">
      <c r="K3399" s="30"/>
      <c r="N3399" s="75"/>
      <c r="O3399" s="75"/>
      <c r="P3399" s="75"/>
      <c r="Q3399" s="75"/>
      <c r="R3399" s="75"/>
    </row>
    <row r="3400" spans="11:18">
      <c r="K3400" s="30"/>
      <c r="N3400" s="75"/>
      <c r="O3400" s="75"/>
      <c r="P3400" s="75"/>
      <c r="Q3400" s="75"/>
      <c r="R3400" s="75"/>
    </row>
    <row r="3401" spans="11:18">
      <c r="K3401" s="30"/>
      <c r="N3401" s="75"/>
      <c r="O3401" s="75"/>
      <c r="P3401" s="75"/>
      <c r="Q3401" s="75"/>
      <c r="R3401" s="75"/>
    </row>
    <row r="3402" spans="11:18">
      <c r="K3402" s="30"/>
      <c r="N3402" s="75"/>
      <c r="O3402" s="75"/>
      <c r="P3402" s="75"/>
      <c r="Q3402" s="75"/>
      <c r="R3402" s="75"/>
    </row>
    <row r="3403" spans="11:18">
      <c r="K3403" s="30"/>
      <c r="N3403" s="75"/>
      <c r="O3403" s="75"/>
      <c r="P3403" s="75"/>
      <c r="Q3403" s="75"/>
      <c r="R3403" s="75"/>
    </row>
    <row r="3404" spans="11:18">
      <c r="K3404" s="30"/>
      <c r="N3404" s="75"/>
      <c r="O3404" s="75"/>
      <c r="P3404" s="75"/>
      <c r="Q3404" s="75"/>
      <c r="R3404" s="75"/>
    </row>
    <row r="3405" spans="11:18">
      <c r="K3405" s="30"/>
      <c r="N3405" s="75"/>
      <c r="O3405" s="75"/>
      <c r="P3405" s="75"/>
      <c r="Q3405" s="75"/>
      <c r="R3405" s="75"/>
    </row>
    <row r="3406" spans="11:18">
      <c r="K3406" s="30"/>
      <c r="N3406" s="75"/>
      <c r="O3406" s="75"/>
      <c r="P3406" s="75"/>
      <c r="Q3406" s="75"/>
      <c r="R3406" s="75"/>
    </row>
    <row r="3407" spans="11:18">
      <c r="K3407" s="30"/>
      <c r="N3407" s="75"/>
      <c r="O3407" s="75"/>
      <c r="P3407" s="75"/>
      <c r="Q3407" s="75"/>
      <c r="R3407" s="75"/>
    </row>
    <row r="3408" spans="11:18">
      <c r="K3408" s="30"/>
      <c r="N3408" s="75"/>
      <c r="O3408" s="75"/>
      <c r="P3408" s="75"/>
      <c r="Q3408" s="75"/>
      <c r="R3408" s="75"/>
    </row>
    <row r="3409" spans="11:18">
      <c r="K3409" s="30"/>
      <c r="N3409" s="75"/>
      <c r="O3409" s="75"/>
      <c r="P3409" s="75"/>
      <c r="Q3409" s="75"/>
      <c r="R3409" s="75"/>
    </row>
    <row r="3410" spans="11:18">
      <c r="K3410" s="30"/>
      <c r="N3410" s="75"/>
      <c r="O3410" s="75"/>
      <c r="P3410" s="75"/>
      <c r="Q3410" s="75"/>
      <c r="R3410" s="75"/>
    </row>
    <row r="3411" spans="11:18">
      <c r="K3411" s="30"/>
      <c r="N3411" s="75"/>
      <c r="O3411" s="75"/>
      <c r="P3411" s="75"/>
      <c r="Q3411" s="75"/>
      <c r="R3411" s="75"/>
    </row>
    <row r="3412" spans="11:18">
      <c r="K3412" s="30"/>
      <c r="N3412" s="75"/>
      <c r="O3412" s="75"/>
      <c r="P3412" s="75"/>
      <c r="Q3412" s="75"/>
      <c r="R3412" s="75"/>
    </row>
    <row r="3413" spans="11:18">
      <c r="K3413" s="30"/>
      <c r="N3413" s="75"/>
      <c r="O3413" s="75"/>
      <c r="P3413" s="75"/>
      <c r="Q3413" s="75"/>
      <c r="R3413" s="75"/>
    </row>
    <row r="3414" spans="11:18">
      <c r="K3414" s="30"/>
      <c r="N3414" s="75"/>
      <c r="O3414" s="75"/>
      <c r="P3414" s="75"/>
      <c r="Q3414" s="75"/>
      <c r="R3414" s="75"/>
    </row>
    <row r="3415" spans="11:18">
      <c r="K3415" s="30"/>
      <c r="N3415" s="75"/>
      <c r="O3415" s="75"/>
      <c r="P3415" s="75"/>
      <c r="Q3415" s="75"/>
      <c r="R3415" s="75"/>
    </row>
    <row r="3416" spans="11:18">
      <c r="K3416" s="30"/>
      <c r="N3416" s="75"/>
      <c r="O3416" s="75"/>
      <c r="P3416" s="75"/>
      <c r="Q3416" s="75"/>
      <c r="R3416" s="75"/>
    </row>
    <row r="3417" spans="11:18">
      <c r="K3417" s="30"/>
      <c r="N3417" s="75"/>
      <c r="O3417" s="75"/>
      <c r="P3417" s="75"/>
      <c r="Q3417" s="75"/>
      <c r="R3417" s="75"/>
    </row>
    <row r="3418" spans="11:18">
      <c r="K3418" s="30"/>
      <c r="N3418" s="75"/>
      <c r="O3418" s="75"/>
      <c r="P3418" s="75"/>
      <c r="Q3418" s="75"/>
      <c r="R3418" s="75"/>
    </row>
    <row r="3419" spans="11:18">
      <c r="K3419" s="30"/>
      <c r="N3419" s="75"/>
      <c r="O3419" s="75"/>
      <c r="P3419" s="75"/>
      <c r="Q3419" s="75"/>
      <c r="R3419" s="75"/>
    </row>
    <row r="3420" spans="11:18">
      <c r="K3420" s="30"/>
      <c r="N3420" s="75"/>
      <c r="O3420" s="75"/>
      <c r="P3420" s="75"/>
      <c r="Q3420" s="75"/>
      <c r="R3420" s="75"/>
    </row>
    <row r="3421" spans="11:18">
      <c r="K3421" s="30"/>
      <c r="N3421" s="75"/>
      <c r="O3421" s="75"/>
      <c r="P3421" s="75"/>
      <c r="Q3421" s="75"/>
      <c r="R3421" s="75"/>
    </row>
    <row r="3422" spans="11:18">
      <c r="K3422" s="30"/>
      <c r="N3422" s="75"/>
      <c r="O3422" s="75"/>
      <c r="P3422" s="75"/>
      <c r="Q3422" s="75"/>
      <c r="R3422" s="75"/>
    </row>
    <row r="3423" spans="11:18">
      <c r="K3423" s="30"/>
      <c r="N3423" s="75"/>
      <c r="O3423" s="75"/>
      <c r="P3423" s="75"/>
      <c r="Q3423" s="75"/>
      <c r="R3423" s="75"/>
    </row>
    <row r="3424" spans="11:18">
      <c r="K3424" s="30"/>
      <c r="N3424" s="75"/>
      <c r="O3424" s="75"/>
      <c r="P3424" s="75"/>
      <c r="Q3424" s="75"/>
      <c r="R3424" s="75"/>
    </row>
    <row r="3425" spans="11:18">
      <c r="K3425" s="30"/>
      <c r="N3425" s="75"/>
      <c r="O3425" s="75"/>
      <c r="P3425" s="75"/>
      <c r="Q3425" s="75"/>
      <c r="R3425" s="75"/>
    </row>
    <row r="3426" spans="11:18">
      <c r="K3426" s="30"/>
      <c r="N3426" s="75"/>
      <c r="O3426" s="75"/>
      <c r="P3426" s="75"/>
      <c r="Q3426" s="75"/>
      <c r="R3426" s="75"/>
    </row>
    <row r="3427" spans="11:18">
      <c r="K3427" s="30"/>
      <c r="N3427" s="75"/>
      <c r="O3427" s="75"/>
      <c r="P3427" s="75"/>
      <c r="Q3427" s="75"/>
      <c r="R3427" s="75"/>
    </row>
    <row r="3428" spans="11:18">
      <c r="K3428" s="30"/>
      <c r="N3428" s="75"/>
      <c r="O3428" s="75"/>
      <c r="P3428" s="75"/>
      <c r="Q3428" s="75"/>
      <c r="R3428" s="75"/>
    </row>
    <row r="3429" spans="11:18">
      <c r="K3429" s="30"/>
      <c r="N3429" s="75"/>
      <c r="O3429" s="75"/>
      <c r="P3429" s="75"/>
      <c r="Q3429" s="75"/>
      <c r="R3429" s="75"/>
    </row>
    <row r="3430" spans="11:18">
      <c r="K3430" s="30"/>
      <c r="N3430" s="75"/>
      <c r="O3430" s="75"/>
      <c r="P3430" s="75"/>
      <c r="Q3430" s="75"/>
      <c r="R3430" s="75"/>
    </row>
    <row r="3431" spans="11:18">
      <c r="K3431" s="30"/>
      <c r="N3431" s="75"/>
      <c r="O3431" s="75"/>
      <c r="P3431" s="75"/>
      <c r="Q3431" s="75"/>
      <c r="R3431" s="75"/>
    </row>
    <row r="3432" spans="11:18">
      <c r="K3432" s="30"/>
      <c r="N3432" s="75"/>
      <c r="O3432" s="75"/>
      <c r="P3432" s="75"/>
      <c r="Q3432" s="75"/>
      <c r="R3432" s="75"/>
    </row>
    <row r="3433" spans="11:18">
      <c r="K3433" s="30"/>
      <c r="N3433" s="75"/>
      <c r="O3433" s="75"/>
      <c r="P3433" s="75"/>
      <c r="Q3433" s="75"/>
      <c r="R3433" s="75"/>
    </row>
    <row r="3434" spans="11:18">
      <c r="K3434" s="30"/>
      <c r="N3434" s="75"/>
      <c r="O3434" s="75"/>
      <c r="P3434" s="75"/>
      <c r="Q3434" s="75"/>
      <c r="R3434" s="75"/>
    </row>
    <row r="3435" spans="11:18">
      <c r="K3435" s="30"/>
      <c r="N3435" s="75"/>
      <c r="O3435" s="75"/>
      <c r="P3435" s="75"/>
      <c r="Q3435" s="75"/>
      <c r="R3435" s="75"/>
    </row>
    <row r="3436" spans="11:18">
      <c r="K3436" s="30"/>
      <c r="N3436" s="75"/>
      <c r="O3436" s="75"/>
      <c r="P3436" s="75"/>
      <c r="Q3436" s="75"/>
      <c r="R3436" s="75"/>
    </row>
    <row r="3437" spans="11:18">
      <c r="K3437" s="30"/>
      <c r="N3437" s="75"/>
      <c r="O3437" s="75"/>
      <c r="P3437" s="75"/>
      <c r="Q3437" s="75"/>
      <c r="R3437" s="75"/>
    </row>
    <row r="3438" spans="11:18">
      <c r="K3438" s="30"/>
      <c r="N3438" s="75"/>
      <c r="O3438" s="75"/>
      <c r="P3438" s="75"/>
      <c r="Q3438" s="75"/>
      <c r="R3438" s="75"/>
    </row>
    <row r="3439" spans="11:18">
      <c r="K3439" s="30"/>
      <c r="N3439" s="75"/>
      <c r="O3439" s="75"/>
      <c r="P3439" s="75"/>
      <c r="Q3439" s="75"/>
      <c r="R3439" s="75"/>
    </row>
    <row r="3440" spans="11:18">
      <c r="K3440" s="30"/>
      <c r="N3440" s="75"/>
      <c r="O3440" s="75"/>
      <c r="P3440" s="75"/>
      <c r="Q3440" s="75"/>
      <c r="R3440" s="75"/>
    </row>
    <row r="3441" spans="11:18">
      <c r="K3441" s="30"/>
      <c r="N3441" s="75"/>
      <c r="O3441" s="75"/>
      <c r="P3441" s="75"/>
      <c r="Q3441" s="75"/>
      <c r="R3441" s="75"/>
    </row>
    <row r="3442" spans="11:18">
      <c r="K3442" s="30"/>
      <c r="N3442" s="75"/>
      <c r="O3442" s="75"/>
      <c r="P3442" s="75"/>
      <c r="Q3442" s="75"/>
      <c r="R3442" s="75"/>
    </row>
    <row r="3443" spans="11:18">
      <c r="K3443" s="30"/>
      <c r="N3443" s="75"/>
      <c r="O3443" s="75"/>
      <c r="P3443" s="75"/>
      <c r="Q3443" s="75"/>
      <c r="R3443" s="75"/>
    </row>
    <row r="3444" spans="11:18">
      <c r="K3444" s="30"/>
      <c r="N3444" s="75"/>
      <c r="O3444" s="75"/>
      <c r="P3444" s="75"/>
      <c r="Q3444" s="75"/>
      <c r="R3444" s="75"/>
    </row>
    <row r="3445" spans="11:18">
      <c r="K3445" s="30"/>
      <c r="N3445" s="75"/>
      <c r="O3445" s="75"/>
      <c r="P3445" s="75"/>
      <c r="Q3445" s="75"/>
      <c r="R3445" s="75"/>
    </row>
    <row r="3446" spans="11:18">
      <c r="K3446" s="30"/>
      <c r="N3446" s="75"/>
      <c r="O3446" s="75"/>
      <c r="P3446" s="75"/>
      <c r="Q3446" s="75"/>
      <c r="R3446" s="75"/>
    </row>
    <row r="3447" spans="11:18">
      <c r="K3447" s="30"/>
      <c r="N3447" s="75"/>
      <c r="O3447" s="75"/>
      <c r="P3447" s="75"/>
      <c r="Q3447" s="75"/>
      <c r="R3447" s="75"/>
    </row>
    <row r="3448" spans="11:18">
      <c r="K3448" s="30"/>
      <c r="N3448" s="75"/>
      <c r="O3448" s="75"/>
      <c r="P3448" s="75"/>
      <c r="Q3448" s="75"/>
      <c r="R3448" s="75"/>
    </row>
    <row r="3449" spans="11:18">
      <c r="K3449" s="30"/>
      <c r="N3449" s="75"/>
      <c r="O3449" s="75"/>
      <c r="P3449" s="75"/>
      <c r="Q3449" s="75"/>
      <c r="R3449" s="75"/>
    </row>
    <row r="3450" spans="11:18">
      <c r="K3450" s="30"/>
      <c r="N3450" s="75"/>
      <c r="O3450" s="75"/>
      <c r="P3450" s="75"/>
      <c r="Q3450" s="75"/>
      <c r="R3450" s="75"/>
    </row>
    <row r="3451" spans="11:18">
      <c r="K3451" s="30"/>
      <c r="N3451" s="75"/>
      <c r="O3451" s="75"/>
      <c r="P3451" s="75"/>
      <c r="Q3451" s="75"/>
      <c r="R3451" s="75"/>
    </row>
    <row r="3452" spans="11:18">
      <c r="K3452" s="30"/>
      <c r="N3452" s="75"/>
      <c r="O3452" s="75"/>
      <c r="P3452" s="75"/>
      <c r="Q3452" s="75"/>
      <c r="R3452" s="75"/>
    </row>
    <row r="3453" spans="11:18">
      <c r="K3453" s="30"/>
      <c r="N3453" s="75"/>
      <c r="O3453" s="75"/>
      <c r="P3453" s="75"/>
      <c r="Q3453" s="75"/>
      <c r="R3453" s="75"/>
    </row>
    <row r="3454" spans="11:18">
      <c r="K3454" s="30"/>
      <c r="N3454" s="75"/>
      <c r="O3454" s="75"/>
      <c r="P3454" s="75"/>
      <c r="Q3454" s="75"/>
      <c r="R3454" s="75"/>
    </row>
    <row r="3455" spans="11:18">
      <c r="K3455" s="30"/>
      <c r="N3455" s="75"/>
      <c r="O3455" s="75"/>
      <c r="P3455" s="75"/>
      <c r="Q3455" s="75"/>
      <c r="R3455" s="75"/>
    </row>
    <row r="3456" spans="11:18">
      <c r="K3456" s="30"/>
      <c r="N3456" s="75"/>
      <c r="O3456" s="75"/>
      <c r="P3456" s="75"/>
      <c r="Q3456" s="75"/>
      <c r="R3456" s="75"/>
    </row>
    <row r="3457" spans="11:18">
      <c r="K3457" s="30"/>
      <c r="N3457" s="75"/>
      <c r="O3457" s="75"/>
      <c r="P3457" s="75"/>
      <c r="Q3457" s="75"/>
      <c r="R3457" s="75"/>
    </row>
    <row r="3458" spans="11:18">
      <c r="K3458" s="30"/>
      <c r="N3458" s="75"/>
      <c r="O3458" s="75"/>
      <c r="P3458" s="75"/>
      <c r="Q3458" s="75"/>
      <c r="R3458" s="75"/>
    </row>
    <row r="3459" spans="11:18">
      <c r="K3459" s="30"/>
      <c r="N3459" s="75"/>
      <c r="O3459" s="75"/>
      <c r="P3459" s="75"/>
      <c r="Q3459" s="75"/>
      <c r="R3459" s="75"/>
    </row>
    <row r="3460" spans="11:18">
      <c r="K3460" s="30"/>
      <c r="N3460" s="75"/>
      <c r="O3460" s="75"/>
      <c r="P3460" s="75"/>
      <c r="Q3460" s="75"/>
      <c r="R3460" s="75"/>
    </row>
    <row r="3461" spans="11:18">
      <c r="K3461" s="30"/>
      <c r="N3461" s="75"/>
      <c r="O3461" s="75"/>
      <c r="P3461" s="75"/>
      <c r="Q3461" s="75"/>
      <c r="R3461" s="75"/>
    </row>
    <row r="3462" spans="11:18">
      <c r="K3462" s="30"/>
      <c r="N3462" s="75"/>
      <c r="O3462" s="75"/>
      <c r="P3462" s="75"/>
      <c r="Q3462" s="75"/>
      <c r="R3462" s="75"/>
    </row>
    <row r="3463" spans="11:18">
      <c r="K3463" s="30"/>
      <c r="N3463" s="75"/>
      <c r="O3463" s="75"/>
      <c r="P3463" s="75"/>
      <c r="Q3463" s="75"/>
      <c r="R3463" s="75"/>
    </row>
    <row r="3464" spans="11:18">
      <c r="K3464" s="30"/>
      <c r="N3464" s="75"/>
      <c r="O3464" s="75"/>
      <c r="P3464" s="75"/>
      <c r="Q3464" s="75"/>
      <c r="R3464" s="75"/>
    </row>
    <row r="3465" spans="11:18">
      <c r="K3465" s="30"/>
      <c r="N3465" s="75"/>
      <c r="O3465" s="75"/>
      <c r="P3465" s="75"/>
      <c r="Q3465" s="75"/>
      <c r="R3465" s="75"/>
    </row>
    <row r="3466" spans="11:18">
      <c r="K3466" s="30"/>
      <c r="N3466" s="75"/>
      <c r="O3466" s="75"/>
      <c r="P3466" s="75"/>
      <c r="Q3466" s="75"/>
      <c r="R3466" s="75"/>
    </row>
    <row r="3467" spans="11:18">
      <c r="K3467" s="30"/>
      <c r="N3467" s="75"/>
      <c r="O3467" s="75"/>
      <c r="P3467" s="75"/>
      <c r="Q3467" s="75"/>
      <c r="R3467" s="75"/>
    </row>
    <row r="3468" spans="11:18">
      <c r="K3468" s="30"/>
      <c r="N3468" s="75"/>
      <c r="O3468" s="75"/>
      <c r="P3468" s="75"/>
      <c r="Q3468" s="75"/>
      <c r="R3468" s="75"/>
    </row>
    <row r="3469" spans="11:18">
      <c r="K3469" s="30"/>
      <c r="N3469" s="75"/>
      <c r="O3469" s="75"/>
      <c r="P3469" s="75"/>
      <c r="Q3469" s="75"/>
      <c r="R3469" s="75"/>
    </row>
    <row r="3470" spans="11:18">
      <c r="K3470" s="30"/>
      <c r="N3470" s="75"/>
      <c r="O3470" s="75"/>
      <c r="P3470" s="75"/>
      <c r="Q3470" s="75"/>
      <c r="R3470" s="75"/>
    </row>
    <row r="3471" spans="11:18">
      <c r="K3471" s="30"/>
      <c r="N3471" s="75"/>
      <c r="O3471" s="75"/>
      <c r="P3471" s="75"/>
      <c r="Q3471" s="75"/>
      <c r="R3471" s="75"/>
    </row>
    <row r="3472" spans="11:18">
      <c r="K3472" s="30"/>
      <c r="N3472" s="75"/>
      <c r="O3472" s="75"/>
      <c r="P3472" s="75"/>
      <c r="Q3472" s="75"/>
      <c r="R3472" s="75"/>
    </row>
    <row r="3473" spans="11:18">
      <c r="K3473" s="30"/>
      <c r="N3473" s="75"/>
      <c r="O3473" s="75"/>
      <c r="P3473" s="75"/>
      <c r="Q3473" s="75"/>
      <c r="R3473" s="75"/>
    </row>
    <row r="3474" spans="11:18">
      <c r="K3474" s="30"/>
      <c r="N3474" s="75"/>
      <c r="O3474" s="75"/>
      <c r="P3474" s="75"/>
      <c r="Q3474" s="75"/>
      <c r="R3474" s="75"/>
    </row>
    <row r="3475" spans="11:18">
      <c r="K3475" s="30"/>
      <c r="N3475" s="75"/>
      <c r="O3475" s="75"/>
      <c r="P3475" s="75"/>
      <c r="Q3475" s="75"/>
      <c r="R3475" s="75"/>
    </row>
    <row r="3476" spans="11:18">
      <c r="K3476" s="30"/>
      <c r="N3476" s="75"/>
      <c r="O3476" s="75"/>
      <c r="P3476" s="75"/>
      <c r="Q3476" s="75"/>
      <c r="R3476" s="75"/>
    </row>
    <row r="3477" spans="11:18">
      <c r="K3477" s="30"/>
      <c r="N3477" s="75"/>
      <c r="O3477" s="75"/>
      <c r="P3477" s="75"/>
      <c r="Q3477" s="75"/>
      <c r="R3477" s="75"/>
    </row>
    <row r="3478" spans="11:18">
      <c r="K3478" s="30"/>
      <c r="N3478" s="75"/>
      <c r="O3478" s="75"/>
      <c r="P3478" s="75"/>
      <c r="Q3478" s="75"/>
      <c r="R3478" s="75"/>
    </row>
    <row r="3479" spans="11:18">
      <c r="K3479" s="30"/>
      <c r="N3479" s="75"/>
      <c r="O3479" s="75"/>
      <c r="P3479" s="75"/>
      <c r="Q3479" s="75"/>
      <c r="R3479" s="75"/>
    </row>
    <row r="3480" spans="11:18">
      <c r="K3480" s="30"/>
      <c r="N3480" s="75"/>
      <c r="O3480" s="75"/>
      <c r="P3480" s="75"/>
      <c r="Q3480" s="75"/>
      <c r="R3480" s="75"/>
    </row>
    <row r="3481" spans="11:18">
      <c r="K3481" s="30"/>
      <c r="N3481" s="75"/>
      <c r="O3481" s="75"/>
      <c r="P3481" s="75"/>
      <c r="Q3481" s="75"/>
      <c r="R3481" s="75"/>
    </row>
    <row r="3482" spans="11:18">
      <c r="K3482" s="30"/>
      <c r="N3482" s="75"/>
      <c r="O3482" s="75"/>
      <c r="P3482" s="75"/>
      <c r="Q3482" s="75"/>
      <c r="R3482" s="75"/>
    </row>
    <row r="3483" spans="11:18">
      <c r="K3483" s="30"/>
      <c r="N3483" s="75"/>
      <c r="O3483" s="75"/>
      <c r="P3483" s="75"/>
      <c r="Q3483" s="75"/>
      <c r="R3483" s="75"/>
    </row>
    <row r="3484" spans="11:18">
      <c r="K3484" s="30"/>
      <c r="N3484" s="75"/>
      <c r="O3484" s="75"/>
      <c r="P3484" s="75"/>
      <c r="Q3484" s="75"/>
      <c r="R3484" s="75"/>
    </row>
    <row r="3485" spans="11:18">
      <c r="K3485" s="30"/>
      <c r="N3485" s="75"/>
      <c r="O3485" s="75"/>
      <c r="P3485" s="75"/>
      <c r="Q3485" s="75"/>
      <c r="R3485" s="75"/>
    </row>
    <row r="3486" spans="11:18">
      <c r="K3486" s="30"/>
      <c r="N3486" s="75"/>
      <c r="O3486" s="75"/>
      <c r="P3486" s="75"/>
      <c r="Q3486" s="75"/>
      <c r="R3486" s="75"/>
    </row>
    <row r="3487" spans="11:18">
      <c r="K3487" s="30"/>
      <c r="N3487" s="75"/>
      <c r="O3487" s="75"/>
      <c r="P3487" s="75"/>
      <c r="Q3487" s="75"/>
      <c r="R3487" s="75"/>
    </row>
    <row r="3488" spans="11:18">
      <c r="K3488" s="30"/>
      <c r="N3488" s="75"/>
      <c r="O3488" s="75"/>
      <c r="P3488" s="75"/>
      <c r="Q3488" s="75"/>
      <c r="R3488" s="75"/>
    </row>
    <row r="3489" spans="11:18">
      <c r="K3489" s="30"/>
      <c r="N3489" s="75"/>
      <c r="O3489" s="75"/>
      <c r="P3489" s="75"/>
      <c r="Q3489" s="75"/>
      <c r="R3489" s="75"/>
    </row>
    <row r="3490" spans="11:18">
      <c r="K3490" s="30"/>
      <c r="N3490" s="75"/>
      <c r="O3490" s="75"/>
      <c r="P3490" s="75"/>
      <c r="Q3490" s="75"/>
      <c r="R3490" s="75"/>
    </row>
    <row r="3491" spans="11:18">
      <c r="K3491" s="30"/>
      <c r="N3491" s="75"/>
      <c r="O3491" s="75"/>
      <c r="P3491" s="75"/>
      <c r="Q3491" s="75"/>
      <c r="R3491" s="75"/>
    </row>
    <row r="3492" spans="11:18">
      <c r="K3492" s="30"/>
      <c r="N3492" s="75"/>
      <c r="O3492" s="75"/>
      <c r="P3492" s="75"/>
      <c r="Q3492" s="75"/>
      <c r="R3492" s="75"/>
    </row>
    <row r="3493" spans="11:18">
      <c r="K3493" s="30"/>
      <c r="N3493" s="75"/>
      <c r="O3493" s="75"/>
      <c r="P3493" s="75"/>
      <c r="Q3493" s="75"/>
      <c r="R3493" s="75"/>
    </row>
    <row r="3494" spans="11:18">
      <c r="K3494" s="30"/>
      <c r="N3494" s="75"/>
      <c r="O3494" s="75"/>
      <c r="P3494" s="75"/>
      <c r="Q3494" s="75"/>
      <c r="R3494" s="75"/>
    </row>
    <row r="3495" spans="11:18">
      <c r="K3495" s="30"/>
      <c r="N3495" s="75"/>
      <c r="O3495" s="75"/>
      <c r="P3495" s="75"/>
      <c r="Q3495" s="75"/>
      <c r="R3495" s="75"/>
    </row>
    <row r="3496" spans="11:18">
      <c r="K3496" s="30"/>
      <c r="N3496" s="75"/>
      <c r="O3496" s="75"/>
      <c r="P3496" s="75"/>
      <c r="Q3496" s="75"/>
      <c r="R3496" s="75"/>
    </row>
    <row r="3497" spans="11:18">
      <c r="K3497" s="30"/>
      <c r="N3497" s="75"/>
      <c r="O3497" s="75"/>
      <c r="P3497" s="75"/>
      <c r="Q3497" s="75"/>
      <c r="R3497" s="75"/>
    </row>
    <row r="3498" spans="11:18">
      <c r="K3498" s="30"/>
      <c r="N3498" s="75"/>
      <c r="O3498" s="75"/>
      <c r="P3498" s="75"/>
      <c r="Q3498" s="75"/>
      <c r="R3498" s="75"/>
    </row>
    <row r="3499" spans="11:18">
      <c r="K3499" s="30"/>
      <c r="N3499" s="75"/>
      <c r="O3499" s="75"/>
      <c r="P3499" s="75"/>
      <c r="Q3499" s="75"/>
      <c r="R3499" s="75"/>
    </row>
    <row r="3500" spans="11:18">
      <c r="K3500" s="30"/>
      <c r="N3500" s="75"/>
      <c r="O3500" s="75"/>
      <c r="P3500" s="75"/>
      <c r="Q3500" s="75"/>
      <c r="R3500" s="75"/>
    </row>
    <row r="3501" spans="11:18">
      <c r="K3501" s="30"/>
      <c r="N3501" s="75"/>
      <c r="O3501" s="75"/>
      <c r="P3501" s="75"/>
      <c r="Q3501" s="75"/>
      <c r="R3501" s="75"/>
    </row>
    <row r="3502" spans="11:18">
      <c r="K3502" s="30"/>
      <c r="N3502" s="75"/>
      <c r="O3502" s="75"/>
      <c r="P3502" s="75"/>
      <c r="Q3502" s="75"/>
      <c r="R3502" s="75"/>
    </row>
    <row r="3503" spans="11:18">
      <c r="K3503" s="30"/>
      <c r="N3503" s="75"/>
      <c r="O3503" s="75"/>
      <c r="P3503" s="75"/>
      <c r="Q3503" s="75"/>
      <c r="R3503" s="75"/>
    </row>
    <row r="3504" spans="11:18">
      <c r="K3504" s="30"/>
      <c r="N3504" s="75"/>
      <c r="O3504" s="75"/>
      <c r="P3504" s="75"/>
      <c r="Q3504" s="75"/>
      <c r="R3504" s="75"/>
    </row>
    <row r="3505" spans="11:18">
      <c r="K3505" s="30"/>
      <c r="N3505" s="75"/>
      <c r="O3505" s="75"/>
      <c r="P3505" s="75"/>
      <c r="Q3505" s="75"/>
      <c r="R3505" s="75"/>
    </row>
    <row r="3506" spans="11:18">
      <c r="K3506" s="30"/>
      <c r="N3506" s="75"/>
      <c r="O3506" s="75"/>
      <c r="P3506" s="75"/>
      <c r="Q3506" s="75"/>
      <c r="R3506" s="75"/>
    </row>
    <row r="3507" spans="11:18">
      <c r="K3507" s="30"/>
      <c r="N3507" s="75"/>
      <c r="O3507" s="75"/>
      <c r="P3507" s="75"/>
      <c r="Q3507" s="75"/>
      <c r="R3507" s="75"/>
    </row>
    <row r="3508" spans="11:18">
      <c r="K3508" s="30"/>
      <c r="N3508" s="75"/>
      <c r="O3508" s="75"/>
      <c r="P3508" s="75"/>
      <c r="Q3508" s="75"/>
      <c r="R3508" s="75"/>
    </row>
    <row r="3509" spans="11:18">
      <c r="K3509" s="30"/>
      <c r="N3509" s="75"/>
      <c r="O3509" s="75"/>
      <c r="P3509" s="75"/>
      <c r="Q3509" s="75"/>
      <c r="R3509" s="75"/>
    </row>
    <row r="3510" spans="11:18">
      <c r="K3510" s="30"/>
      <c r="N3510" s="75"/>
      <c r="O3510" s="75"/>
      <c r="P3510" s="75"/>
      <c r="Q3510" s="75"/>
      <c r="R3510" s="75"/>
    </row>
    <row r="3511" spans="11:18">
      <c r="K3511" s="30"/>
      <c r="N3511" s="75"/>
      <c r="O3511" s="75"/>
      <c r="P3511" s="75"/>
      <c r="Q3511" s="75"/>
      <c r="R3511" s="75"/>
    </row>
    <row r="3512" spans="11:18">
      <c r="K3512" s="30"/>
      <c r="N3512" s="75"/>
      <c r="O3512" s="75"/>
      <c r="P3512" s="75"/>
      <c r="Q3512" s="75"/>
      <c r="R3512" s="75"/>
    </row>
    <row r="3513" spans="11:18">
      <c r="K3513" s="30"/>
      <c r="N3513" s="75"/>
      <c r="O3513" s="75"/>
      <c r="P3513" s="75"/>
      <c r="Q3513" s="75"/>
      <c r="R3513" s="75"/>
    </row>
    <row r="3514" spans="11:18">
      <c r="K3514" s="30"/>
      <c r="N3514" s="75"/>
      <c r="O3514" s="75"/>
      <c r="P3514" s="75"/>
      <c r="Q3514" s="75"/>
      <c r="R3514" s="75"/>
    </row>
    <row r="3515" spans="11:18">
      <c r="K3515" s="30"/>
      <c r="N3515" s="75"/>
      <c r="O3515" s="75"/>
      <c r="P3515" s="75"/>
      <c r="Q3515" s="75"/>
      <c r="R3515" s="75"/>
    </row>
    <row r="3516" spans="11:18">
      <c r="K3516" s="30"/>
      <c r="N3516" s="75"/>
      <c r="O3516" s="75"/>
      <c r="P3516" s="75"/>
      <c r="Q3516" s="75"/>
      <c r="R3516" s="75"/>
    </row>
    <row r="3517" spans="11:18">
      <c r="K3517" s="30"/>
      <c r="N3517" s="75"/>
      <c r="O3517" s="75"/>
      <c r="P3517" s="75"/>
      <c r="Q3517" s="75"/>
      <c r="R3517" s="75"/>
    </row>
    <row r="3518" spans="11:18">
      <c r="K3518" s="30"/>
      <c r="N3518" s="75"/>
      <c r="O3518" s="75"/>
      <c r="P3518" s="75"/>
      <c r="Q3518" s="75"/>
      <c r="R3518" s="75"/>
    </row>
    <row r="3519" spans="11:18">
      <c r="K3519" s="30"/>
      <c r="N3519" s="75"/>
      <c r="O3519" s="75"/>
      <c r="P3519" s="75"/>
      <c r="Q3519" s="75"/>
      <c r="R3519" s="75"/>
    </row>
    <row r="3520" spans="11:18">
      <c r="K3520" s="30"/>
      <c r="N3520" s="75"/>
      <c r="O3520" s="75"/>
      <c r="P3520" s="75"/>
      <c r="Q3520" s="75"/>
      <c r="R3520" s="75"/>
    </row>
    <row r="3521" spans="11:18">
      <c r="K3521" s="30"/>
      <c r="N3521" s="75"/>
      <c r="O3521" s="75"/>
      <c r="P3521" s="75"/>
      <c r="Q3521" s="75"/>
      <c r="R3521" s="75"/>
    </row>
    <row r="3522" spans="11:18">
      <c r="K3522" s="30"/>
      <c r="N3522" s="75"/>
      <c r="O3522" s="75"/>
      <c r="P3522" s="75"/>
      <c r="Q3522" s="75"/>
      <c r="R3522" s="75"/>
    </row>
    <row r="3523" spans="11:18">
      <c r="K3523" s="30"/>
      <c r="N3523" s="75"/>
      <c r="O3523" s="75"/>
      <c r="P3523" s="75"/>
      <c r="Q3523" s="75"/>
      <c r="R3523" s="75"/>
    </row>
    <row r="3524" spans="11:18">
      <c r="K3524" s="30"/>
      <c r="N3524" s="75"/>
      <c r="O3524" s="75"/>
      <c r="P3524" s="75"/>
      <c r="Q3524" s="75"/>
      <c r="R3524" s="75"/>
    </row>
    <row r="3525" spans="11:18">
      <c r="K3525" s="30"/>
      <c r="N3525" s="75"/>
      <c r="O3525" s="75"/>
      <c r="P3525" s="75"/>
      <c r="Q3525" s="75"/>
      <c r="R3525" s="75"/>
    </row>
    <row r="3526" spans="11:18">
      <c r="K3526" s="30"/>
      <c r="N3526" s="75"/>
      <c r="O3526" s="75"/>
      <c r="P3526" s="75"/>
      <c r="Q3526" s="75"/>
      <c r="R3526" s="75"/>
    </row>
    <row r="3527" spans="11:18">
      <c r="K3527" s="30"/>
      <c r="N3527" s="75"/>
      <c r="O3527" s="75"/>
      <c r="P3527" s="75"/>
      <c r="Q3527" s="75"/>
      <c r="R3527" s="75"/>
    </row>
    <row r="3528" spans="11:18">
      <c r="K3528" s="30"/>
      <c r="N3528" s="75"/>
      <c r="O3528" s="75"/>
      <c r="P3528" s="75"/>
      <c r="Q3528" s="75"/>
      <c r="R3528" s="75"/>
    </row>
    <row r="3529" spans="11:18">
      <c r="K3529" s="30"/>
      <c r="N3529" s="75"/>
      <c r="O3529" s="75"/>
      <c r="P3529" s="75"/>
      <c r="Q3529" s="75"/>
      <c r="R3529" s="75"/>
    </row>
    <row r="3530" spans="11:18">
      <c r="K3530" s="30"/>
      <c r="N3530" s="75"/>
      <c r="O3530" s="75"/>
      <c r="P3530" s="75"/>
      <c r="Q3530" s="75"/>
      <c r="R3530" s="75"/>
    </row>
    <row r="3531" spans="11:18">
      <c r="K3531" s="30"/>
      <c r="N3531" s="75"/>
      <c r="O3531" s="75"/>
      <c r="P3531" s="75"/>
      <c r="Q3531" s="75"/>
      <c r="R3531" s="75"/>
    </row>
    <row r="3532" spans="11:18">
      <c r="K3532" s="30"/>
      <c r="N3532" s="75"/>
      <c r="O3532" s="75"/>
      <c r="P3532" s="75"/>
      <c r="Q3532" s="75"/>
      <c r="R3532" s="75"/>
    </row>
    <row r="3533" spans="11:18">
      <c r="K3533" s="30"/>
      <c r="N3533" s="75"/>
      <c r="O3533" s="75"/>
      <c r="P3533" s="75"/>
      <c r="Q3533" s="75"/>
      <c r="R3533" s="75"/>
    </row>
    <row r="3534" spans="11:18">
      <c r="K3534" s="30"/>
      <c r="N3534" s="75"/>
      <c r="O3534" s="75"/>
      <c r="P3534" s="75"/>
      <c r="Q3534" s="75"/>
      <c r="R3534" s="75"/>
    </row>
    <row r="3535" spans="11:18">
      <c r="K3535" s="30"/>
      <c r="N3535" s="75"/>
      <c r="O3535" s="75"/>
      <c r="P3535" s="75"/>
      <c r="Q3535" s="75"/>
      <c r="R3535" s="75"/>
    </row>
    <row r="3536" spans="11:18">
      <c r="K3536" s="30"/>
      <c r="N3536" s="75"/>
      <c r="O3536" s="75"/>
      <c r="P3536" s="75"/>
      <c r="Q3536" s="75"/>
      <c r="R3536" s="75"/>
    </row>
    <row r="3537" spans="11:18">
      <c r="K3537" s="30"/>
      <c r="N3537" s="75"/>
      <c r="O3537" s="75"/>
      <c r="P3537" s="75"/>
      <c r="Q3537" s="75"/>
      <c r="R3537" s="75"/>
    </row>
    <row r="3538" spans="11:18">
      <c r="K3538" s="30"/>
      <c r="N3538" s="75"/>
      <c r="O3538" s="75"/>
      <c r="P3538" s="75"/>
      <c r="Q3538" s="75"/>
      <c r="R3538" s="75"/>
    </row>
    <row r="3539" spans="11:18">
      <c r="K3539" s="30"/>
      <c r="N3539" s="75"/>
      <c r="O3539" s="75"/>
      <c r="P3539" s="75"/>
      <c r="Q3539" s="75"/>
      <c r="R3539" s="75"/>
    </row>
    <row r="3540" spans="11:18">
      <c r="K3540" s="30"/>
      <c r="N3540" s="75"/>
      <c r="O3540" s="75"/>
      <c r="P3540" s="75"/>
      <c r="Q3540" s="75"/>
      <c r="R3540" s="75"/>
    </row>
    <row r="3541" spans="11:18">
      <c r="K3541" s="30"/>
      <c r="N3541" s="75"/>
      <c r="O3541" s="75"/>
      <c r="P3541" s="75"/>
      <c r="Q3541" s="75"/>
      <c r="R3541" s="75"/>
    </row>
    <row r="3542" spans="11:18">
      <c r="K3542" s="30"/>
      <c r="N3542" s="75"/>
      <c r="O3542" s="75"/>
      <c r="P3542" s="75"/>
      <c r="Q3542" s="75"/>
      <c r="R3542" s="75"/>
    </row>
    <row r="3543" spans="11:18">
      <c r="K3543" s="30"/>
      <c r="N3543" s="75"/>
      <c r="O3543" s="75"/>
      <c r="P3543" s="75"/>
      <c r="Q3543" s="75"/>
      <c r="R3543" s="75"/>
    </row>
    <row r="3544" spans="11:18">
      <c r="K3544" s="30"/>
      <c r="N3544" s="75"/>
      <c r="O3544" s="75"/>
      <c r="P3544" s="75"/>
      <c r="Q3544" s="75"/>
      <c r="R3544" s="75"/>
    </row>
    <row r="3545" spans="11:18">
      <c r="K3545" s="30"/>
      <c r="N3545" s="75"/>
      <c r="O3545" s="75"/>
      <c r="P3545" s="75"/>
      <c r="Q3545" s="75"/>
      <c r="R3545" s="75"/>
    </row>
    <row r="3546" spans="11:18">
      <c r="K3546" s="30"/>
      <c r="N3546" s="75"/>
      <c r="O3546" s="75"/>
      <c r="P3546" s="75"/>
      <c r="Q3546" s="75"/>
      <c r="R3546" s="75"/>
    </row>
    <row r="3547" spans="11:18">
      <c r="K3547" s="30"/>
      <c r="N3547" s="75"/>
      <c r="O3547" s="75"/>
      <c r="P3547" s="75"/>
      <c r="Q3547" s="75"/>
      <c r="R3547" s="75"/>
    </row>
    <row r="3548" spans="11:18">
      <c r="K3548" s="30"/>
      <c r="N3548" s="75"/>
      <c r="O3548" s="75"/>
      <c r="P3548" s="75"/>
      <c r="Q3548" s="75"/>
      <c r="R3548" s="75"/>
    </row>
    <row r="3549" spans="11:18">
      <c r="K3549" s="30"/>
      <c r="N3549" s="75"/>
      <c r="O3549" s="75"/>
      <c r="P3549" s="75"/>
      <c r="Q3549" s="75"/>
      <c r="R3549" s="75"/>
    </row>
    <row r="3550" spans="11:18">
      <c r="K3550" s="30"/>
      <c r="N3550" s="75"/>
      <c r="O3550" s="75"/>
      <c r="P3550" s="75"/>
      <c r="Q3550" s="75"/>
      <c r="R3550" s="75"/>
    </row>
    <row r="3551" spans="11:18">
      <c r="K3551" s="30"/>
      <c r="N3551" s="75"/>
      <c r="O3551" s="75"/>
      <c r="P3551" s="75"/>
      <c r="Q3551" s="75"/>
      <c r="R3551" s="75"/>
    </row>
    <row r="3552" spans="11:18">
      <c r="K3552" s="30"/>
      <c r="N3552" s="75"/>
      <c r="O3552" s="75"/>
      <c r="P3552" s="75"/>
      <c r="Q3552" s="75"/>
      <c r="R3552" s="75"/>
    </row>
    <row r="3553" spans="11:18">
      <c r="K3553" s="30"/>
      <c r="N3553" s="75"/>
      <c r="O3553" s="75"/>
      <c r="P3553" s="75"/>
      <c r="Q3553" s="75"/>
      <c r="R3553" s="75"/>
    </row>
    <row r="3554" spans="11:18">
      <c r="K3554" s="30"/>
      <c r="N3554" s="75"/>
      <c r="O3554" s="75"/>
      <c r="P3554" s="75"/>
      <c r="Q3554" s="75"/>
      <c r="R3554" s="75"/>
    </row>
    <row r="3555" spans="11:18">
      <c r="K3555" s="30"/>
      <c r="N3555" s="75"/>
      <c r="O3555" s="75"/>
      <c r="P3555" s="75"/>
      <c r="Q3555" s="75"/>
      <c r="R3555" s="75"/>
    </row>
    <row r="3556" spans="11:18">
      <c r="K3556" s="30"/>
      <c r="N3556" s="75"/>
      <c r="O3556" s="75"/>
      <c r="P3556" s="75"/>
      <c r="Q3556" s="75"/>
      <c r="R3556" s="75"/>
    </row>
    <row r="3557" spans="11:18">
      <c r="K3557" s="30"/>
      <c r="N3557" s="75"/>
      <c r="O3557" s="75"/>
      <c r="P3557" s="75"/>
      <c r="Q3557" s="75"/>
      <c r="R3557" s="75"/>
    </row>
    <row r="3558" spans="11:18">
      <c r="K3558" s="30"/>
      <c r="N3558" s="75"/>
      <c r="O3558" s="75"/>
      <c r="P3558" s="75"/>
      <c r="Q3558" s="75"/>
      <c r="R3558" s="75"/>
    </row>
    <row r="3559" spans="11:18">
      <c r="K3559" s="30"/>
      <c r="N3559" s="75"/>
      <c r="O3559" s="75"/>
      <c r="P3559" s="75"/>
      <c r="Q3559" s="75"/>
      <c r="R3559" s="75"/>
    </row>
    <row r="3560" spans="11:18">
      <c r="K3560" s="30"/>
      <c r="N3560" s="75"/>
      <c r="O3560" s="75"/>
      <c r="P3560" s="75"/>
      <c r="Q3560" s="75"/>
      <c r="R3560" s="75"/>
    </row>
    <row r="3561" spans="11:18">
      <c r="K3561" s="30"/>
      <c r="N3561" s="75"/>
      <c r="O3561" s="75"/>
      <c r="P3561" s="75"/>
      <c r="Q3561" s="75"/>
      <c r="R3561" s="75"/>
    </row>
    <row r="3562" spans="11:18">
      <c r="K3562" s="30"/>
      <c r="N3562" s="75"/>
      <c r="O3562" s="75"/>
      <c r="P3562" s="75"/>
      <c r="Q3562" s="75"/>
      <c r="R3562" s="75"/>
    </row>
    <row r="3563" spans="11:18">
      <c r="K3563" s="30"/>
      <c r="N3563" s="75"/>
      <c r="O3563" s="75"/>
      <c r="P3563" s="75"/>
      <c r="Q3563" s="75"/>
      <c r="R3563" s="75"/>
    </row>
    <row r="3564" spans="11:18">
      <c r="K3564" s="30"/>
      <c r="N3564" s="75"/>
      <c r="O3564" s="75"/>
      <c r="P3564" s="75"/>
      <c r="Q3564" s="75"/>
      <c r="R3564" s="75"/>
    </row>
    <row r="3565" spans="11:18">
      <c r="K3565" s="30"/>
      <c r="N3565" s="75"/>
      <c r="O3565" s="75"/>
      <c r="P3565" s="75"/>
      <c r="Q3565" s="75"/>
      <c r="R3565" s="75"/>
    </row>
    <row r="3566" spans="11:18">
      <c r="K3566" s="30"/>
      <c r="N3566" s="75"/>
      <c r="O3566" s="75"/>
      <c r="P3566" s="75"/>
      <c r="Q3566" s="75"/>
      <c r="R3566" s="75"/>
    </row>
    <row r="3567" spans="11:18">
      <c r="K3567" s="30"/>
      <c r="N3567" s="75"/>
      <c r="O3567" s="75"/>
      <c r="P3567" s="75"/>
      <c r="Q3567" s="75"/>
      <c r="R3567" s="75"/>
    </row>
    <row r="3568" spans="11:18">
      <c r="K3568" s="30"/>
      <c r="N3568" s="75"/>
      <c r="O3568" s="75"/>
      <c r="P3568" s="75"/>
      <c r="Q3568" s="75"/>
      <c r="R3568" s="75"/>
    </row>
    <row r="3569" spans="11:18">
      <c r="K3569" s="30"/>
      <c r="N3569" s="75"/>
      <c r="O3569" s="75"/>
      <c r="P3569" s="75"/>
      <c r="Q3569" s="75"/>
      <c r="R3569" s="75"/>
    </row>
    <row r="3570" spans="11:18">
      <c r="K3570" s="30"/>
      <c r="N3570" s="75"/>
      <c r="O3570" s="75"/>
      <c r="P3570" s="75"/>
      <c r="Q3570" s="75"/>
      <c r="R3570" s="75"/>
    </row>
    <row r="3571" spans="11:18">
      <c r="K3571" s="30"/>
      <c r="N3571" s="75"/>
      <c r="O3571" s="75"/>
      <c r="P3571" s="75"/>
      <c r="Q3571" s="75"/>
      <c r="R3571" s="75"/>
    </row>
    <row r="3572" spans="11:18">
      <c r="K3572" s="30"/>
      <c r="N3572" s="75"/>
      <c r="O3572" s="75"/>
      <c r="P3572" s="75"/>
      <c r="Q3572" s="75"/>
      <c r="R3572" s="75"/>
    </row>
    <row r="3573" spans="11:18">
      <c r="K3573" s="30"/>
      <c r="N3573" s="75"/>
      <c r="O3573" s="75"/>
      <c r="P3573" s="75"/>
      <c r="Q3573" s="75"/>
      <c r="R3573" s="75"/>
    </row>
    <row r="3574" spans="11:18">
      <c r="K3574" s="30"/>
      <c r="N3574" s="75"/>
      <c r="O3574" s="75"/>
      <c r="P3574" s="75"/>
      <c r="Q3574" s="75"/>
      <c r="R3574" s="75"/>
    </row>
    <row r="3575" spans="11:18">
      <c r="K3575" s="30"/>
      <c r="N3575" s="75"/>
      <c r="O3575" s="75"/>
      <c r="P3575" s="75"/>
      <c r="Q3575" s="75"/>
      <c r="R3575" s="75"/>
    </row>
    <row r="3576" spans="11:18">
      <c r="K3576" s="30"/>
      <c r="N3576" s="75"/>
      <c r="O3576" s="75"/>
      <c r="P3576" s="75"/>
      <c r="Q3576" s="75"/>
      <c r="R3576" s="75"/>
    </row>
    <row r="3577" spans="11:18">
      <c r="K3577" s="30"/>
      <c r="N3577" s="75"/>
      <c r="O3577" s="75"/>
      <c r="P3577" s="75"/>
      <c r="Q3577" s="75"/>
      <c r="R3577" s="75"/>
    </row>
    <row r="3578" spans="11:18">
      <c r="K3578" s="30"/>
      <c r="N3578" s="75"/>
      <c r="O3578" s="75"/>
      <c r="P3578" s="75"/>
      <c r="Q3578" s="75"/>
      <c r="R3578" s="75"/>
    </row>
    <row r="3579" spans="11:18">
      <c r="K3579" s="30"/>
      <c r="N3579" s="75"/>
      <c r="O3579" s="75"/>
      <c r="P3579" s="75"/>
      <c r="Q3579" s="75"/>
      <c r="R3579" s="75"/>
    </row>
    <row r="3580" spans="11:18">
      <c r="K3580" s="30"/>
      <c r="N3580" s="75"/>
      <c r="O3580" s="75"/>
      <c r="P3580" s="75"/>
      <c r="Q3580" s="75"/>
      <c r="R3580" s="75"/>
    </row>
    <row r="3581" spans="11:18">
      <c r="K3581" s="30"/>
      <c r="N3581" s="75"/>
      <c r="O3581" s="75"/>
      <c r="P3581" s="75"/>
      <c r="Q3581" s="75"/>
      <c r="R3581" s="75"/>
    </row>
    <row r="3582" spans="11:18">
      <c r="K3582" s="30"/>
      <c r="N3582" s="75"/>
      <c r="O3582" s="75"/>
      <c r="P3582" s="75"/>
      <c r="Q3582" s="75"/>
      <c r="R3582" s="75"/>
    </row>
    <row r="3583" spans="11:18">
      <c r="K3583" s="30"/>
      <c r="N3583" s="75"/>
      <c r="O3583" s="75"/>
      <c r="P3583" s="75"/>
      <c r="Q3583" s="75"/>
      <c r="R3583" s="75"/>
    </row>
    <row r="3584" spans="11:18">
      <c r="K3584" s="30"/>
      <c r="N3584" s="75"/>
      <c r="O3584" s="75"/>
      <c r="P3584" s="75"/>
      <c r="Q3584" s="75"/>
      <c r="R3584" s="75"/>
    </row>
    <row r="3585" spans="11:18">
      <c r="K3585" s="30"/>
      <c r="N3585" s="75"/>
      <c r="O3585" s="75"/>
      <c r="P3585" s="75"/>
      <c r="Q3585" s="75"/>
      <c r="R3585" s="75"/>
    </row>
    <row r="3586" spans="11:18">
      <c r="K3586" s="30"/>
      <c r="N3586" s="75"/>
      <c r="O3586" s="75"/>
      <c r="P3586" s="75"/>
      <c r="Q3586" s="75"/>
      <c r="R3586" s="75"/>
    </row>
    <row r="3587" spans="11:18">
      <c r="K3587" s="30"/>
      <c r="N3587" s="75"/>
      <c r="O3587" s="75"/>
      <c r="P3587" s="75"/>
      <c r="Q3587" s="75"/>
      <c r="R3587" s="75"/>
    </row>
    <row r="3588" spans="11:18">
      <c r="K3588" s="30"/>
      <c r="N3588" s="75"/>
      <c r="O3588" s="75"/>
      <c r="P3588" s="75"/>
      <c r="Q3588" s="75"/>
      <c r="R3588" s="75"/>
    </row>
    <row r="3589" spans="11:18">
      <c r="K3589" s="30"/>
      <c r="N3589" s="75"/>
      <c r="O3589" s="75"/>
      <c r="P3589" s="75"/>
      <c r="Q3589" s="75"/>
      <c r="R3589" s="75"/>
    </row>
    <row r="3590" spans="11:18">
      <c r="K3590" s="30"/>
      <c r="N3590" s="75"/>
      <c r="O3590" s="75"/>
      <c r="P3590" s="75"/>
      <c r="Q3590" s="75"/>
      <c r="R3590" s="75"/>
    </row>
    <row r="3591" spans="11:18">
      <c r="K3591" s="30"/>
      <c r="N3591" s="75"/>
      <c r="O3591" s="75"/>
      <c r="P3591" s="75"/>
      <c r="Q3591" s="75"/>
      <c r="R3591" s="75"/>
    </row>
    <row r="3592" spans="11:18">
      <c r="K3592" s="30"/>
      <c r="N3592" s="75"/>
      <c r="O3592" s="75"/>
      <c r="P3592" s="75"/>
      <c r="Q3592" s="75"/>
      <c r="R3592" s="75"/>
    </row>
    <row r="3593" spans="11:18">
      <c r="K3593" s="30"/>
      <c r="N3593" s="75"/>
      <c r="O3593" s="75"/>
      <c r="P3593" s="75"/>
      <c r="Q3593" s="75"/>
      <c r="R3593" s="75"/>
    </row>
    <row r="3594" spans="11:18">
      <c r="K3594" s="30"/>
      <c r="N3594" s="75"/>
      <c r="O3594" s="75"/>
      <c r="P3594" s="75"/>
      <c r="Q3594" s="75"/>
      <c r="R3594" s="75"/>
    </row>
    <row r="3595" spans="11:18">
      <c r="K3595" s="30"/>
      <c r="N3595" s="75"/>
      <c r="O3595" s="75"/>
      <c r="P3595" s="75"/>
      <c r="Q3595" s="75"/>
      <c r="R3595" s="75"/>
    </row>
    <row r="3596" spans="11:18">
      <c r="K3596" s="30"/>
      <c r="N3596" s="75"/>
      <c r="O3596" s="75"/>
      <c r="P3596" s="75"/>
      <c r="Q3596" s="75"/>
      <c r="R3596" s="75"/>
    </row>
    <row r="3597" spans="11:18">
      <c r="K3597" s="30"/>
      <c r="N3597" s="75"/>
      <c r="O3597" s="75"/>
      <c r="P3597" s="75"/>
      <c r="Q3597" s="75"/>
      <c r="R3597" s="75"/>
    </row>
    <row r="3598" spans="11:18">
      <c r="K3598" s="30"/>
      <c r="N3598" s="75"/>
      <c r="O3598" s="75"/>
      <c r="P3598" s="75"/>
      <c r="Q3598" s="75"/>
      <c r="R3598" s="75"/>
    </row>
    <row r="3599" spans="11:18">
      <c r="K3599" s="30"/>
      <c r="N3599" s="75"/>
      <c r="O3599" s="75"/>
      <c r="P3599" s="75"/>
      <c r="Q3599" s="75"/>
      <c r="R3599" s="75"/>
    </row>
    <row r="3600" spans="11:18">
      <c r="K3600" s="30"/>
      <c r="N3600" s="75"/>
      <c r="O3600" s="75"/>
      <c r="P3600" s="75"/>
      <c r="Q3600" s="75"/>
      <c r="R3600" s="75"/>
    </row>
    <row r="3601" spans="11:18">
      <c r="K3601" s="30"/>
      <c r="N3601" s="75"/>
      <c r="O3601" s="75"/>
      <c r="P3601" s="75"/>
      <c r="Q3601" s="75"/>
      <c r="R3601" s="75"/>
    </row>
    <row r="3602" spans="11:18">
      <c r="K3602" s="30"/>
      <c r="N3602" s="75"/>
      <c r="O3602" s="75"/>
      <c r="P3602" s="75"/>
      <c r="Q3602" s="75"/>
      <c r="R3602" s="75"/>
    </row>
    <row r="3603" spans="11:18">
      <c r="K3603" s="30"/>
      <c r="N3603" s="75"/>
      <c r="O3603" s="75"/>
      <c r="P3603" s="75"/>
      <c r="Q3603" s="75"/>
      <c r="R3603" s="75"/>
    </row>
    <row r="3604" spans="11:18">
      <c r="K3604" s="30"/>
      <c r="N3604" s="75"/>
      <c r="O3604" s="75"/>
      <c r="P3604" s="75"/>
      <c r="Q3604" s="75"/>
      <c r="R3604" s="75"/>
    </row>
    <row r="3605" spans="11:18">
      <c r="K3605" s="30"/>
      <c r="N3605" s="75"/>
      <c r="O3605" s="75"/>
      <c r="P3605" s="75"/>
      <c r="Q3605" s="75"/>
      <c r="R3605" s="75"/>
    </row>
    <row r="3606" spans="11:18">
      <c r="K3606" s="30"/>
      <c r="N3606" s="75"/>
      <c r="O3606" s="75"/>
      <c r="P3606" s="75"/>
      <c r="Q3606" s="75"/>
      <c r="R3606" s="75"/>
    </row>
    <row r="3607" spans="11:18">
      <c r="K3607" s="30"/>
      <c r="N3607" s="75"/>
      <c r="O3607" s="75"/>
      <c r="P3607" s="75"/>
      <c r="Q3607" s="75"/>
      <c r="R3607" s="75"/>
    </row>
    <row r="3608" spans="11:18">
      <c r="K3608" s="30"/>
      <c r="N3608" s="75"/>
      <c r="O3608" s="75"/>
      <c r="P3608" s="75"/>
      <c r="Q3608" s="75"/>
      <c r="R3608" s="75"/>
    </row>
    <row r="3609" spans="11:18">
      <c r="K3609" s="30"/>
      <c r="N3609" s="75"/>
      <c r="O3609" s="75"/>
      <c r="P3609" s="75"/>
      <c r="Q3609" s="75"/>
      <c r="R3609" s="75"/>
    </row>
    <row r="3610" spans="11:18">
      <c r="K3610" s="30"/>
      <c r="N3610" s="75"/>
      <c r="O3610" s="75"/>
      <c r="P3610" s="75"/>
      <c r="Q3610" s="75"/>
      <c r="R3610" s="75"/>
    </row>
    <row r="3611" spans="11:18">
      <c r="K3611" s="30"/>
      <c r="N3611" s="75"/>
      <c r="O3611" s="75"/>
      <c r="P3611" s="75"/>
      <c r="Q3611" s="75"/>
      <c r="R3611" s="75"/>
    </row>
    <row r="3612" spans="11:18">
      <c r="K3612" s="30"/>
      <c r="N3612" s="75"/>
      <c r="O3612" s="75"/>
      <c r="P3612" s="75"/>
      <c r="Q3612" s="75"/>
      <c r="R3612" s="75"/>
    </row>
    <row r="3613" spans="11:18">
      <c r="K3613" s="30"/>
      <c r="N3613" s="75"/>
      <c r="O3613" s="75"/>
      <c r="P3613" s="75"/>
      <c r="Q3613" s="75"/>
      <c r="R3613" s="75"/>
    </row>
    <row r="3614" spans="11:18">
      <c r="K3614" s="30"/>
      <c r="N3614" s="75"/>
      <c r="O3614" s="75"/>
      <c r="P3614" s="75"/>
      <c r="Q3614" s="75"/>
      <c r="R3614" s="75"/>
    </row>
    <row r="3615" spans="11:18">
      <c r="K3615" s="30"/>
      <c r="N3615" s="75"/>
      <c r="O3615" s="75"/>
      <c r="P3615" s="75"/>
      <c r="Q3615" s="75"/>
      <c r="R3615" s="75"/>
    </row>
    <row r="3616" spans="11:18">
      <c r="K3616" s="30"/>
      <c r="N3616" s="75"/>
      <c r="O3616" s="75"/>
      <c r="P3616" s="75"/>
      <c r="Q3616" s="75"/>
      <c r="R3616" s="75"/>
    </row>
    <row r="3617" spans="11:18">
      <c r="K3617" s="30"/>
      <c r="N3617" s="75"/>
      <c r="O3617" s="75"/>
      <c r="P3617" s="75"/>
      <c r="Q3617" s="75"/>
      <c r="R3617" s="75"/>
    </row>
    <row r="3618" spans="11:18">
      <c r="K3618" s="30"/>
      <c r="N3618" s="75"/>
      <c r="O3618" s="75"/>
      <c r="P3618" s="75"/>
      <c r="Q3618" s="75"/>
      <c r="R3618" s="75"/>
    </row>
    <row r="3619" spans="11:18">
      <c r="K3619" s="30"/>
      <c r="N3619" s="75"/>
      <c r="O3619" s="75"/>
      <c r="P3619" s="75"/>
      <c r="Q3619" s="75"/>
      <c r="R3619" s="75"/>
    </row>
    <row r="3620" spans="11:18">
      <c r="K3620" s="30"/>
      <c r="N3620" s="75"/>
      <c r="O3620" s="75"/>
      <c r="P3620" s="75"/>
      <c r="Q3620" s="75"/>
      <c r="R3620" s="75"/>
    </row>
    <row r="3621" spans="11:18">
      <c r="K3621" s="30"/>
      <c r="N3621" s="75"/>
      <c r="O3621" s="75"/>
      <c r="P3621" s="75"/>
      <c r="Q3621" s="75"/>
      <c r="R3621" s="75"/>
    </row>
    <row r="3622" spans="11:18">
      <c r="K3622" s="30"/>
      <c r="N3622" s="75"/>
      <c r="O3622" s="75"/>
      <c r="P3622" s="75"/>
      <c r="Q3622" s="75"/>
      <c r="R3622" s="75"/>
    </row>
    <row r="3623" spans="11:18">
      <c r="K3623" s="30"/>
      <c r="N3623" s="75"/>
      <c r="O3623" s="75"/>
      <c r="P3623" s="75"/>
      <c r="Q3623" s="75"/>
      <c r="R3623" s="75"/>
    </row>
    <row r="3624" spans="11:18">
      <c r="K3624" s="30"/>
      <c r="N3624" s="75"/>
      <c r="O3624" s="75"/>
      <c r="P3624" s="75"/>
      <c r="Q3624" s="75"/>
      <c r="R3624" s="75"/>
    </row>
    <row r="3625" spans="11:18">
      <c r="K3625" s="30"/>
      <c r="N3625" s="75"/>
      <c r="O3625" s="75"/>
      <c r="P3625" s="75"/>
      <c r="Q3625" s="75"/>
      <c r="R3625" s="75"/>
    </row>
    <row r="3626" spans="11:18">
      <c r="K3626" s="30"/>
      <c r="N3626" s="75"/>
      <c r="O3626" s="75"/>
      <c r="P3626" s="75"/>
      <c r="Q3626" s="75"/>
      <c r="R3626" s="75"/>
    </row>
    <row r="3627" spans="11:18">
      <c r="K3627" s="30"/>
      <c r="N3627" s="75"/>
      <c r="O3627" s="75"/>
      <c r="P3627" s="75"/>
      <c r="Q3627" s="75"/>
      <c r="R3627" s="75"/>
    </row>
    <row r="3628" spans="11:18">
      <c r="K3628" s="30"/>
      <c r="N3628" s="75"/>
      <c r="O3628" s="75"/>
      <c r="P3628" s="75"/>
      <c r="Q3628" s="75"/>
      <c r="R3628" s="75"/>
    </row>
    <row r="3629" spans="11:18">
      <c r="K3629" s="30"/>
      <c r="N3629" s="75"/>
      <c r="O3629" s="75"/>
      <c r="P3629" s="75"/>
      <c r="Q3629" s="75"/>
      <c r="R3629" s="75"/>
    </row>
    <row r="3630" spans="11:18">
      <c r="K3630" s="30"/>
      <c r="N3630" s="75"/>
      <c r="O3630" s="75"/>
      <c r="P3630" s="75"/>
      <c r="Q3630" s="75"/>
      <c r="R3630" s="75"/>
    </row>
    <row r="3631" spans="11:18">
      <c r="K3631" s="30"/>
      <c r="N3631" s="75"/>
      <c r="O3631" s="75"/>
      <c r="P3631" s="75"/>
      <c r="Q3631" s="75"/>
      <c r="R3631" s="75"/>
    </row>
    <row r="3632" spans="11:18">
      <c r="K3632" s="30"/>
      <c r="N3632" s="75"/>
      <c r="O3632" s="75"/>
      <c r="P3632" s="75"/>
      <c r="Q3632" s="75"/>
      <c r="R3632" s="75"/>
    </row>
    <row r="3633" spans="11:18">
      <c r="K3633" s="30"/>
      <c r="N3633" s="75"/>
      <c r="O3633" s="75"/>
      <c r="P3633" s="75"/>
      <c r="Q3633" s="75"/>
      <c r="R3633" s="75"/>
    </row>
    <row r="3634" spans="11:18">
      <c r="K3634" s="30"/>
      <c r="N3634" s="75"/>
      <c r="O3634" s="75"/>
      <c r="P3634" s="75"/>
      <c r="Q3634" s="75"/>
      <c r="R3634" s="75"/>
    </row>
    <row r="3635" spans="11:18">
      <c r="K3635" s="30"/>
      <c r="N3635" s="75"/>
      <c r="O3635" s="75"/>
      <c r="P3635" s="75"/>
      <c r="Q3635" s="75"/>
      <c r="R3635" s="75"/>
    </row>
    <row r="3636" spans="11:18">
      <c r="K3636" s="30"/>
      <c r="N3636" s="75"/>
      <c r="O3636" s="75"/>
      <c r="P3636" s="75"/>
      <c r="Q3636" s="75"/>
      <c r="R3636" s="75"/>
    </row>
    <row r="3637" spans="11:18">
      <c r="K3637" s="30"/>
      <c r="N3637" s="75"/>
      <c r="O3637" s="75"/>
      <c r="P3637" s="75"/>
      <c r="Q3637" s="75"/>
      <c r="R3637" s="75"/>
    </row>
    <row r="3638" spans="11:18">
      <c r="K3638" s="30"/>
      <c r="N3638" s="75"/>
      <c r="O3638" s="75"/>
      <c r="P3638" s="75"/>
      <c r="Q3638" s="75"/>
      <c r="R3638" s="75"/>
    </row>
    <row r="3639" spans="11:18">
      <c r="K3639" s="30"/>
      <c r="N3639" s="75"/>
      <c r="O3639" s="75"/>
      <c r="P3639" s="75"/>
      <c r="Q3639" s="75"/>
      <c r="R3639" s="75"/>
    </row>
    <row r="3640" spans="11:18">
      <c r="K3640" s="30"/>
      <c r="N3640" s="75"/>
      <c r="O3640" s="75"/>
      <c r="P3640" s="75"/>
      <c r="Q3640" s="75"/>
      <c r="R3640" s="75"/>
    </row>
    <row r="3641" spans="11:18">
      <c r="K3641" s="30"/>
      <c r="N3641" s="75"/>
      <c r="O3641" s="75"/>
      <c r="P3641" s="75"/>
      <c r="Q3641" s="75"/>
      <c r="R3641" s="75"/>
    </row>
    <row r="3642" spans="11:18">
      <c r="K3642" s="30"/>
      <c r="N3642" s="75"/>
      <c r="O3642" s="75"/>
      <c r="P3642" s="75"/>
      <c r="Q3642" s="75"/>
      <c r="R3642" s="75"/>
    </row>
    <row r="3643" spans="11:18">
      <c r="K3643" s="30"/>
      <c r="N3643" s="75"/>
      <c r="O3643" s="75"/>
      <c r="P3643" s="75"/>
      <c r="Q3643" s="75"/>
      <c r="R3643" s="75"/>
    </row>
    <row r="3644" spans="11:18">
      <c r="K3644" s="30"/>
      <c r="N3644" s="75"/>
      <c r="O3644" s="75"/>
      <c r="P3644" s="75"/>
      <c r="Q3644" s="75"/>
      <c r="R3644" s="75"/>
    </row>
    <row r="3645" spans="11:18">
      <c r="K3645" s="30"/>
      <c r="N3645" s="75"/>
      <c r="O3645" s="75"/>
      <c r="P3645" s="75"/>
      <c r="Q3645" s="75"/>
      <c r="R3645" s="75"/>
    </row>
    <row r="3646" spans="11:18">
      <c r="K3646" s="30"/>
      <c r="N3646" s="75"/>
      <c r="O3646" s="75"/>
      <c r="P3646" s="75"/>
      <c r="Q3646" s="75"/>
      <c r="R3646" s="75"/>
    </row>
    <row r="3647" spans="11:18">
      <c r="K3647" s="30"/>
      <c r="N3647" s="75"/>
      <c r="O3647" s="75"/>
      <c r="P3647" s="75"/>
      <c r="Q3647" s="75"/>
      <c r="R3647" s="75"/>
    </row>
    <row r="3648" spans="11:18">
      <c r="K3648" s="30"/>
      <c r="N3648" s="75"/>
      <c r="O3648" s="75"/>
      <c r="P3648" s="75"/>
      <c r="Q3648" s="75"/>
      <c r="R3648" s="75"/>
    </row>
    <row r="3649" spans="11:18">
      <c r="K3649" s="30"/>
      <c r="N3649" s="75"/>
      <c r="O3649" s="75"/>
      <c r="P3649" s="75"/>
      <c r="Q3649" s="75"/>
      <c r="R3649" s="75"/>
    </row>
    <row r="3650" spans="11:18">
      <c r="K3650" s="30"/>
      <c r="N3650" s="75"/>
      <c r="O3650" s="75"/>
      <c r="P3650" s="75"/>
      <c r="Q3650" s="75"/>
      <c r="R3650" s="75"/>
    </row>
    <row r="3651" spans="11:18">
      <c r="K3651" s="30"/>
      <c r="N3651" s="75"/>
      <c r="O3651" s="75"/>
      <c r="P3651" s="75"/>
      <c r="Q3651" s="75"/>
      <c r="R3651" s="75"/>
    </row>
    <row r="3652" spans="11:18">
      <c r="K3652" s="30"/>
      <c r="N3652" s="75"/>
      <c r="O3652" s="75"/>
      <c r="P3652" s="75"/>
      <c r="Q3652" s="75"/>
      <c r="R3652" s="75"/>
    </row>
    <row r="3653" spans="11:18">
      <c r="K3653" s="30"/>
      <c r="N3653" s="75"/>
      <c r="O3653" s="75"/>
      <c r="P3653" s="75"/>
      <c r="Q3653" s="75"/>
      <c r="R3653" s="75"/>
    </row>
    <row r="3654" spans="11:18">
      <c r="K3654" s="30"/>
      <c r="N3654" s="75"/>
      <c r="O3654" s="75"/>
      <c r="P3654" s="75"/>
      <c r="Q3654" s="75"/>
      <c r="R3654" s="75"/>
    </row>
    <row r="3655" spans="11:18">
      <c r="K3655" s="30"/>
      <c r="N3655" s="75"/>
      <c r="O3655" s="75"/>
      <c r="P3655" s="75"/>
      <c r="Q3655" s="75"/>
      <c r="R3655" s="75"/>
    </row>
    <row r="3656" spans="11:18">
      <c r="K3656" s="30"/>
      <c r="N3656" s="75"/>
      <c r="O3656" s="75"/>
      <c r="P3656" s="75"/>
      <c r="Q3656" s="75"/>
      <c r="R3656" s="75"/>
    </row>
    <row r="3657" spans="11:18">
      <c r="K3657" s="30"/>
      <c r="N3657" s="75"/>
      <c r="O3657" s="75"/>
      <c r="P3657" s="75"/>
      <c r="Q3657" s="75"/>
      <c r="R3657" s="75"/>
    </row>
    <row r="3658" spans="11:18">
      <c r="K3658" s="30"/>
      <c r="N3658" s="75"/>
      <c r="O3658" s="75"/>
      <c r="P3658" s="75"/>
      <c r="Q3658" s="75"/>
      <c r="R3658" s="75"/>
    </row>
    <row r="3659" spans="11:18">
      <c r="K3659" s="30"/>
      <c r="N3659" s="75"/>
      <c r="O3659" s="75"/>
      <c r="P3659" s="75"/>
      <c r="Q3659" s="75"/>
      <c r="R3659" s="75"/>
    </row>
    <row r="3660" spans="11:18">
      <c r="K3660" s="30"/>
      <c r="N3660" s="75"/>
      <c r="O3660" s="75"/>
      <c r="P3660" s="75"/>
      <c r="Q3660" s="75"/>
      <c r="R3660" s="75"/>
    </row>
    <row r="3661" spans="11:18">
      <c r="K3661" s="30"/>
      <c r="N3661" s="75"/>
      <c r="O3661" s="75"/>
      <c r="P3661" s="75"/>
      <c r="Q3661" s="75"/>
      <c r="R3661" s="75"/>
    </row>
    <row r="3662" spans="11:18">
      <c r="K3662" s="30"/>
      <c r="N3662" s="75"/>
      <c r="O3662" s="75"/>
      <c r="P3662" s="75"/>
      <c r="Q3662" s="75"/>
      <c r="R3662" s="75"/>
    </row>
    <row r="3663" spans="11:18">
      <c r="K3663" s="30"/>
      <c r="N3663" s="75"/>
      <c r="O3663" s="75"/>
      <c r="P3663" s="75"/>
      <c r="Q3663" s="75"/>
      <c r="R3663" s="75"/>
    </row>
    <row r="3664" spans="11:18">
      <c r="K3664" s="30"/>
      <c r="N3664" s="75"/>
      <c r="O3664" s="75"/>
      <c r="P3664" s="75"/>
      <c r="Q3664" s="75"/>
      <c r="R3664" s="75"/>
    </row>
    <row r="3665" spans="11:18">
      <c r="K3665" s="30"/>
      <c r="N3665" s="75"/>
      <c r="O3665" s="75"/>
      <c r="P3665" s="75"/>
      <c r="Q3665" s="75"/>
      <c r="R3665" s="75"/>
    </row>
    <row r="3666" spans="11:18">
      <c r="K3666" s="30"/>
      <c r="N3666" s="75"/>
      <c r="O3666" s="75"/>
      <c r="P3666" s="75"/>
      <c r="Q3666" s="75"/>
      <c r="R3666" s="75"/>
    </row>
    <row r="3667" spans="11:18">
      <c r="K3667" s="30"/>
      <c r="N3667" s="75"/>
      <c r="O3667" s="75"/>
      <c r="P3667" s="75"/>
      <c r="Q3667" s="75"/>
      <c r="R3667" s="75"/>
    </row>
    <row r="3668" spans="11:18">
      <c r="K3668" s="30"/>
      <c r="N3668" s="75"/>
      <c r="O3668" s="75"/>
      <c r="P3668" s="75"/>
      <c r="Q3668" s="75"/>
      <c r="R3668" s="75"/>
    </row>
    <row r="3669" spans="11:18">
      <c r="K3669" s="30"/>
      <c r="N3669" s="75"/>
      <c r="O3669" s="75"/>
      <c r="P3669" s="75"/>
      <c r="Q3669" s="75"/>
      <c r="R3669" s="75"/>
    </row>
    <row r="3670" spans="11:18">
      <c r="K3670" s="30"/>
      <c r="N3670" s="75"/>
      <c r="O3670" s="75"/>
      <c r="P3670" s="75"/>
      <c r="Q3670" s="75"/>
      <c r="R3670" s="75"/>
    </row>
    <row r="3671" spans="11:18">
      <c r="K3671" s="30"/>
      <c r="N3671" s="75"/>
      <c r="O3671" s="75"/>
      <c r="P3671" s="75"/>
      <c r="Q3671" s="75"/>
      <c r="R3671" s="75"/>
    </row>
    <row r="3672" spans="11:18">
      <c r="K3672" s="30"/>
      <c r="N3672" s="75"/>
      <c r="O3672" s="75"/>
      <c r="P3672" s="75"/>
      <c r="Q3672" s="75"/>
      <c r="R3672" s="75"/>
    </row>
    <row r="3673" spans="11:18">
      <c r="K3673" s="30"/>
      <c r="N3673" s="75"/>
      <c r="O3673" s="75"/>
      <c r="P3673" s="75"/>
      <c r="Q3673" s="75"/>
      <c r="R3673" s="75"/>
    </row>
    <row r="3674" spans="11:18">
      <c r="K3674" s="30"/>
      <c r="N3674" s="75"/>
      <c r="O3674" s="75"/>
      <c r="P3674" s="75"/>
      <c r="Q3674" s="75"/>
      <c r="R3674" s="75"/>
    </row>
    <row r="3675" spans="11:18">
      <c r="K3675" s="30"/>
      <c r="N3675" s="75"/>
      <c r="O3675" s="75"/>
      <c r="P3675" s="75"/>
      <c r="Q3675" s="75"/>
      <c r="R3675" s="75"/>
    </row>
    <row r="3676" spans="11:18">
      <c r="K3676" s="30"/>
      <c r="N3676" s="75"/>
      <c r="O3676" s="75"/>
      <c r="P3676" s="75"/>
      <c r="Q3676" s="75"/>
      <c r="R3676" s="75"/>
    </row>
    <row r="3677" spans="11:18">
      <c r="K3677" s="30"/>
      <c r="N3677" s="75"/>
      <c r="O3677" s="75"/>
      <c r="P3677" s="75"/>
      <c r="Q3677" s="75"/>
      <c r="R3677" s="75"/>
    </row>
    <row r="3678" spans="11:18">
      <c r="K3678" s="30"/>
      <c r="N3678" s="75"/>
      <c r="O3678" s="75"/>
      <c r="P3678" s="75"/>
      <c r="Q3678" s="75"/>
      <c r="R3678" s="75"/>
    </row>
    <row r="3679" spans="11:18">
      <c r="K3679" s="30"/>
      <c r="N3679" s="75"/>
      <c r="O3679" s="75"/>
      <c r="P3679" s="75"/>
      <c r="Q3679" s="75"/>
      <c r="R3679" s="75"/>
    </row>
    <row r="3680" spans="11:18">
      <c r="K3680" s="30"/>
      <c r="N3680" s="75"/>
      <c r="O3680" s="75"/>
      <c r="P3680" s="75"/>
      <c r="Q3680" s="75"/>
      <c r="R3680" s="75"/>
    </row>
    <row r="3681" spans="11:18">
      <c r="K3681" s="30"/>
      <c r="N3681" s="75"/>
      <c r="O3681" s="75"/>
      <c r="P3681" s="75"/>
      <c r="Q3681" s="75"/>
      <c r="R3681" s="75"/>
    </row>
    <row r="3682" spans="11:18">
      <c r="K3682" s="30"/>
      <c r="N3682" s="75"/>
      <c r="O3682" s="75"/>
      <c r="P3682" s="75"/>
      <c r="Q3682" s="75"/>
      <c r="R3682" s="75"/>
    </row>
    <row r="3683" spans="11:18">
      <c r="K3683" s="30"/>
      <c r="N3683" s="75"/>
      <c r="O3683" s="75"/>
      <c r="P3683" s="75"/>
      <c r="Q3683" s="75"/>
      <c r="R3683" s="75"/>
    </row>
    <row r="3684" spans="11:18">
      <c r="K3684" s="30"/>
      <c r="N3684" s="75"/>
      <c r="O3684" s="75"/>
      <c r="P3684" s="75"/>
      <c r="Q3684" s="75"/>
      <c r="R3684" s="75"/>
    </row>
    <row r="3685" spans="11:18">
      <c r="K3685" s="30"/>
      <c r="N3685" s="75"/>
      <c r="O3685" s="75"/>
      <c r="P3685" s="75"/>
      <c r="Q3685" s="75"/>
      <c r="R3685" s="75"/>
    </row>
    <row r="3686" spans="11:18">
      <c r="K3686" s="30"/>
      <c r="N3686" s="75"/>
      <c r="O3686" s="75"/>
      <c r="P3686" s="75"/>
      <c r="Q3686" s="75"/>
      <c r="R3686" s="75"/>
    </row>
    <row r="3687" spans="11:18">
      <c r="K3687" s="30"/>
      <c r="N3687" s="75"/>
      <c r="O3687" s="75"/>
      <c r="P3687" s="75"/>
      <c r="Q3687" s="75"/>
      <c r="R3687" s="75"/>
    </row>
    <row r="3688" spans="11:18">
      <c r="K3688" s="30"/>
      <c r="N3688" s="75"/>
      <c r="O3688" s="75"/>
      <c r="P3688" s="75"/>
      <c r="Q3688" s="75"/>
      <c r="R3688" s="75"/>
    </row>
    <row r="3689" spans="11:18">
      <c r="K3689" s="30"/>
      <c r="N3689" s="75"/>
      <c r="O3689" s="75"/>
      <c r="P3689" s="75"/>
      <c r="Q3689" s="75"/>
      <c r="R3689" s="75"/>
    </row>
    <row r="3690" spans="11:18">
      <c r="K3690" s="30"/>
      <c r="N3690" s="75"/>
      <c r="O3690" s="75"/>
      <c r="P3690" s="75"/>
      <c r="Q3690" s="75"/>
      <c r="R3690" s="75"/>
    </row>
    <row r="3691" spans="11:18">
      <c r="K3691" s="30"/>
      <c r="N3691" s="75"/>
      <c r="O3691" s="75"/>
      <c r="P3691" s="75"/>
      <c r="Q3691" s="75"/>
      <c r="R3691" s="75"/>
    </row>
    <row r="3692" spans="11:18">
      <c r="K3692" s="30"/>
      <c r="N3692" s="75"/>
      <c r="O3692" s="75"/>
      <c r="P3692" s="75"/>
      <c r="Q3692" s="75"/>
      <c r="R3692" s="75"/>
    </row>
    <row r="3693" spans="11:18">
      <c r="K3693" s="30"/>
      <c r="N3693" s="75"/>
      <c r="O3693" s="75"/>
      <c r="P3693" s="75"/>
      <c r="Q3693" s="75"/>
      <c r="R3693" s="75"/>
    </row>
    <row r="3694" spans="11:18">
      <c r="K3694" s="30"/>
      <c r="N3694" s="75"/>
      <c r="O3694" s="75"/>
      <c r="P3694" s="75"/>
      <c r="Q3694" s="75"/>
      <c r="R3694" s="75"/>
    </row>
    <row r="3695" spans="11:18">
      <c r="K3695" s="30"/>
      <c r="N3695" s="75"/>
      <c r="O3695" s="75"/>
      <c r="P3695" s="75"/>
      <c r="Q3695" s="75"/>
      <c r="R3695" s="75"/>
    </row>
    <row r="3696" spans="11:18">
      <c r="K3696" s="30"/>
      <c r="N3696" s="75"/>
      <c r="O3696" s="75"/>
      <c r="P3696" s="75"/>
      <c r="Q3696" s="75"/>
      <c r="R3696" s="75"/>
    </row>
    <row r="3697" spans="11:18">
      <c r="K3697" s="30"/>
      <c r="N3697" s="75"/>
      <c r="O3697" s="75"/>
      <c r="P3697" s="75"/>
      <c r="Q3697" s="75"/>
      <c r="R3697" s="75"/>
    </row>
    <row r="3698" spans="11:18">
      <c r="K3698" s="30"/>
      <c r="N3698" s="75"/>
      <c r="O3698" s="75"/>
      <c r="P3698" s="75"/>
      <c r="Q3698" s="75"/>
      <c r="R3698" s="75"/>
    </row>
    <row r="3699" spans="11:18">
      <c r="K3699" s="30"/>
      <c r="N3699" s="75"/>
      <c r="O3699" s="75"/>
      <c r="P3699" s="75"/>
      <c r="Q3699" s="75"/>
      <c r="R3699" s="75"/>
    </row>
    <row r="3700" spans="11:18">
      <c r="K3700" s="30"/>
      <c r="N3700" s="75"/>
      <c r="O3700" s="75"/>
      <c r="P3700" s="75"/>
      <c r="Q3700" s="75"/>
      <c r="R3700" s="75"/>
    </row>
    <row r="3701" spans="11:18">
      <c r="K3701" s="30"/>
      <c r="N3701" s="75"/>
      <c r="O3701" s="75"/>
      <c r="P3701" s="75"/>
      <c r="Q3701" s="75"/>
      <c r="R3701" s="75"/>
    </row>
    <row r="3702" spans="11:18">
      <c r="K3702" s="30"/>
      <c r="N3702" s="75"/>
      <c r="O3702" s="75"/>
      <c r="P3702" s="75"/>
      <c r="Q3702" s="75"/>
      <c r="R3702" s="75"/>
    </row>
    <row r="3703" spans="11:18">
      <c r="K3703" s="30"/>
      <c r="N3703" s="75"/>
      <c r="O3703" s="75"/>
      <c r="P3703" s="75"/>
      <c r="Q3703" s="75"/>
      <c r="R3703" s="75"/>
    </row>
    <row r="3704" spans="11:18">
      <c r="K3704" s="30"/>
      <c r="N3704" s="75"/>
      <c r="O3704" s="75"/>
      <c r="P3704" s="75"/>
      <c r="Q3704" s="75"/>
      <c r="R3704" s="75"/>
    </row>
    <row r="3705" spans="11:18">
      <c r="K3705" s="30"/>
      <c r="N3705" s="75"/>
      <c r="O3705" s="75"/>
      <c r="P3705" s="75"/>
      <c r="Q3705" s="75"/>
      <c r="R3705" s="75"/>
    </row>
    <row r="3706" spans="11:18">
      <c r="K3706" s="30"/>
      <c r="N3706" s="75"/>
      <c r="O3706" s="75"/>
      <c r="P3706" s="75"/>
      <c r="Q3706" s="75"/>
      <c r="R3706" s="75"/>
    </row>
    <row r="3707" spans="11:18">
      <c r="K3707" s="30"/>
      <c r="N3707" s="75"/>
      <c r="O3707" s="75"/>
      <c r="P3707" s="75"/>
      <c r="Q3707" s="75"/>
      <c r="R3707" s="75"/>
    </row>
    <row r="3708" spans="11:18">
      <c r="K3708" s="30"/>
      <c r="N3708" s="75"/>
      <c r="O3708" s="75"/>
      <c r="P3708" s="75"/>
      <c r="Q3708" s="75"/>
      <c r="R3708" s="75"/>
    </row>
    <row r="3709" spans="11:18">
      <c r="K3709" s="30"/>
      <c r="N3709" s="75"/>
      <c r="O3709" s="75"/>
      <c r="P3709" s="75"/>
      <c r="Q3709" s="75"/>
      <c r="R3709" s="75"/>
    </row>
    <row r="3710" spans="11:18">
      <c r="K3710" s="30"/>
      <c r="N3710" s="75"/>
      <c r="O3710" s="75"/>
      <c r="P3710" s="75"/>
      <c r="Q3710" s="75"/>
      <c r="R3710" s="75"/>
    </row>
    <row r="3711" spans="11:18">
      <c r="K3711" s="30"/>
      <c r="N3711" s="75"/>
      <c r="O3711" s="75"/>
      <c r="P3711" s="75"/>
      <c r="Q3711" s="75"/>
      <c r="R3711" s="75"/>
    </row>
    <row r="3712" spans="11:18">
      <c r="K3712" s="30"/>
      <c r="N3712" s="75"/>
      <c r="O3712" s="75"/>
      <c r="P3712" s="75"/>
      <c r="Q3712" s="75"/>
      <c r="R3712" s="75"/>
    </row>
    <row r="3713" spans="11:18">
      <c r="K3713" s="30"/>
      <c r="N3713" s="75"/>
      <c r="O3713" s="75"/>
      <c r="P3713" s="75"/>
      <c r="Q3713" s="75"/>
      <c r="R3713" s="75"/>
    </row>
    <row r="3714" spans="11:18">
      <c r="K3714" s="30"/>
      <c r="N3714" s="75"/>
      <c r="O3714" s="75"/>
      <c r="P3714" s="75"/>
      <c r="Q3714" s="75"/>
      <c r="R3714" s="75"/>
    </row>
    <row r="3715" spans="11:18">
      <c r="K3715" s="30"/>
      <c r="N3715" s="75"/>
      <c r="O3715" s="75"/>
      <c r="P3715" s="75"/>
      <c r="Q3715" s="75"/>
      <c r="R3715" s="75"/>
    </row>
    <row r="3716" spans="11:18">
      <c r="K3716" s="30"/>
      <c r="N3716" s="75"/>
      <c r="O3716" s="75"/>
      <c r="P3716" s="75"/>
      <c r="Q3716" s="75"/>
      <c r="R3716" s="75"/>
    </row>
    <row r="3717" spans="11:18">
      <c r="K3717" s="30"/>
      <c r="N3717" s="75"/>
      <c r="O3717" s="75"/>
      <c r="P3717" s="75"/>
      <c r="Q3717" s="75"/>
      <c r="R3717" s="75"/>
    </row>
    <row r="3718" spans="11:18">
      <c r="K3718" s="30"/>
      <c r="N3718" s="75"/>
      <c r="O3718" s="75"/>
      <c r="P3718" s="75"/>
      <c r="Q3718" s="75"/>
      <c r="R3718" s="75"/>
    </row>
    <row r="3719" spans="11:18">
      <c r="K3719" s="30"/>
      <c r="N3719" s="75"/>
      <c r="O3719" s="75"/>
      <c r="P3719" s="75"/>
      <c r="Q3719" s="75"/>
      <c r="R3719" s="75"/>
    </row>
    <row r="3720" spans="11:18">
      <c r="K3720" s="30"/>
      <c r="N3720" s="75"/>
      <c r="O3720" s="75"/>
      <c r="P3720" s="75"/>
      <c r="Q3720" s="75"/>
      <c r="R3720" s="75"/>
    </row>
    <row r="3721" spans="11:18">
      <c r="K3721" s="30"/>
      <c r="N3721" s="75"/>
      <c r="O3721" s="75"/>
      <c r="P3721" s="75"/>
      <c r="Q3721" s="75"/>
      <c r="R3721" s="75"/>
    </row>
    <row r="3722" spans="11:18">
      <c r="K3722" s="30"/>
      <c r="N3722" s="75"/>
      <c r="O3722" s="75"/>
      <c r="P3722" s="75"/>
      <c r="Q3722" s="75"/>
      <c r="R3722" s="75"/>
    </row>
    <row r="3723" spans="11:18">
      <c r="K3723" s="30"/>
      <c r="N3723" s="75"/>
      <c r="O3723" s="75"/>
      <c r="P3723" s="75"/>
      <c r="Q3723" s="75"/>
      <c r="R3723" s="75"/>
    </row>
    <row r="3724" spans="11:18">
      <c r="K3724" s="30"/>
      <c r="N3724" s="75"/>
      <c r="O3724" s="75"/>
      <c r="P3724" s="75"/>
      <c r="Q3724" s="75"/>
      <c r="R3724" s="75"/>
    </row>
    <row r="3725" spans="11:18">
      <c r="K3725" s="30"/>
      <c r="N3725" s="75"/>
      <c r="O3725" s="75"/>
      <c r="P3725" s="75"/>
      <c r="Q3725" s="75"/>
      <c r="R3725" s="75"/>
    </row>
    <row r="3726" spans="11:18">
      <c r="K3726" s="30"/>
      <c r="N3726" s="75"/>
      <c r="O3726" s="75"/>
      <c r="P3726" s="75"/>
      <c r="Q3726" s="75"/>
      <c r="R3726" s="75"/>
    </row>
    <row r="3727" spans="11:18">
      <c r="K3727" s="30"/>
      <c r="N3727" s="75"/>
      <c r="O3727" s="75"/>
      <c r="P3727" s="75"/>
      <c r="Q3727" s="75"/>
      <c r="R3727" s="75"/>
    </row>
    <row r="3728" spans="11:18">
      <c r="K3728" s="30"/>
      <c r="N3728" s="75"/>
      <c r="O3728" s="75"/>
      <c r="P3728" s="75"/>
      <c r="Q3728" s="75"/>
      <c r="R3728" s="75"/>
    </row>
    <row r="3729" spans="11:18">
      <c r="K3729" s="30"/>
      <c r="N3729" s="75"/>
      <c r="O3729" s="75"/>
      <c r="P3729" s="75"/>
      <c r="Q3729" s="75"/>
      <c r="R3729" s="75"/>
    </row>
    <row r="3730" spans="11:18">
      <c r="K3730" s="30"/>
      <c r="N3730" s="75"/>
      <c r="O3730" s="75"/>
      <c r="P3730" s="75"/>
      <c r="Q3730" s="75"/>
      <c r="R3730" s="75"/>
    </row>
    <row r="3731" spans="11:18">
      <c r="K3731" s="30"/>
      <c r="N3731" s="75"/>
      <c r="O3731" s="75"/>
      <c r="P3731" s="75"/>
      <c r="Q3731" s="75"/>
      <c r="R3731" s="75"/>
    </row>
    <row r="3732" spans="11:18">
      <c r="K3732" s="30"/>
      <c r="N3732" s="75"/>
      <c r="O3732" s="75"/>
      <c r="P3732" s="75"/>
      <c r="Q3732" s="75"/>
      <c r="R3732" s="75"/>
    </row>
    <row r="3733" spans="11:18">
      <c r="K3733" s="30"/>
      <c r="N3733" s="75"/>
      <c r="O3733" s="75"/>
      <c r="P3733" s="75"/>
      <c r="Q3733" s="75"/>
      <c r="R3733" s="75"/>
    </row>
    <row r="3734" spans="11:18">
      <c r="K3734" s="30"/>
      <c r="N3734" s="75"/>
      <c r="O3734" s="75"/>
      <c r="P3734" s="75"/>
      <c r="Q3734" s="75"/>
      <c r="R3734" s="75"/>
    </row>
    <row r="3735" spans="11:18">
      <c r="K3735" s="30"/>
      <c r="N3735" s="75"/>
      <c r="O3735" s="75"/>
      <c r="P3735" s="75"/>
      <c r="Q3735" s="75"/>
      <c r="R3735" s="75"/>
    </row>
    <row r="3736" spans="11:18">
      <c r="K3736" s="30"/>
      <c r="N3736" s="75"/>
      <c r="O3736" s="75"/>
      <c r="P3736" s="75"/>
      <c r="Q3736" s="75"/>
      <c r="R3736" s="75"/>
    </row>
    <row r="3737" spans="11:18">
      <c r="K3737" s="30"/>
      <c r="N3737" s="75"/>
      <c r="O3737" s="75"/>
      <c r="P3737" s="75"/>
      <c r="Q3737" s="75"/>
      <c r="R3737" s="75"/>
    </row>
    <row r="3738" spans="11:18">
      <c r="K3738" s="30"/>
      <c r="N3738" s="75"/>
      <c r="O3738" s="75"/>
      <c r="P3738" s="75"/>
      <c r="Q3738" s="75"/>
      <c r="R3738" s="75"/>
    </row>
    <row r="3739" spans="11:18">
      <c r="K3739" s="30"/>
      <c r="N3739" s="75"/>
      <c r="O3739" s="75"/>
      <c r="P3739" s="75"/>
      <c r="Q3739" s="75"/>
      <c r="R3739" s="75"/>
    </row>
    <row r="3740" spans="11:18">
      <c r="K3740" s="30"/>
      <c r="N3740" s="75"/>
      <c r="O3740" s="75"/>
      <c r="P3740" s="75"/>
      <c r="Q3740" s="75"/>
      <c r="R3740" s="75"/>
    </row>
    <row r="3741" spans="11:18">
      <c r="K3741" s="30"/>
      <c r="N3741" s="75"/>
      <c r="O3741" s="75"/>
      <c r="P3741" s="75"/>
      <c r="Q3741" s="75"/>
      <c r="R3741" s="75"/>
    </row>
    <row r="3742" spans="11:18">
      <c r="K3742" s="30"/>
      <c r="N3742" s="75"/>
      <c r="O3742" s="75"/>
      <c r="P3742" s="75"/>
      <c r="Q3742" s="75"/>
      <c r="R3742" s="75"/>
    </row>
    <row r="3743" spans="11:18">
      <c r="K3743" s="30"/>
      <c r="N3743" s="75"/>
      <c r="O3743" s="75"/>
      <c r="P3743" s="75"/>
      <c r="Q3743" s="75"/>
      <c r="R3743" s="75"/>
    </row>
    <row r="3744" spans="11:18">
      <c r="K3744" s="30"/>
      <c r="N3744" s="75"/>
      <c r="O3744" s="75"/>
      <c r="P3744" s="75"/>
      <c r="Q3744" s="75"/>
      <c r="R3744" s="75"/>
    </row>
    <row r="3745" spans="11:18">
      <c r="K3745" s="30"/>
      <c r="N3745" s="75"/>
      <c r="O3745" s="75"/>
      <c r="P3745" s="75"/>
      <c r="Q3745" s="75"/>
      <c r="R3745" s="75"/>
    </row>
    <row r="3746" spans="11:18">
      <c r="K3746" s="30"/>
      <c r="N3746" s="75"/>
      <c r="O3746" s="75"/>
      <c r="P3746" s="75"/>
      <c r="Q3746" s="75"/>
      <c r="R3746" s="75"/>
    </row>
    <row r="3747" spans="11:18">
      <c r="K3747" s="30"/>
      <c r="N3747" s="75"/>
      <c r="O3747" s="75"/>
      <c r="P3747" s="75"/>
      <c r="Q3747" s="75"/>
      <c r="R3747" s="75"/>
    </row>
    <row r="3748" spans="11:18">
      <c r="K3748" s="30"/>
      <c r="N3748" s="75"/>
      <c r="O3748" s="75"/>
      <c r="P3748" s="75"/>
      <c r="Q3748" s="75"/>
      <c r="R3748" s="75"/>
    </row>
    <row r="3749" spans="11:18">
      <c r="K3749" s="30"/>
      <c r="N3749" s="75"/>
      <c r="O3749" s="75"/>
      <c r="P3749" s="75"/>
      <c r="Q3749" s="75"/>
      <c r="R3749" s="75"/>
    </row>
    <row r="3750" spans="11:18">
      <c r="K3750" s="30"/>
      <c r="N3750" s="75"/>
      <c r="O3750" s="75"/>
      <c r="P3750" s="75"/>
      <c r="Q3750" s="75"/>
      <c r="R3750" s="75"/>
    </row>
    <row r="3751" spans="11:18">
      <c r="K3751" s="30"/>
      <c r="N3751" s="75"/>
      <c r="O3751" s="75"/>
      <c r="P3751" s="75"/>
      <c r="Q3751" s="75"/>
      <c r="R3751" s="75"/>
    </row>
    <row r="3752" spans="11:18">
      <c r="K3752" s="30"/>
      <c r="N3752" s="75"/>
      <c r="O3752" s="75"/>
      <c r="P3752" s="75"/>
      <c r="Q3752" s="75"/>
      <c r="R3752" s="75"/>
    </row>
    <row r="3753" spans="11:18">
      <c r="K3753" s="30"/>
      <c r="N3753" s="75"/>
      <c r="O3753" s="75"/>
      <c r="P3753" s="75"/>
      <c r="Q3753" s="75"/>
      <c r="R3753" s="75"/>
    </row>
    <row r="3754" spans="11:18">
      <c r="K3754" s="30"/>
      <c r="N3754" s="75"/>
      <c r="O3754" s="75"/>
      <c r="P3754" s="75"/>
      <c r="Q3754" s="75"/>
      <c r="R3754" s="75"/>
    </row>
    <row r="3755" spans="11:18">
      <c r="K3755" s="30"/>
      <c r="N3755" s="75"/>
      <c r="O3755" s="75"/>
      <c r="P3755" s="75"/>
      <c r="Q3755" s="75"/>
      <c r="R3755" s="75"/>
    </row>
    <row r="3756" spans="11:18">
      <c r="K3756" s="30"/>
      <c r="N3756" s="75"/>
      <c r="O3756" s="75"/>
      <c r="P3756" s="75"/>
      <c r="Q3756" s="75"/>
      <c r="R3756" s="75"/>
    </row>
    <row r="3757" spans="11:18">
      <c r="K3757" s="30"/>
      <c r="N3757" s="75"/>
      <c r="O3757" s="75"/>
      <c r="P3757" s="75"/>
      <c r="Q3757" s="75"/>
      <c r="R3757" s="75"/>
    </row>
    <row r="3758" spans="11:18">
      <c r="K3758" s="30"/>
      <c r="N3758" s="75"/>
      <c r="O3758" s="75"/>
      <c r="P3758" s="75"/>
      <c r="Q3758" s="75"/>
      <c r="R3758" s="75"/>
    </row>
    <row r="3759" spans="11:18">
      <c r="K3759" s="30"/>
      <c r="N3759" s="75"/>
      <c r="O3759" s="75"/>
      <c r="P3759" s="75"/>
      <c r="Q3759" s="75"/>
      <c r="R3759" s="75"/>
    </row>
    <row r="3760" spans="11:18">
      <c r="K3760" s="30"/>
      <c r="N3760" s="75"/>
      <c r="O3760" s="75"/>
      <c r="P3760" s="75"/>
      <c r="Q3760" s="75"/>
      <c r="R3760" s="75"/>
    </row>
    <row r="3761" spans="11:18">
      <c r="K3761" s="30"/>
      <c r="N3761" s="75"/>
      <c r="O3761" s="75"/>
      <c r="P3761" s="75"/>
      <c r="Q3761" s="75"/>
      <c r="R3761" s="75"/>
    </row>
    <row r="3762" spans="11:18">
      <c r="K3762" s="30"/>
      <c r="N3762" s="75"/>
      <c r="O3762" s="75"/>
      <c r="P3762" s="75"/>
      <c r="Q3762" s="75"/>
      <c r="R3762" s="75"/>
    </row>
    <row r="3763" spans="11:18">
      <c r="K3763" s="30"/>
      <c r="N3763" s="75"/>
      <c r="O3763" s="75"/>
      <c r="P3763" s="75"/>
      <c r="Q3763" s="75"/>
      <c r="R3763" s="75"/>
    </row>
    <row r="3764" spans="11:18">
      <c r="K3764" s="30"/>
      <c r="N3764" s="75"/>
      <c r="O3764" s="75"/>
      <c r="P3764" s="75"/>
      <c r="Q3764" s="75"/>
      <c r="R3764" s="75"/>
    </row>
    <row r="3765" spans="11:18">
      <c r="K3765" s="30"/>
      <c r="N3765" s="75"/>
      <c r="O3765" s="75"/>
      <c r="P3765" s="75"/>
      <c r="Q3765" s="75"/>
      <c r="R3765" s="75"/>
    </row>
    <row r="3766" spans="11:18">
      <c r="K3766" s="30"/>
      <c r="N3766" s="75"/>
      <c r="O3766" s="75"/>
      <c r="P3766" s="75"/>
      <c r="Q3766" s="75"/>
      <c r="R3766" s="75"/>
    </row>
    <row r="3767" spans="11:18">
      <c r="K3767" s="30"/>
      <c r="N3767" s="75"/>
      <c r="O3767" s="75"/>
      <c r="P3767" s="75"/>
      <c r="Q3767" s="75"/>
      <c r="R3767" s="75"/>
    </row>
    <row r="3768" spans="11:18">
      <c r="K3768" s="30"/>
      <c r="N3768" s="75"/>
      <c r="O3768" s="75"/>
      <c r="P3768" s="75"/>
      <c r="Q3768" s="75"/>
      <c r="R3768" s="75"/>
    </row>
    <row r="3769" spans="11:18">
      <c r="K3769" s="30"/>
      <c r="N3769" s="75"/>
      <c r="O3769" s="75"/>
      <c r="P3769" s="75"/>
      <c r="Q3769" s="75"/>
      <c r="R3769" s="75"/>
    </row>
    <row r="3770" spans="11:18">
      <c r="K3770" s="30"/>
      <c r="N3770" s="75"/>
      <c r="O3770" s="75"/>
      <c r="P3770" s="75"/>
      <c r="Q3770" s="75"/>
      <c r="R3770" s="75"/>
    </row>
    <row r="3771" spans="11:18">
      <c r="K3771" s="30"/>
      <c r="N3771" s="75"/>
      <c r="O3771" s="75"/>
      <c r="P3771" s="75"/>
      <c r="Q3771" s="75"/>
      <c r="R3771" s="75"/>
    </row>
    <row r="3772" spans="11:18">
      <c r="K3772" s="30"/>
      <c r="N3772" s="75"/>
      <c r="O3772" s="75"/>
      <c r="P3772" s="75"/>
      <c r="Q3772" s="75"/>
      <c r="R3772" s="75"/>
    </row>
    <row r="3773" spans="11:18">
      <c r="K3773" s="30"/>
      <c r="N3773" s="75"/>
      <c r="O3773" s="75"/>
      <c r="P3773" s="75"/>
      <c r="Q3773" s="75"/>
      <c r="R3773" s="75"/>
    </row>
    <row r="3774" spans="11:18">
      <c r="K3774" s="30"/>
      <c r="N3774" s="75"/>
      <c r="O3774" s="75"/>
      <c r="P3774" s="75"/>
      <c r="Q3774" s="75"/>
      <c r="R3774" s="75"/>
    </row>
    <row r="3775" spans="11:18">
      <c r="K3775" s="30"/>
      <c r="N3775" s="75"/>
      <c r="O3775" s="75"/>
      <c r="P3775" s="75"/>
      <c r="Q3775" s="75"/>
      <c r="R3775" s="75"/>
    </row>
    <row r="3776" spans="11:18">
      <c r="K3776" s="30"/>
      <c r="N3776" s="75"/>
      <c r="O3776" s="75"/>
      <c r="P3776" s="75"/>
      <c r="Q3776" s="75"/>
      <c r="R3776" s="75"/>
    </row>
    <row r="3777" spans="11:18">
      <c r="K3777" s="30"/>
      <c r="N3777" s="75"/>
      <c r="O3777" s="75"/>
      <c r="P3777" s="75"/>
      <c r="Q3777" s="75"/>
      <c r="R3777" s="75"/>
    </row>
    <row r="3778" spans="11:18">
      <c r="K3778" s="30"/>
      <c r="N3778" s="75"/>
      <c r="O3778" s="75"/>
      <c r="P3778" s="75"/>
      <c r="Q3778" s="75"/>
      <c r="R3778" s="75"/>
    </row>
    <row r="3779" spans="11:18">
      <c r="K3779" s="30"/>
      <c r="N3779" s="75"/>
      <c r="O3779" s="75"/>
      <c r="P3779" s="75"/>
      <c r="Q3779" s="75"/>
      <c r="R3779" s="75"/>
    </row>
    <row r="3780" spans="11:18">
      <c r="K3780" s="30"/>
      <c r="N3780" s="75"/>
      <c r="O3780" s="75"/>
      <c r="P3780" s="75"/>
      <c r="Q3780" s="75"/>
      <c r="R3780" s="75"/>
    </row>
    <row r="3781" spans="11:18">
      <c r="K3781" s="30"/>
      <c r="N3781" s="75"/>
      <c r="O3781" s="75"/>
      <c r="P3781" s="75"/>
      <c r="Q3781" s="75"/>
      <c r="R3781" s="75"/>
    </row>
    <row r="3782" spans="11:18">
      <c r="K3782" s="30"/>
      <c r="N3782" s="75"/>
      <c r="O3782" s="75"/>
      <c r="P3782" s="75"/>
      <c r="Q3782" s="75"/>
      <c r="R3782" s="75"/>
    </row>
    <row r="3783" spans="11:18">
      <c r="K3783" s="30"/>
      <c r="N3783" s="75"/>
      <c r="O3783" s="75"/>
      <c r="P3783" s="75"/>
      <c r="Q3783" s="75"/>
      <c r="R3783" s="75"/>
    </row>
    <row r="3784" spans="11:18">
      <c r="K3784" s="30"/>
      <c r="N3784" s="75"/>
      <c r="O3784" s="75"/>
      <c r="P3784" s="75"/>
      <c r="Q3784" s="75"/>
      <c r="R3784" s="75"/>
    </row>
    <row r="3785" spans="11:18">
      <c r="K3785" s="30"/>
      <c r="N3785" s="75"/>
      <c r="O3785" s="75"/>
      <c r="P3785" s="75"/>
      <c r="Q3785" s="75"/>
      <c r="R3785" s="75"/>
    </row>
    <row r="3786" spans="11:18">
      <c r="K3786" s="30"/>
      <c r="N3786" s="75"/>
      <c r="O3786" s="75"/>
      <c r="P3786" s="75"/>
      <c r="Q3786" s="75"/>
      <c r="R3786" s="75"/>
    </row>
    <row r="3787" spans="11:18">
      <c r="K3787" s="30"/>
      <c r="N3787" s="75"/>
      <c r="O3787" s="75"/>
      <c r="P3787" s="75"/>
      <c r="Q3787" s="75"/>
      <c r="R3787" s="75"/>
    </row>
    <row r="3788" spans="11:18">
      <c r="K3788" s="30"/>
      <c r="N3788" s="75"/>
      <c r="O3788" s="75"/>
      <c r="P3788" s="75"/>
      <c r="Q3788" s="75"/>
      <c r="R3788" s="75"/>
    </row>
    <row r="3789" spans="11:18">
      <c r="K3789" s="30"/>
      <c r="N3789" s="75"/>
      <c r="O3789" s="75"/>
      <c r="P3789" s="75"/>
      <c r="Q3789" s="75"/>
      <c r="R3789" s="75"/>
    </row>
    <row r="3790" spans="11:18">
      <c r="K3790" s="30"/>
      <c r="N3790" s="75"/>
      <c r="O3790" s="75"/>
      <c r="P3790" s="75"/>
      <c r="Q3790" s="75"/>
      <c r="R3790" s="75"/>
    </row>
    <row r="3791" spans="11:18">
      <c r="K3791" s="30"/>
      <c r="N3791" s="75"/>
      <c r="O3791" s="75"/>
      <c r="P3791" s="75"/>
      <c r="Q3791" s="75"/>
      <c r="R3791" s="75"/>
    </row>
    <row r="3792" spans="11:18">
      <c r="K3792" s="30"/>
      <c r="N3792" s="75"/>
      <c r="O3792" s="75"/>
      <c r="P3792" s="75"/>
      <c r="Q3792" s="75"/>
      <c r="R3792" s="75"/>
    </row>
    <row r="3793" spans="11:18">
      <c r="K3793" s="30"/>
      <c r="N3793" s="75"/>
      <c r="O3793" s="75"/>
      <c r="P3793" s="75"/>
      <c r="Q3793" s="75"/>
      <c r="R3793" s="75"/>
    </row>
    <row r="3794" spans="11:18">
      <c r="K3794" s="30"/>
      <c r="N3794" s="75"/>
      <c r="O3794" s="75"/>
      <c r="P3794" s="75"/>
      <c r="Q3794" s="75"/>
      <c r="R3794" s="75"/>
    </row>
    <row r="3795" spans="11:18">
      <c r="K3795" s="30"/>
      <c r="N3795" s="75"/>
      <c r="O3795" s="75"/>
      <c r="P3795" s="75"/>
      <c r="Q3795" s="75"/>
      <c r="R3795" s="75"/>
    </row>
    <row r="3796" spans="11:18">
      <c r="K3796" s="30"/>
      <c r="N3796" s="75"/>
      <c r="O3796" s="75"/>
      <c r="P3796" s="75"/>
      <c r="Q3796" s="75"/>
      <c r="R3796" s="75"/>
    </row>
    <row r="3797" spans="11:18">
      <c r="K3797" s="30"/>
      <c r="N3797" s="75"/>
      <c r="O3797" s="75"/>
      <c r="P3797" s="75"/>
      <c r="Q3797" s="75"/>
      <c r="R3797" s="75"/>
    </row>
    <row r="3798" spans="11:18">
      <c r="K3798" s="30"/>
      <c r="N3798" s="75"/>
      <c r="O3798" s="75"/>
      <c r="P3798" s="75"/>
      <c r="Q3798" s="75"/>
      <c r="R3798" s="75"/>
    </row>
    <row r="3799" spans="11:18">
      <c r="K3799" s="30"/>
      <c r="N3799" s="75"/>
      <c r="O3799" s="75"/>
      <c r="P3799" s="75"/>
      <c r="Q3799" s="75"/>
      <c r="R3799" s="75"/>
    </row>
    <row r="3800" spans="11:18">
      <c r="K3800" s="30"/>
      <c r="N3800" s="75"/>
      <c r="O3800" s="75"/>
      <c r="P3800" s="75"/>
      <c r="Q3800" s="75"/>
      <c r="R3800" s="75"/>
    </row>
    <row r="3801" spans="11:18">
      <c r="K3801" s="30"/>
      <c r="N3801" s="75"/>
      <c r="O3801" s="75"/>
      <c r="P3801" s="75"/>
      <c r="Q3801" s="75"/>
      <c r="R3801" s="75"/>
    </row>
    <row r="3802" spans="11:18">
      <c r="K3802" s="30"/>
      <c r="N3802" s="75"/>
      <c r="O3802" s="75"/>
      <c r="P3802" s="75"/>
      <c r="Q3802" s="75"/>
      <c r="R3802" s="75"/>
    </row>
    <row r="3803" spans="11:18">
      <c r="K3803" s="30"/>
      <c r="N3803" s="75"/>
      <c r="O3803" s="75"/>
      <c r="P3803" s="75"/>
      <c r="Q3803" s="75"/>
      <c r="R3803" s="75"/>
    </row>
    <row r="3804" spans="11:18">
      <c r="K3804" s="30"/>
      <c r="N3804" s="75"/>
      <c r="O3804" s="75"/>
      <c r="P3804" s="75"/>
      <c r="Q3804" s="75"/>
      <c r="R3804" s="75"/>
    </row>
    <row r="3805" spans="11:18">
      <c r="K3805" s="30"/>
      <c r="N3805" s="75"/>
      <c r="O3805" s="75"/>
      <c r="P3805" s="75"/>
      <c r="Q3805" s="75"/>
      <c r="R3805" s="75"/>
    </row>
    <row r="3806" spans="11:18">
      <c r="K3806" s="30"/>
      <c r="N3806" s="75"/>
      <c r="O3806" s="75"/>
      <c r="P3806" s="75"/>
      <c r="Q3806" s="75"/>
      <c r="R3806" s="75"/>
    </row>
    <row r="3807" spans="11:18">
      <c r="K3807" s="30"/>
      <c r="N3807" s="75"/>
      <c r="O3807" s="75"/>
      <c r="P3807" s="75"/>
      <c r="Q3807" s="75"/>
      <c r="R3807" s="75"/>
    </row>
    <row r="3808" spans="11:18">
      <c r="K3808" s="30"/>
      <c r="N3808" s="75"/>
      <c r="O3808" s="75"/>
      <c r="P3808" s="75"/>
      <c r="Q3808" s="75"/>
      <c r="R3808" s="75"/>
    </row>
    <row r="3809" spans="11:18">
      <c r="K3809" s="30"/>
      <c r="N3809" s="75"/>
      <c r="O3809" s="75"/>
      <c r="P3809" s="75"/>
      <c r="Q3809" s="75"/>
      <c r="R3809" s="75"/>
    </row>
    <row r="3810" spans="11:18">
      <c r="K3810" s="30"/>
      <c r="N3810" s="75"/>
      <c r="O3810" s="75"/>
      <c r="P3810" s="75"/>
      <c r="Q3810" s="75"/>
      <c r="R3810" s="75"/>
    </row>
    <row r="3811" spans="11:18">
      <c r="K3811" s="30"/>
      <c r="N3811" s="75"/>
      <c r="O3811" s="75"/>
      <c r="P3811" s="75"/>
      <c r="Q3811" s="75"/>
      <c r="R3811" s="75"/>
    </row>
    <row r="3812" spans="11:18">
      <c r="K3812" s="30"/>
      <c r="N3812" s="75"/>
      <c r="O3812" s="75"/>
      <c r="P3812" s="75"/>
      <c r="Q3812" s="75"/>
      <c r="R3812" s="75"/>
    </row>
    <row r="3813" spans="11:18">
      <c r="K3813" s="30"/>
      <c r="N3813" s="75"/>
      <c r="O3813" s="75"/>
      <c r="P3813" s="75"/>
      <c r="Q3813" s="75"/>
      <c r="R3813" s="75"/>
    </row>
    <row r="3814" spans="11:18">
      <c r="K3814" s="30"/>
      <c r="N3814" s="75"/>
      <c r="O3814" s="75"/>
      <c r="P3814" s="75"/>
      <c r="Q3814" s="75"/>
      <c r="R3814" s="75"/>
    </row>
    <row r="3815" spans="11:18">
      <c r="K3815" s="30"/>
      <c r="N3815" s="75"/>
      <c r="O3815" s="75"/>
      <c r="P3815" s="75"/>
      <c r="Q3815" s="75"/>
      <c r="R3815" s="75"/>
    </row>
    <row r="3816" spans="11:18">
      <c r="K3816" s="30"/>
      <c r="N3816" s="75"/>
      <c r="O3816" s="75"/>
      <c r="P3816" s="75"/>
      <c r="Q3816" s="75"/>
      <c r="R3816" s="75"/>
    </row>
    <row r="3817" spans="11:18">
      <c r="K3817" s="30"/>
      <c r="N3817" s="75"/>
      <c r="O3817" s="75"/>
      <c r="P3817" s="75"/>
      <c r="Q3817" s="75"/>
      <c r="R3817" s="75"/>
    </row>
    <row r="3818" spans="11:18">
      <c r="K3818" s="30"/>
      <c r="N3818" s="75"/>
      <c r="O3818" s="75"/>
      <c r="P3818" s="75"/>
      <c r="Q3818" s="75"/>
      <c r="R3818" s="75"/>
    </row>
    <row r="3819" spans="11:18">
      <c r="K3819" s="30"/>
      <c r="N3819" s="75"/>
      <c r="O3819" s="75"/>
      <c r="P3819" s="75"/>
      <c r="Q3819" s="75"/>
      <c r="R3819" s="75"/>
    </row>
    <row r="3820" spans="11:18">
      <c r="K3820" s="30"/>
      <c r="N3820" s="75"/>
      <c r="O3820" s="75"/>
      <c r="P3820" s="75"/>
      <c r="Q3820" s="75"/>
      <c r="R3820" s="75"/>
    </row>
    <row r="3821" spans="11:18">
      <c r="K3821" s="30"/>
      <c r="N3821" s="75"/>
      <c r="O3821" s="75"/>
      <c r="P3821" s="75"/>
      <c r="Q3821" s="75"/>
      <c r="R3821" s="75"/>
    </row>
    <row r="3822" spans="11:18">
      <c r="K3822" s="30"/>
      <c r="N3822" s="75"/>
      <c r="O3822" s="75"/>
      <c r="P3822" s="75"/>
      <c r="Q3822" s="75"/>
      <c r="R3822" s="75"/>
    </row>
    <row r="3823" spans="11:18">
      <c r="K3823" s="30"/>
      <c r="N3823" s="75"/>
      <c r="O3823" s="75"/>
      <c r="P3823" s="75"/>
      <c r="Q3823" s="75"/>
      <c r="R3823" s="75"/>
    </row>
    <row r="3824" spans="11:18">
      <c r="K3824" s="30"/>
      <c r="N3824" s="75"/>
      <c r="O3824" s="75"/>
      <c r="P3824" s="75"/>
      <c r="Q3824" s="75"/>
      <c r="R3824" s="75"/>
    </row>
    <row r="3825" spans="11:18">
      <c r="K3825" s="30"/>
      <c r="N3825" s="75"/>
      <c r="O3825" s="75"/>
      <c r="P3825" s="75"/>
      <c r="Q3825" s="75"/>
      <c r="R3825" s="75"/>
    </row>
    <row r="3826" spans="11:18">
      <c r="K3826" s="30"/>
      <c r="N3826" s="75"/>
      <c r="O3826" s="75"/>
      <c r="P3826" s="75"/>
      <c r="Q3826" s="75"/>
      <c r="R3826" s="75"/>
    </row>
    <row r="3827" spans="11:18">
      <c r="K3827" s="30"/>
      <c r="N3827" s="75"/>
      <c r="O3827" s="75"/>
      <c r="P3827" s="75"/>
      <c r="Q3827" s="75"/>
      <c r="R3827" s="75"/>
    </row>
    <row r="3828" spans="11:18">
      <c r="K3828" s="30"/>
      <c r="N3828" s="75"/>
      <c r="O3828" s="75"/>
      <c r="P3828" s="75"/>
      <c r="Q3828" s="75"/>
      <c r="R3828" s="75"/>
    </row>
    <row r="3829" spans="11:18">
      <c r="K3829" s="30"/>
      <c r="N3829" s="75"/>
      <c r="O3829" s="75"/>
      <c r="P3829" s="75"/>
      <c r="Q3829" s="75"/>
      <c r="R3829" s="75"/>
    </row>
    <row r="3830" spans="11:18">
      <c r="K3830" s="30"/>
      <c r="N3830" s="75"/>
      <c r="O3830" s="75"/>
      <c r="P3830" s="75"/>
      <c r="Q3830" s="75"/>
      <c r="R3830" s="75"/>
    </row>
    <row r="3831" spans="11:18">
      <c r="K3831" s="30"/>
      <c r="N3831" s="75"/>
      <c r="O3831" s="75"/>
      <c r="P3831" s="75"/>
      <c r="Q3831" s="75"/>
      <c r="R3831" s="75"/>
    </row>
    <row r="3832" spans="11:18">
      <c r="K3832" s="30"/>
      <c r="N3832" s="75"/>
      <c r="O3832" s="75"/>
      <c r="P3832" s="75"/>
      <c r="Q3832" s="75"/>
      <c r="R3832" s="75"/>
    </row>
    <row r="3833" spans="11:18">
      <c r="K3833" s="30"/>
      <c r="N3833" s="75"/>
      <c r="O3833" s="75"/>
      <c r="P3833" s="75"/>
      <c r="Q3833" s="75"/>
      <c r="R3833" s="75"/>
    </row>
    <row r="3834" spans="11:18">
      <c r="K3834" s="30"/>
      <c r="N3834" s="75"/>
      <c r="O3834" s="75"/>
      <c r="P3834" s="75"/>
      <c r="Q3834" s="75"/>
      <c r="R3834" s="75"/>
    </row>
    <row r="3835" spans="11:18">
      <c r="K3835" s="30"/>
      <c r="N3835" s="75"/>
      <c r="O3835" s="75"/>
      <c r="P3835" s="75"/>
      <c r="Q3835" s="75"/>
      <c r="R3835" s="75"/>
    </row>
    <row r="3836" spans="11:18">
      <c r="K3836" s="30"/>
      <c r="N3836" s="75"/>
      <c r="O3836" s="75"/>
      <c r="P3836" s="75"/>
      <c r="Q3836" s="75"/>
      <c r="R3836" s="75"/>
    </row>
    <row r="3837" spans="11:18">
      <c r="K3837" s="30"/>
      <c r="N3837" s="75"/>
      <c r="O3837" s="75"/>
      <c r="P3837" s="75"/>
      <c r="Q3837" s="75"/>
      <c r="R3837" s="75"/>
    </row>
    <row r="3838" spans="11:18">
      <c r="K3838" s="30"/>
      <c r="N3838" s="75"/>
      <c r="O3838" s="75"/>
      <c r="P3838" s="75"/>
      <c r="Q3838" s="75"/>
      <c r="R3838" s="75"/>
    </row>
    <row r="3839" spans="11:18">
      <c r="K3839" s="30"/>
      <c r="N3839" s="75"/>
      <c r="O3839" s="75"/>
      <c r="P3839" s="75"/>
      <c r="Q3839" s="75"/>
      <c r="R3839" s="75"/>
    </row>
    <row r="3840" spans="11:18">
      <c r="K3840" s="30"/>
      <c r="N3840" s="75"/>
      <c r="O3840" s="75"/>
      <c r="P3840" s="75"/>
      <c r="Q3840" s="75"/>
      <c r="R3840" s="75"/>
    </row>
    <row r="3841" spans="11:18">
      <c r="K3841" s="30"/>
      <c r="N3841" s="75"/>
      <c r="O3841" s="75"/>
      <c r="P3841" s="75"/>
      <c r="Q3841" s="75"/>
      <c r="R3841" s="75"/>
    </row>
    <row r="3842" spans="11:18">
      <c r="K3842" s="30"/>
      <c r="N3842" s="75"/>
      <c r="O3842" s="75"/>
      <c r="P3842" s="75"/>
      <c r="Q3842" s="75"/>
      <c r="R3842" s="75"/>
    </row>
    <row r="3843" spans="11:18">
      <c r="K3843" s="30"/>
      <c r="N3843" s="75"/>
      <c r="O3843" s="75"/>
      <c r="P3843" s="75"/>
      <c r="Q3843" s="75"/>
      <c r="R3843" s="75"/>
    </row>
    <row r="3844" spans="11:18">
      <c r="K3844" s="30"/>
      <c r="N3844" s="75"/>
      <c r="O3844" s="75"/>
      <c r="P3844" s="75"/>
      <c r="Q3844" s="75"/>
      <c r="R3844" s="75"/>
    </row>
    <row r="3845" spans="11:18">
      <c r="K3845" s="30"/>
      <c r="N3845" s="75"/>
      <c r="O3845" s="75"/>
      <c r="P3845" s="75"/>
      <c r="Q3845" s="75"/>
      <c r="R3845" s="75"/>
    </row>
    <row r="3846" spans="11:18">
      <c r="K3846" s="30"/>
      <c r="N3846" s="75"/>
      <c r="O3846" s="75"/>
      <c r="P3846" s="75"/>
      <c r="Q3846" s="75"/>
      <c r="R3846" s="75"/>
    </row>
    <row r="3847" spans="11:18">
      <c r="K3847" s="30"/>
      <c r="N3847" s="75"/>
      <c r="O3847" s="75"/>
      <c r="P3847" s="75"/>
      <c r="Q3847" s="75"/>
      <c r="R3847" s="75"/>
    </row>
    <row r="3848" spans="11:18">
      <c r="K3848" s="30"/>
      <c r="N3848" s="75"/>
      <c r="O3848" s="75"/>
      <c r="P3848" s="75"/>
      <c r="Q3848" s="75"/>
      <c r="R3848" s="75"/>
    </row>
    <row r="3849" spans="11:18">
      <c r="K3849" s="30"/>
      <c r="N3849" s="75"/>
      <c r="O3849" s="75"/>
      <c r="P3849" s="75"/>
      <c r="Q3849" s="75"/>
      <c r="R3849" s="75"/>
    </row>
    <row r="3850" spans="11:18">
      <c r="K3850" s="30"/>
      <c r="N3850" s="75"/>
      <c r="O3850" s="75"/>
      <c r="P3850" s="75"/>
      <c r="Q3850" s="75"/>
      <c r="R3850" s="75"/>
    </row>
    <row r="3851" spans="11:18">
      <c r="K3851" s="30"/>
      <c r="N3851" s="75"/>
      <c r="O3851" s="75"/>
      <c r="P3851" s="75"/>
      <c r="Q3851" s="75"/>
      <c r="R3851" s="75"/>
    </row>
    <row r="3852" spans="11:18">
      <c r="K3852" s="30"/>
      <c r="N3852" s="75"/>
      <c r="O3852" s="75"/>
      <c r="P3852" s="75"/>
      <c r="Q3852" s="75"/>
      <c r="R3852" s="75"/>
    </row>
    <row r="3853" spans="11:18">
      <c r="K3853" s="30"/>
      <c r="N3853" s="75"/>
      <c r="O3853" s="75"/>
      <c r="P3853" s="75"/>
      <c r="Q3853" s="75"/>
      <c r="R3853" s="75"/>
    </row>
    <row r="3854" spans="11:18">
      <c r="K3854" s="30"/>
      <c r="N3854" s="75"/>
      <c r="O3854" s="75"/>
      <c r="P3854" s="75"/>
      <c r="Q3854" s="75"/>
      <c r="R3854" s="75"/>
    </row>
    <row r="3855" spans="11:18">
      <c r="K3855" s="30"/>
      <c r="N3855" s="75"/>
      <c r="O3855" s="75"/>
      <c r="P3855" s="75"/>
      <c r="Q3855" s="75"/>
      <c r="R3855" s="75"/>
    </row>
    <row r="3856" spans="11:18">
      <c r="K3856" s="30"/>
      <c r="N3856" s="75"/>
      <c r="O3856" s="75"/>
      <c r="P3856" s="75"/>
      <c r="Q3856" s="75"/>
      <c r="R3856" s="75"/>
    </row>
    <row r="3857" spans="11:18">
      <c r="K3857" s="30"/>
      <c r="N3857" s="75"/>
      <c r="O3857" s="75"/>
      <c r="P3857" s="75"/>
      <c r="Q3857" s="75"/>
      <c r="R3857" s="75"/>
    </row>
    <row r="3858" spans="11:18">
      <c r="K3858" s="30"/>
      <c r="N3858" s="75"/>
      <c r="O3858" s="75"/>
      <c r="P3858" s="75"/>
      <c r="Q3858" s="75"/>
      <c r="R3858" s="75"/>
    </row>
    <row r="3859" spans="11:18">
      <c r="K3859" s="30"/>
      <c r="N3859" s="75"/>
      <c r="O3859" s="75"/>
      <c r="P3859" s="75"/>
      <c r="Q3859" s="75"/>
      <c r="R3859" s="75"/>
    </row>
    <row r="3860" spans="11:18">
      <c r="K3860" s="30"/>
      <c r="N3860" s="75"/>
      <c r="O3860" s="75"/>
      <c r="P3860" s="75"/>
      <c r="Q3860" s="75"/>
      <c r="R3860" s="75"/>
    </row>
    <row r="3861" spans="11:18">
      <c r="K3861" s="30"/>
      <c r="N3861" s="75"/>
      <c r="O3861" s="75"/>
      <c r="P3861" s="75"/>
      <c r="Q3861" s="75"/>
      <c r="R3861" s="75"/>
    </row>
    <row r="3862" spans="11:18">
      <c r="K3862" s="30"/>
      <c r="N3862" s="75"/>
      <c r="O3862" s="75"/>
      <c r="P3862" s="75"/>
      <c r="Q3862" s="75"/>
      <c r="R3862" s="75"/>
    </row>
    <row r="3863" spans="11:18">
      <c r="K3863" s="30"/>
      <c r="N3863" s="75"/>
      <c r="O3863" s="75"/>
      <c r="P3863" s="75"/>
      <c r="Q3863" s="75"/>
      <c r="R3863" s="75"/>
    </row>
    <row r="3864" spans="11:18">
      <c r="K3864" s="30"/>
      <c r="N3864" s="75"/>
      <c r="O3864" s="75"/>
      <c r="P3864" s="75"/>
      <c r="Q3864" s="75"/>
      <c r="R3864" s="75"/>
    </row>
    <row r="3865" spans="11:18">
      <c r="K3865" s="30"/>
      <c r="N3865" s="75"/>
      <c r="O3865" s="75"/>
      <c r="P3865" s="75"/>
      <c r="Q3865" s="75"/>
      <c r="R3865" s="75"/>
    </row>
    <row r="3866" spans="11:18">
      <c r="K3866" s="30"/>
      <c r="N3866" s="75"/>
      <c r="O3866" s="75"/>
      <c r="P3866" s="75"/>
      <c r="Q3866" s="75"/>
      <c r="R3866" s="75"/>
    </row>
    <row r="3867" spans="11:18">
      <c r="K3867" s="30"/>
      <c r="N3867" s="75"/>
      <c r="O3867" s="75"/>
      <c r="P3867" s="75"/>
      <c r="Q3867" s="75"/>
      <c r="R3867" s="75"/>
    </row>
    <row r="3868" spans="11:18">
      <c r="K3868" s="30"/>
      <c r="N3868" s="75"/>
      <c r="O3868" s="75"/>
      <c r="P3868" s="75"/>
      <c r="Q3868" s="75"/>
      <c r="R3868" s="75"/>
    </row>
    <row r="3869" spans="11:18">
      <c r="K3869" s="30"/>
      <c r="N3869" s="75"/>
      <c r="O3869" s="75"/>
      <c r="P3869" s="75"/>
      <c r="Q3869" s="75"/>
      <c r="R3869" s="75"/>
    </row>
    <row r="3870" spans="11:18">
      <c r="K3870" s="30"/>
      <c r="N3870" s="75"/>
      <c r="O3870" s="75"/>
      <c r="P3870" s="75"/>
      <c r="Q3870" s="75"/>
      <c r="R3870" s="75"/>
    </row>
    <row r="3871" spans="11:18">
      <c r="K3871" s="30"/>
      <c r="N3871" s="75"/>
      <c r="O3871" s="75"/>
      <c r="P3871" s="75"/>
      <c r="Q3871" s="75"/>
      <c r="R3871" s="75"/>
    </row>
    <row r="3872" spans="11:18">
      <c r="K3872" s="30"/>
      <c r="N3872" s="75"/>
      <c r="O3872" s="75"/>
      <c r="P3872" s="75"/>
      <c r="Q3872" s="75"/>
      <c r="R3872" s="75"/>
    </row>
    <row r="3873" spans="11:18">
      <c r="K3873" s="30"/>
      <c r="N3873" s="75"/>
      <c r="O3873" s="75"/>
      <c r="P3873" s="75"/>
      <c r="Q3873" s="75"/>
      <c r="R3873" s="75"/>
    </row>
    <row r="3874" spans="11:18">
      <c r="K3874" s="30"/>
      <c r="N3874" s="75"/>
      <c r="O3874" s="75"/>
      <c r="P3874" s="75"/>
      <c r="Q3874" s="75"/>
      <c r="R3874" s="75"/>
    </row>
    <row r="3875" spans="11:18">
      <c r="K3875" s="30"/>
      <c r="N3875" s="75"/>
      <c r="O3875" s="75"/>
      <c r="P3875" s="75"/>
      <c r="Q3875" s="75"/>
      <c r="R3875" s="75"/>
    </row>
    <row r="3876" spans="11:18">
      <c r="K3876" s="30"/>
      <c r="N3876" s="75"/>
      <c r="O3876" s="75"/>
      <c r="P3876" s="75"/>
      <c r="Q3876" s="75"/>
      <c r="R3876" s="75"/>
    </row>
    <row r="3877" spans="11:18">
      <c r="K3877" s="30"/>
      <c r="N3877" s="75"/>
      <c r="O3877" s="75"/>
      <c r="P3877" s="75"/>
      <c r="Q3877" s="75"/>
      <c r="R3877" s="75"/>
    </row>
    <row r="3878" spans="11:18">
      <c r="K3878" s="30"/>
      <c r="N3878" s="75"/>
      <c r="O3878" s="75"/>
      <c r="P3878" s="75"/>
      <c r="Q3878" s="75"/>
      <c r="R3878" s="75"/>
    </row>
    <row r="3879" spans="11:18">
      <c r="K3879" s="30"/>
      <c r="N3879" s="75"/>
      <c r="O3879" s="75"/>
      <c r="P3879" s="75"/>
      <c r="Q3879" s="75"/>
      <c r="R3879" s="75"/>
    </row>
    <row r="3880" spans="11:18">
      <c r="K3880" s="30"/>
      <c r="N3880" s="75"/>
      <c r="O3880" s="75"/>
      <c r="P3880" s="75"/>
      <c r="Q3880" s="75"/>
      <c r="R3880" s="75"/>
    </row>
    <row r="3881" spans="11:18">
      <c r="K3881" s="30"/>
      <c r="N3881" s="75"/>
      <c r="O3881" s="75"/>
      <c r="P3881" s="75"/>
      <c r="Q3881" s="75"/>
      <c r="R3881" s="75"/>
    </row>
    <row r="3882" spans="11:18">
      <c r="K3882" s="30"/>
      <c r="N3882" s="75"/>
      <c r="O3882" s="75"/>
      <c r="P3882" s="75"/>
      <c r="Q3882" s="75"/>
      <c r="R3882" s="75"/>
    </row>
    <row r="3883" spans="11:18">
      <c r="K3883" s="30"/>
      <c r="N3883" s="75"/>
      <c r="O3883" s="75"/>
      <c r="P3883" s="75"/>
      <c r="Q3883" s="75"/>
      <c r="R3883" s="75"/>
    </row>
    <row r="3884" spans="11:18">
      <c r="K3884" s="30"/>
      <c r="N3884" s="75"/>
      <c r="O3884" s="75"/>
      <c r="P3884" s="75"/>
      <c r="Q3884" s="75"/>
      <c r="R3884" s="75"/>
    </row>
    <row r="3885" spans="11:18">
      <c r="K3885" s="30"/>
      <c r="N3885" s="75"/>
      <c r="O3885" s="75"/>
      <c r="P3885" s="75"/>
      <c r="Q3885" s="75"/>
      <c r="R3885" s="75"/>
    </row>
    <row r="3886" spans="11:18">
      <c r="K3886" s="30"/>
      <c r="N3886" s="75"/>
      <c r="O3886" s="75"/>
      <c r="P3886" s="75"/>
      <c r="Q3886" s="75"/>
      <c r="R3886" s="75"/>
    </row>
    <row r="3887" spans="11:18">
      <c r="K3887" s="30"/>
      <c r="N3887" s="75"/>
      <c r="O3887" s="75"/>
      <c r="P3887" s="75"/>
      <c r="Q3887" s="75"/>
      <c r="R3887" s="75"/>
    </row>
    <row r="3888" spans="11:18">
      <c r="K3888" s="30"/>
      <c r="N3888" s="75"/>
      <c r="O3888" s="75"/>
      <c r="P3888" s="75"/>
      <c r="Q3888" s="75"/>
      <c r="R3888" s="75"/>
    </row>
    <row r="3889" spans="11:18">
      <c r="K3889" s="30"/>
      <c r="N3889" s="75"/>
      <c r="O3889" s="75"/>
      <c r="P3889" s="75"/>
      <c r="Q3889" s="75"/>
      <c r="R3889" s="75"/>
    </row>
    <row r="3890" spans="11:18">
      <c r="K3890" s="30"/>
      <c r="N3890" s="75"/>
      <c r="O3890" s="75"/>
      <c r="P3890" s="75"/>
      <c r="Q3890" s="75"/>
      <c r="R3890" s="75"/>
    </row>
    <row r="3891" spans="11:18">
      <c r="K3891" s="30"/>
      <c r="N3891" s="75"/>
      <c r="O3891" s="75"/>
      <c r="P3891" s="75"/>
      <c r="Q3891" s="75"/>
      <c r="R3891" s="75"/>
    </row>
    <row r="3892" spans="11:18">
      <c r="K3892" s="30"/>
      <c r="N3892" s="75"/>
      <c r="O3892" s="75"/>
      <c r="P3892" s="75"/>
      <c r="Q3892" s="75"/>
      <c r="R3892" s="75"/>
    </row>
    <row r="3893" spans="11:18">
      <c r="K3893" s="30"/>
      <c r="N3893" s="75"/>
      <c r="O3893" s="75"/>
      <c r="P3893" s="75"/>
      <c r="Q3893" s="75"/>
      <c r="R3893" s="75"/>
    </row>
    <row r="3894" spans="11:18">
      <c r="K3894" s="30"/>
      <c r="N3894" s="75"/>
      <c r="O3894" s="75"/>
      <c r="P3894" s="75"/>
      <c r="Q3894" s="75"/>
      <c r="R3894" s="75"/>
    </row>
    <row r="3895" spans="11:18">
      <c r="K3895" s="30"/>
      <c r="N3895" s="75"/>
      <c r="O3895" s="75"/>
      <c r="P3895" s="75"/>
      <c r="Q3895" s="75"/>
      <c r="R3895" s="75"/>
    </row>
    <row r="3896" spans="11:18">
      <c r="K3896" s="30"/>
      <c r="N3896" s="75"/>
      <c r="O3896" s="75"/>
      <c r="P3896" s="75"/>
      <c r="Q3896" s="75"/>
      <c r="R3896" s="75"/>
    </row>
    <row r="3897" spans="11:18">
      <c r="K3897" s="30"/>
      <c r="N3897" s="75"/>
      <c r="O3897" s="75"/>
      <c r="P3897" s="75"/>
      <c r="Q3897" s="75"/>
      <c r="R3897" s="75"/>
    </row>
    <row r="3898" spans="11:18">
      <c r="K3898" s="30"/>
      <c r="N3898" s="75"/>
      <c r="O3898" s="75"/>
      <c r="P3898" s="75"/>
      <c r="Q3898" s="75"/>
      <c r="R3898" s="75"/>
    </row>
    <row r="3899" spans="11:18">
      <c r="K3899" s="30"/>
      <c r="N3899" s="75"/>
      <c r="O3899" s="75"/>
      <c r="P3899" s="75"/>
      <c r="Q3899" s="75"/>
      <c r="R3899" s="75"/>
    </row>
    <row r="3900" spans="11:18">
      <c r="K3900" s="30"/>
      <c r="N3900" s="75"/>
      <c r="O3900" s="75"/>
      <c r="P3900" s="75"/>
      <c r="Q3900" s="75"/>
      <c r="R3900" s="75"/>
    </row>
    <row r="3901" spans="11:18">
      <c r="K3901" s="30"/>
      <c r="N3901" s="75"/>
      <c r="O3901" s="75"/>
      <c r="P3901" s="75"/>
      <c r="Q3901" s="75"/>
      <c r="R3901" s="75"/>
    </row>
    <row r="3902" spans="11:18">
      <c r="K3902" s="30"/>
      <c r="N3902" s="75"/>
      <c r="O3902" s="75"/>
      <c r="P3902" s="75"/>
      <c r="Q3902" s="75"/>
      <c r="R3902" s="75"/>
    </row>
    <row r="3903" spans="11:18">
      <c r="K3903" s="30"/>
      <c r="N3903" s="75"/>
      <c r="O3903" s="75"/>
      <c r="P3903" s="75"/>
      <c r="Q3903" s="75"/>
      <c r="R3903" s="75"/>
    </row>
    <row r="3904" spans="11:18">
      <c r="K3904" s="30"/>
      <c r="N3904" s="75"/>
      <c r="O3904" s="75"/>
      <c r="P3904" s="75"/>
      <c r="Q3904" s="75"/>
      <c r="R3904" s="75"/>
    </row>
    <row r="3905" spans="11:18">
      <c r="K3905" s="30"/>
      <c r="N3905" s="75"/>
      <c r="O3905" s="75"/>
      <c r="P3905" s="75"/>
      <c r="Q3905" s="75"/>
      <c r="R3905" s="75"/>
    </row>
    <row r="3906" spans="11:18">
      <c r="K3906" s="30"/>
      <c r="N3906" s="75"/>
      <c r="O3906" s="75"/>
      <c r="P3906" s="75"/>
      <c r="Q3906" s="75"/>
      <c r="R3906" s="75"/>
    </row>
    <row r="3907" spans="11:18">
      <c r="K3907" s="30"/>
      <c r="N3907" s="75"/>
      <c r="O3907" s="75"/>
      <c r="P3907" s="75"/>
      <c r="Q3907" s="75"/>
      <c r="R3907" s="75"/>
    </row>
    <row r="3908" spans="11:18">
      <c r="K3908" s="30"/>
      <c r="N3908" s="75"/>
      <c r="O3908" s="75"/>
      <c r="P3908" s="75"/>
      <c r="Q3908" s="75"/>
      <c r="R3908" s="75"/>
    </row>
    <row r="3909" spans="11:18">
      <c r="K3909" s="30"/>
      <c r="N3909" s="75"/>
      <c r="O3909" s="75"/>
      <c r="P3909" s="75"/>
      <c r="Q3909" s="75"/>
      <c r="R3909" s="75"/>
    </row>
    <row r="3910" spans="11:18">
      <c r="K3910" s="30"/>
      <c r="N3910" s="75"/>
      <c r="O3910" s="75"/>
      <c r="P3910" s="75"/>
      <c r="Q3910" s="75"/>
      <c r="R3910" s="75"/>
    </row>
    <row r="3911" spans="11:18">
      <c r="K3911" s="30"/>
      <c r="N3911" s="75"/>
      <c r="O3911" s="75"/>
      <c r="P3911" s="75"/>
      <c r="Q3911" s="75"/>
      <c r="R3911" s="75"/>
    </row>
    <row r="3912" spans="11:18">
      <c r="K3912" s="30"/>
      <c r="N3912" s="75"/>
      <c r="O3912" s="75"/>
      <c r="P3912" s="75"/>
      <c r="Q3912" s="75"/>
      <c r="R3912" s="75"/>
    </row>
    <row r="3913" spans="11:18">
      <c r="K3913" s="30"/>
      <c r="N3913" s="75"/>
      <c r="O3913" s="75"/>
      <c r="P3913" s="75"/>
      <c r="Q3913" s="75"/>
      <c r="R3913" s="75"/>
    </row>
    <row r="3914" spans="11:18">
      <c r="K3914" s="30"/>
      <c r="N3914" s="75"/>
      <c r="O3914" s="75"/>
      <c r="P3914" s="75"/>
      <c r="Q3914" s="75"/>
      <c r="R3914" s="75"/>
    </row>
    <row r="3915" spans="11:18">
      <c r="K3915" s="30"/>
      <c r="N3915" s="75"/>
      <c r="O3915" s="75"/>
      <c r="P3915" s="75"/>
      <c r="Q3915" s="75"/>
      <c r="R3915" s="75"/>
    </row>
    <row r="3916" spans="11:18">
      <c r="K3916" s="30"/>
      <c r="N3916" s="75"/>
      <c r="O3916" s="75"/>
      <c r="P3916" s="75"/>
      <c r="Q3916" s="75"/>
      <c r="R3916" s="75"/>
    </row>
    <row r="3917" spans="11:18">
      <c r="K3917" s="30"/>
      <c r="N3917" s="75"/>
      <c r="O3917" s="75"/>
      <c r="P3917" s="75"/>
      <c r="Q3917" s="75"/>
      <c r="R3917" s="75"/>
    </row>
    <row r="3918" spans="11:18">
      <c r="K3918" s="30"/>
      <c r="N3918" s="75"/>
      <c r="O3918" s="75"/>
      <c r="P3918" s="75"/>
      <c r="Q3918" s="75"/>
      <c r="R3918" s="75"/>
    </row>
    <row r="3919" spans="11:18">
      <c r="K3919" s="30"/>
      <c r="N3919" s="75"/>
      <c r="O3919" s="75"/>
      <c r="P3919" s="75"/>
      <c r="Q3919" s="75"/>
      <c r="R3919" s="75"/>
    </row>
    <row r="3920" spans="11:18">
      <c r="K3920" s="30"/>
      <c r="N3920" s="75"/>
      <c r="O3920" s="75"/>
      <c r="P3920" s="75"/>
      <c r="Q3920" s="75"/>
      <c r="R3920" s="75"/>
    </row>
    <row r="3921" spans="11:18">
      <c r="K3921" s="30"/>
      <c r="N3921" s="75"/>
      <c r="O3921" s="75"/>
      <c r="P3921" s="75"/>
      <c r="Q3921" s="75"/>
      <c r="R3921" s="75"/>
    </row>
    <row r="3922" spans="11:18">
      <c r="K3922" s="30"/>
      <c r="N3922" s="75"/>
      <c r="O3922" s="75"/>
      <c r="P3922" s="75"/>
      <c r="Q3922" s="75"/>
      <c r="R3922" s="75"/>
    </row>
    <row r="3923" spans="11:18">
      <c r="K3923" s="30"/>
      <c r="N3923" s="75"/>
      <c r="O3923" s="75"/>
      <c r="P3923" s="75"/>
      <c r="Q3923" s="75"/>
      <c r="R3923" s="75"/>
    </row>
    <row r="3924" spans="11:18">
      <c r="K3924" s="30"/>
      <c r="N3924" s="75"/>
      <c r="O3924" s="75"/>
      <c r="P3924" s="75"/>
      <c r="Q3924" s="75"/>
      <c r="R3924" s="75"/>
    </row>
    <row r="3925" spans="11:18">
      <c r="K3925" s="30"/>
      <c r="N3925" s="75"/>
      <c r="O3925" s="75"/>
      <c r="P3925" s="75"/>
      <c r="Q3925" s="75"/>
      <c r="R3925" s="75"/>
    </row>
    <row r="3926" spans="11:18">
      <c r="K3926" s="30"/>
      <c r="N3926" s="75"/>
      <c r="O3926" s="75"/>
      <c r="P3926" s="75"/>
      <c r="Q3926" s="75"/>
      <c r="R3926" s="75"/>
    </row>
    <row r="3927" spans="11:18">
      <c r="K3927" s="30"/>
      <c r="N3927" s="75"/>
      <c r="O3927" s="75"/>
      <c r="P3927" s="75"/>
      <c r="Q3927" s="75"/>
      <c r="R3927" s="75"/>
    </row>
    <row r="3928" spans="11:18">
      <c r="K3928" s="30"/>
      <c r="N3928" s="75"/>
      <c r="O3928" s="75"/>
      <c r="P3928" s="75"/>
      <c r="Q3928" s="75"/>
      <c r="R3928" s="75"/>
    </row>
    <row r="3929" spans="11:18">
      <c r="K3929" s="30"/>
      <c r="N3929" s="75"/>
      <c r="O3929" s="75"/>
      <c r="P3929" s="75"/>
      <c r="Q3929" s="75"/>
      <c r="R3929" s="75"/>
    </row>
    <row r="3930" spans="11:18">
      <c r="K3930" s="30"/>
      <c r="N3930" s="75"/>
      <c r="O3930" s="75"/>
      <c r="P3930" s="75"/>
      <c r="Q3930" s="75"/>
      <c r="R3930" s="75"/>
    </row>
    <row r="3931" spans="11:18">
      <c r="K3931" s="30"/>
      <c r="N3931" s="75"/>
      <c r="O3931" s="75"/>
      <c r="P3931" s="75"/>
      <c r="Q3931" s="75"/>
      <c r="R3931" s="75"/>
    </row>
    <row r="3932" spans="11:18">
      <c r="K3932" s="30"/>
      <c r="N3932" s="75"/>
      <c r="O3932" s="75"/>
      <c r="P3932" s="75"/>
      <c r="Q3932" s="75"/>
      <c r="R3932" s="75"/>
    </row>
    <row r="3933" spans="11:18">
      <c r="K3933" s="30"/>
      <c r="N3933" s="75"/>
      <c r="O3933" s="75"/>
      <c r="P3933" s="75"/>
      <c r="Q3933" s="75"/>
      <c r="R3933" s="75"/>
    </row>
    <row r="3934" spans="11:18">
      <c r="K3934" s="30"/>
      <c r="N3934" s="75"/>
      <c r="O3934" s="75"/>
      <c r="P3934" s="75"/>
      <c r="Q3934" s="75"/>
      <c r="R3934" s="75"/>
    </row>
    <row r="3935" spans="11:18">
      <c r="K3935" s="30"/>
      <c r="N3935" s="75"/>
      <c r="O3935" s="75"/>
      <c r="P3935" s="75"/>
      <c r="Q3935" s="75"/>
      <c r="R3935" s="75"/>
    </row>
    <row r="3936" spans="11:18">
      <c r="K3936" s="30"/>
      <c r="N3936" s="75"/>
      <c r="O3936" s="75"/>
      <c r="P3936" s="75"/>
      <c r="Q3936" s="75"/>
      <c r="R3936" s="75"/>
    </row>
    <row r="3937" spans="11:18">
      <c r="K3937" s="30"/>
      <c r="N3937" s="75"/>
      <c r="O3937" s="75"/>
      <c r="P3937" s="75"/>
      <c r="Q3937" s="75"/>
      <c r="R3937" s="75"/>
    </row>
    <row r="3938" spans="11:18">
      <c r="K3938" s="30"/>
      <c r="N3938" s="75"/>
      <c r="O3938" s="75"/>
      <c r="P3938" s="75"/>
      <c r="Q3938" s="75"/>
      <c r="R3938" s="75"/>
    </row>
    <row r="3939" spans="11:18">
      <c r="K3939" s="30"/>
      <c r="N3939" s="75"/>
      <c r="O3939" s="75"/>
      <c r="P3939" s="75"/>
      <c r="Q3939" s="75"/>
      <c r="R3939" s="75"/>
    </row>
    <row r="3940" spans="11:18">
      <c r="K3940" s="30"/>
      <c r="N3940" s="75"/>
      <c r="O3940" s="75"/>
      <c r="P3940" s="75"/>
      <c r="Q3940" s="75"/>
      <c r="R3940" s="75"/>
    </row>
    <row r="3941" spans="11:18">
      <c r="K3941" s="30"/>
      <c r="N3941" s="75"/>
      <c r="O3941" s="75"/>
      <c r="P3941" s="75"/>
      <c r="Q3941" s="75"/>
      <c r="R3941" s="75"/>
    </row>
    <row r="3942" spans="11:18">
      <c r="K3942" s="30"/>
      <c r="N3942" s="75"/>
      <c r="O3942" s="75"/>
      <c r="P3942" s="75"/>
      <c r="Q3942" s="75"/>
      <c r="R3942" s="75"/>
    </row>
    <row r="3943" spans="11:18">
      <c r="K3943" s="30"/>
      <c r="N3943" s="75"/>
      <c r="O3943" s="75"/>
      <c r="P3943" s="75"/>
      <c r="Q3943" s="75"/>
      <c r="R3943" s="75"/>
    </row>
    <row r="3944" spans="11:18">
      <c r="K3944" s="30"/>
      <c r="N3944" s="75"/>
      <c r="O3944" s="75"/>
      <c r="P3944" s="75"/>
      <c r="Q3944" s="75"/>
      <c r="R3944" s="75"/>
    </row>
    <row r="3945" spans="11:18">
      <c r="K3945" s="30"/>
      <c r="N3945" s="75"/>
      <c r="O3945" s="75"/>
      <c r="P3945" s="75"/>
      <c r="Q3945" s="75"/>
      <c r="R3945" s="75"/>
    </row>
    <row r="3946" spans="11:18">
      <c r="K3946" s="30"/>
      <c r="N3946" s="75"/>
      <c r="O3946" s="75"/>
      <c r="P3946" s="75"/>
      <c r="Q3946" s="75"/>
      <c r="R3946" s="75"/>
    </row>
    <row r="3947" spans="11:18">
      <c r="K3947" s="30"/>
      <c r="N3947" s="75"/>
      <c r="O3947" s="75"/>
      <c r="P3947" s="75"/>
      <c r="Q3947" s="75"/>
      <c r="R3947" s="75"/>
    </row>
    <row r="3948" spans="11:18">
      <c r="K3948" s="30"/>
      <c r="N3948" s="75"/>
      <c r="O3948" s="75"/>
      <c r="P3948" s="75"/>
      <c r="Q3948" s="75"/>
      <c r="R3948" s="75"/>
    </row>
    <row r="3949" spans="11:18">
      <c r="K3949" s="30"/>
      <c r="N3949" s="75"/>
      <c r="O3949" s="75"/>
      <c r="P3949" s="75"/>
      <c r="Q3949" s="75"/>
      <c r="R3949" s="75"/>
    </row>
    <row r="3950" spans="11:18">
      <c r="K3950" s="30"/>
      <c r="N3950" s="75"/>
      <c r="O3950" s="75"/>
      <c r="P3950" s="75"/>
      <c r="Q3950" s="75"/>
      <c r="R3950" s="75"/>
    </row>
    <row r="3951" spans="11:18">
      <c r="K3951" s="30"/>
      <c r="N3951" s="75"/>
      <c r="O3951" s="75"/>
      <c r="P3951" s="75"/>
      <c r="Q3951" s="75"/>
      <c r="R3951" s="75"/>
    </row>
    <row r="3952" spans="11:18">
      <c r="K3952" s="30"/>
      <c r="N3952" s="75"/>
      <c r="O3952" s="75"/>
      <c r="P3952" s="75"/>
      <c r="Q3952" s="75"/>
      <c r="R3952" s="75"/>
    </row>
    <row r="3953" spans="11:18">
      <c r="K3953" s="30"/>
      <c r="N3953" s="75"/>
      <c r="O3953" s="75"/>
      <c r="P3953" s="75"/>
      <c r="Q3953" s="75"/>
      <c r="R3953" s="75"/>
    </row>
    <row r="3954" spans="11:18">
      <c r="K3954" s="30"/>
      <c r="N3954" s="75"/>
      <c r="O3954" s="75"/>
      <c r="P3954" s="75"/>
      <c r="Q3954" s="75"/>
      <c r="R3954" s="75"/>
    </row>
    <row r="3955" spans="11:18">
      <c r="K3955" s="30"/>
      <c r="N3955" s="75"/>
      <c r="O3955" s="75"/>
      <c r="P3955" s="75"/>
      <c r="Q3955" s="75"/>
      <c r="R3955" s="75"/>
    </row>
    <row r="3956" spans="11:18">
      <c r="K3956" s="30"/>
      <c r="N3956" s="75"/>
      <c r="O3956" s="75"/>
      <c r="P3956" s="75"/>
      <c r="Q3956" s="75"/>
      <c r="R3956" s="75"/>
    </row>
    <row r="3957" spans="11:18">
      <c r="K3957" s="30"/>
      <c r="N3957" s="75"/>
      <c r="O3957" s="75"/>
      <c r="P3957" s="75"/>
      <c r="Q3957" s="75"/>
      <c r="R3957" s="75"/>
    </row>
    <row r="3958" spans="11:18">
      <c r="K3958" s="30"/>
      <c r="N3958" s="75"/>
      <c r="O3958" s="75"/>
      <c r="P3958" s="75"/>
      <c r="Q3958" s="75"/>
      <c r="R3958" s="75"/>
    </row>
    <row r="3959" spans="11:18">
      <c r="K3959" s="30"/>
      <c r="N3959" s="75"/>
      <c r="O3959" s="75"/>
      <c r="P3959" s="75"/>
      <c r="Q3959" s="75"/>
      <c r="R3959" s="75"/>
    </row>
    <row r="3960" spans="11:18">
      <c r="K3960" s="30"/>
      <c r="N3960" s="75"/>
      <c r="O3960" s="75"/>
      <c r="P3960" s="75"/>
      <c r="Q3960" s="75"/>
      <c r="R3960" s="75"/>
    </row>
    <row r="3961" spans="11:18">
      <c r="K3961" s="30"/>
      <c r="N3961" s="75"/>
      <c r="O3961" s="75"/>
      <c r="P3961" s="75"/>
      <c r="Q3961" s="75"/>
      <c r="R3961" s="75"/>
    </row>
    <row r="3962" spans="11:18">
      <c r="K3962" s="30"/>
      <c r="N3962" s="75"/>
      <c r="O3962" s="75"/>
      <c r="P3962" s="75"/>
      <c r="Q3962" s="75"/>
      <c r="R3962" s="75"/>
    </row>
    <row r="3963" spans="11:18">
      <c r="K3963" s="30"/>
      <c r="N3963" s="75"/>
      <c r="O3963" s="75"/>
      <c r="P3963" s="75"/>
      <c r="Q3963" s="75"/>
      <c r="R3963" s="75"/>
    </row>
    <row r="3964" spans="11:18">
      <c r="K3964" s="30"/>
      <c r="N3964" s="75"/>
      <c r="O3964" s="75"/>
      <c r="P3964" s="75"/>
      <c r="Q3964" s="75"/>
      <c r="R3964" s="75"/>
    </row>
    <row r="3965" spans="11:18">
      <c r="K3965" s="30"/>
      <c r="N3965" s="75"/>
      <c r="O3965" s="75"/>
      <c r="P3965" s="75"/>
      <c r="Q3965" s="75"/>
      <c r="R3965" s="75"/>
    </row>
    <row r="3966" spans="11:18">
      <c r="K3966" s="30"/>
      <c r="N3966" s="75"/>
      <c r="O3966" s="75"/>
      <c r="P3966" s="75"/>
      <c r="Q3966" s="75"/>
      <c r="R3966" s="75"/>
    </row>
    <row r="3967" spans="11:18">
      <c r="K3967" s="30"/>
      <c r="N3967" s="75"/>
      <c r="O3967" s="75"/>
      <c r="P3967" s="75"/>
      <c r="Q3967" s="75"/>
      <c r="R3967" s="75"/>
    </row>
    <row r="3968" spans="11:18">
      <c r="K3968" s="30"/>
      <c r="N3968" s="75"/>
      <c r="O3968" s="75"/>
      <c r="P3968" s="75"/>
      <c r="Q3968" s="75"/>
      <c r="R3968" s="75"/>
    </row>
    <row r="3969" spans="11:18">
      <c r="K3969" s="30"/>
      <c r="N3969" s="75"/>
      <c r="O3969" s="75"/>
      <c r="P3969" s="75"/>
      <c r="Q3969" s="75"/>
      <c r="R3969" s="75"/>
    </row>
    <row r="3970" spans="11:18">
      <c r="K3970" s="30"/>
      <c r="N3970" s="75"/>
      <c r="O3970" s="75"/>
      <c r="P3970" s="75"/>
      <c r="Q3970" s="75"/>
      <c r="R3970" s="75"/>
    </row>
    <row r="3971" spans="11:18">
      <c r="K3971" s="30"/>
      <c r="N3971" s="75"/>
      <c r="O3971" s="75"/>
      <c r="P3971" s="75"/>
      <c r="Q3971" s="75"/>
      <c r="R3971" s="75"/>
    </row>
    <row r="3972" spans="11:18">
      <c r="K3972" s="30"/>
      <c r="N3972" s="75"/>
      <c r="O3972" s="75"/>
      <c r="P3972" s="75"/>
      <c r="Q3972" s="75"/>
      <c r="R3972" s="75"/>
    </row>
    <row r="3973" spans="11:18">
      <c r="K3973" s="30"/>
      <c r="N3973" s="75"/>
      <c r="O3973" s="75"/>
      <c r="P3973" s="75"/>
      <c r="Q3973" s="75"/>
      <c r="R3973" s="75"/>
    </row>
    <row r="3974" spans="11:18">
      <c r="K3974" s="30"/>
      <c r="N3974" s="75"/>
      <c r="O3974" s="75"/>
      <c r="P3974" s="75"/>
      <c r="Q3974" s="75"/>
      <c r="R3974" s="75"/>
    </row>
    <row r="3975" spans="11:18">
      <c r="K3975" s="30"/>
      <c r="N3975" s="75"/>
      <c r="O3975" s="75"/>
      <c r="P3975" s="75"/>
      <c r="Q3975" s="75"/>
      <c r="R3975" s="75"/>
    </row>
    <row r="3976" spans="11:18">
      <c r="K3976" s="30"/>
      <c r="N3976" s="75"/>
      <c r="O3976" s="75"/>
      <c r="P3976" s="75"/>
      <c r="Q3976" s="75"/>
      <c r="R3976" s="75"/>
    </row>
    <row r="3977" spans="11:18">
      <c r="K3977" s="30"/>
      <c r="N3977" s="75"/>
      <c r="O3977" s="75"/>
      <c r="P3977" s="75"/>
      <c r="Q3977" s="75"/>
      <c r="R3977" s="75"/>
    </row>
    <row r="3978" spans="11:18">
      <c r="K3978" s="30"/>
      <c r="N3978" s="75"/>
      <c r="O3978" s="75"/>
      <c r="P3978" s="75"/>
      <c r="Q3978" s="75"/>
      <c r="R3978" s="75"/>
    </row>
    <row r="3979" spans="11:18">
      <c r="K3979" s="30"/>
      <c r="N3979" s="75"/>
      <c r="O3979" s="75"/>
      <c r="P3979" s="75"/>
      <c r="Q3979" s="75"/>
      <c r="R3979" s="75"/>
    </row>
    <row r="3980" spans="11:18">
      <c r="K3980" s="30"/>
      <c r="N3980" s="75"/>
      <c r="O3980" s="75"/>
      <c r="P3980" s="75"/>
      <c r="Q3980" s="75"/>
      <c r="R3980" s="75"/>
    </row>
    <row r="3981" spans="11:18">
      <c r="K3981" s="30"/>
      <c r="N3981" s="75"/>
      <c r="O3981" s="75"/>
      <c r="P3981" s="75"/>
      <c r="Q3981" s="75"/>
      <c r="R3981" s="75"/>
    </row>
    <row r="3982" spans="11:18">
      <c r="K3982" s="30"/>
      <c r="N3982" s="75"/>
      <c r="O3982" s="75"/>
      <c r="P3982" s="75"/>
      <c r="Q3982" s="75"/>
      <c r="R3982" s="75"/>
    </row>
    <row r="3983" spans="11:18">
      <c r="K3983" s="30"/>
      <c r="N3983" s="75"/>
      <c r="O3983" s="75"/>
      <c r="P3983" s="75"/>
      <c r="Q3983" s="75"/>
      <c r="R3983" s="75"/>
    </row>
    <row r="3984" spans="11:18">
      <c r="K3984" s="30"/>
      <c r="N3984" s="75"/>
      <c r="O3984" s="75"/>
      <c r="P3984" s="75"/>
      <c r="Q3984" s="75"/>
      <c r="R3984" s="75"/>
    </row>
    <row r="3985" spans="11:18">
      <c r="K3985" s="30"/>
      <c r="N3985" s="75"/>
      <c r="O3985" s="75"/>
      <c r="P3985" s="75"/>
      <c r="Q3985" s="75"/>
      <c r="R3985" s="75"/>
    </row>
    <row r="3986" spans="11:18">
      <c r="K3986" s="30"/>
      <c r="N3986" s="75"/>
      <c r="O3986" s="75"/>
      <c r="P3986" s="75"/>
      <c r="Q3986" s="75"/>
      <c r="R3986" s="75"/>
    </row>
    <row r="3987" spans="11:18">
      <c r="K3987" s="30"/>
      <c r="N3987" s="75"/>
      <c r="O3987" s="75"/>
      <c r="P3987" s="75"/>
      <c r="Q3987" s="75"/>
      <c r="R3987" s="75"/>
    </row>
    <row r="3988" spans="11:18">
      <c r="K3988" s="30"/>
      <c r="N3988" s="75"/>
      <c r="O3988" s="75"/>
      <c r="P3988" s="75"/>
      <c r="Q3988" s="75"/>
      <c r="R3988" s="75"/>
    </row>
    <row r="3989" spans="11:18">
      <c r="K3989" s="30"/>
      <c r="N3989" s="75"/>
      <c r="O3989" s="75"/>
      <c r="P3989" s="75"/>
      <c r="Q3989" s="75"/>
      <c r="R3989" s="75"/>
    </row>
    <row r="3990" spans="11:18">
      <c r="K3990" s="30"/>
      <c r="N3990" s="75"/>
      <c r="O3990" s="75"/>
      <c r="P3990" s="75"/>
      <c r="Q3990" s="75"/>
      <c r="R3990" s="75"/>
    </row>
    <row r="3991" spans="11:18">
      <c r="K3991" s="30"/>
      <c r="N3991" s="75"/>
      <c r="O3991" s="75"/>
      <c r="P3991" s="75"/>
      <c r="Q3991" s="75"/>
      <c r="R3991" s="75"/>
    </row>
    <row r="3992" spans="11:18">
      <c r="K3992" s="30"/>
      <c r="N3992" s="75"/>
      <c r="O3992" s="75"/>
      <c r="P3992" s="75"/>
      <c r="Q3992" s="75"/>
      <c r="R3992" s="75"/>
    </row>
    <row r="3993" spans="11:18">
      <c r="K3993" s="30"/>
      <c r="N3993" s="75"/>
      <c r="O3993" s="75"/>
      <c r="P3993" s="75"/>
      <c r="Q3993" s="75"/>
      <c r="R3993" s="75"/>
    </row>
    <row r="3994" spans="11:18">
      <c r="K3994" s="30"/>
      <c r="N3994" s="75"/>
      <c r="O3994" s="75"/>
      <c r="P3994" s="75"/>
      <c r="Q3994" s="75"/>
      <c r="R3994" s="75"/>
    </row>
    <row r="3995" spans="11:18">
      <c r="K3995" s="30"/>
      <c r="N3995" s="75"/>
      <c r="O3995" s="75"/>
      <c r="P3995" s="75"/>
      <c r="Q3995" s="75"/>
      <c r="R3995" s="75"/>
    </row>
    <row r="3996" spans="11:18">
      <c r="K3996" s="30"/>
      <c r="N3996" s="75"/>
      <c r="O3996" s="75"/>
      <c r="P3996" s="75"/>
      <c r="Q3996" s="75"/>
      <c r="R3996" s="75"/>
    </row>
    <row r="3997" spans="11:18">
      <c r="K3997" s="30"/>
      <c r="N3997" s="75"/>
      <c r="O3997" s="75"/>
      <c r="P3997" s="75"/>
      <c r="Q3997" s="75"/>
      <c r="R3997" s="75"/>
    </row>
    <row r="3998" spans="11:18">
      <c r="K3998" s="30"/>
      <c r="N3998" s="75"/>
      <c r="O3998" s="75"/>
      <c r="P3998" s="75"/>
      <c r="Q3998" s="75"/>
      <c r="R3998" s="75"/>
    </row>
    <row r="3999" spans="11:18">
      <c r="K3999" s="30"/>
      <c r="N3999" s="75"/>
      <c r="O3999" s="75"/>
      <c r="P3999" s="75"/>
      <c r="Q3999" s="75"/>
      <c r="R3999" s="75"/>
    </row>
    <row r="4000" spans="11:18">
      <c r="K4000" s="30"/>
      <c r="N4000" s="75"/>
      <c r="O4000" s="75"/>
      <c r="P4000" s="75"/>
      <c r="Q4000" s="75"/>
      <c r="R4000" s="75"/>
    </row>
    <row r="4001" spans="11:18">
      <c r="K4001" s="30"/>
      <c r="N4001" s="75"/>
      <c r="O4001" s="75"/>
      <c r="P4001" s="75"/>
      <c r="Q4001" s="75"/>
      <c r="R4001" s="75"/>
    </row>
    <row r="4002" spans="11:18">
      <c r="K4002" s="30"/>
      <c r="N4002" s="75"/>
      <c r="O4002" s="75"/>
      <c r="P4002" s="75"/>
      <c r="Q4002" s="75"/>
      <c r="R4002" s="75"/>
    </row>
    <row r="4003" spans="11:18">
      <c r="K4003" s="30"/>
      <c r="N4003" s="75"/>
      <c r="O4003" s="75"/>
      <c r="P4003" s="75"/>
      <c r="Q4003" s="75"/>
      <c r="R4003" s="75"/>
    </row>
    <row r="4004" spans="11:18">
      <c r="K4004" s="30"/>
      <c r="N4004" s="75"/>
      <c r="O4004" s="75"/>
      <c r="P4004" s="75"/>
      <c r="Q4004" s="75"/>
      <c r="R4004" s="75"/>
    </row>
    <row r="4005" spans="11:18">
      <c r="K4005" s="30"/>
      <c r="N4005" s="75"/>
      <c r="O4005" s="75"/>
      <c r="P4005" s="75"/>
      <c r="Q4005" s="75"/>
      <c r="R4005" s="75"/>
    </row>
    <row r="4006" spans="11:18">
      <c r="K4006" s="30"/>
      <c r="N4006" s="75"/>
      <c r="O4006" s="75"/>
      <c r="P4006" s="75"/>
      <c r="Q4006" s="75"/>
      <c r="R4006" s="75"/>
    </row>
    <row r="4007" spans="11:18">
      <c r="K4007" s="30"/>
      <c r="N4007" s="75"/>
      <c r="O4007" s="75"/>
      <c r="P4007" s="75"/>
      <c r="Q4007" s="75"/>
      <c r="R4007" s="75"/>
    </row>
    <row r="4008" spans="11:18">
      <c r="K4008" s="30"/>
      <c r="N4008" s="75"/>
      <c r="O4008" s="75"/>
      <c r="P4008" s="75"/>
      <c r="Q4008" s="75"/>
      <c r="R4008" s="75"/>
    </row>
    <row r="4009" spans="11:18">
      <c r="K4009" s="30"/>
      <c r="N4009" s="75"/>
      <c r="O4009" s="75"/>
      <c r="P4009" s="75"/>
      <c r="Q4009" s="75"/>
      <c r="R4009" s="75"/>
    </row>
    <row r="4010" spans="11:18">
      <c r="K4010" s="30"/>
      <c r="N4010" s="75"/>
      <c r="O4010" s="75"/>
      <c r="P4010" s="75"/>
      <c r="Q4010" s="75"/>
      <c r="R4010" s="75"/>
    </row>
    <row r="4011" spans="11:18">
      <c r="K4011" s="30"/>
      <c r="N4011" s="75"/>
      <c r="O4011" s="75"/>
      <c r="P4011" s="75"/>
      <c r="Q4011" s="75"/>
      <c r="R4011" s="75"/>
    </row>
    <row r="4012" spans="11:18">
      <c r="K4012" s="30"/>
      <c r="N4012" s="75"/>
      <c r="O4012" s="75"/>
      <c r="P4012" s="75"/>
      <c r="Q4012" s="75"/>
      <c r="R4012" s="75"/>
    </row>
    <row r="4013" spans="11:18">
      <c r="K4013" s="30"/>
      <c r="N4013" s="75"/>
      <c r="O4013" s="75"/>
      <c r="P4013" s="75"/>
      <c r="Q4013" s="75"/>
      <c r="R4013" s="75"/>
    </row>
    <row r="4014" spans="11:18">
      <c r="K4014" s="30"/>
      <c r="N4014" s="75"/>
      <c r="O4014" s="75"/>
      <c r="P4014" s="75"/>
      <c r="Q4014" s="75"/>
      <c r="R4014" s="75"/>
    </row>
    <row r="4015" spans="11:18">
      <c r="K4015" s="30"/>
      <c r="N4015" s="75"/>
      <c r="O4015" s="75"/>
      <c r="P4015" s="75"/>
      <c r="Q4015" s="75"/>
      <c r="R4015" s="75"/>
    </row>
    <row r="4016" spans="11:18">
      <c r="K4016" s="30"/>
      <c r="N4016" s="75"/>
      <c r="O4016" s="75"/>
      <c r="P4016" s="75"/>
      <c r="Q4016" s="75"/>
      <c r="R4016" s="75"/>
    </row>
    <row r="4017" spans="11:18">
      <c r="K4017" s="30"/>
      <c r="N4017" s="75"/>
      <c r="O4017" s="75"/>
      <c r="P4017" s="75"/>
      <c r="Q4017" s="75"/>
      <c r="R4017" s="75"/>
    </row>
    <row r="4018" spans="11:18">
      <c r="K4018" s="30"/>
      <c r="N4018" s="75"/>
      <c r="O4018" s="75"/>
      <c r="P4018" s="75"/>
      <c r="Q4018" s="75"/>
      <c r="R4018" s="75"/>
    </row>
    <row r="4019" spans="11:18">
      <c r="K4019" s="30"/>
      <c r="N4019" s="75"/>
      <c r="O4019" s="75"/>
      <c r="P4019" s="75"/>
      <c r="Q4019" s="75"/>
      <c r="R4019" s="75"/>
    </row>
    <row r="4020" spans="11:18">
      <c r="K4020" s="30"/>
      <c r="N4020" s="75"/>
      <c r="O4020" s="75"/>
      <c r="P4020" s="75"/>
      <c r="Q4020" s="75"/>
      <c r="R4020" s="75"/>
    </row>
    <row r="4021" spans="11:18">
      <c r="K4021" s="30"/>
      <c r="N4021" s="75"/>
      <c r="O4021" s="75"/>
      <c r="P4021" s="75"/>
      <c r="Q4021" s="75"/>
      <c r="R4021" s="75"/>
    </row>
    <row r="4022" spans="11:18">
      <c r="K4022" s="30"/>
      <c r="N4022" s="75"/>
      <c r="O4022" s="75"/>
      <c r="P4022" s="75"/>
      <c r="Q4022" s="75"/>
      <c r="R4022" s="75"/>
    </row>
    <row r="4023" spans="11:18">
      <c r="K4023" s="30"/>
      <c r="N4023" s="75"/>
      <c r="O4023" s="75"/>
      <c r="P4023" s="75"/>
      <c r="Q4023" s="75"/>
      <c r="R4023" s="75"/>
    </row>
    <row r="4024" spans="11:18">
      <c r="K4024" s="30"/>
      <c r="N4024" s="75"/>
      <c r="O4024" s="75"/>
      <c r="P4024" s="75"/>
      <c r="Q4024" s="75"/>
      <c r="R4024" s="75"/>
    </row>
    <row r="4025" spans="11:18">
      <c r="K4025" s="30"/>
      <c r="N4025" s="75"/>
      <c r="O4025" s="75"/>
      <c r="P4025" s="75"/>
      <c r="Q4025" s="75"/>
      <c r="R4025" s="75"/>
    </row>
    <row r="4026" spans="11:18">
      <c r="K4026" s="30"/>
      <c r="N4026" s="75"/>
      <c r="O4026" s="75"/>
      <c r="P4026" s="75"/>
      <c r="Q4026" s="75"/>
      <c r="R4026" s="75"/>
    </row>
    <row r="4027" spans="11:18">
      <c r="K4027" s="30"/>
      <c r="N4027" s="75"/>
      <c r="O4027" s="75"/>
      <c r="P4027" s="75"/>
      <c r="Q4027" s="75"/>
      <c r="R4027" s="75"/>
    </row>
    <row r="4028" spans="11:18">
      <c r="K4028" s="30"/>
      <c r="N4028" s="75"/>
      <c r="O4028" s="75"/>
      <c r="P4028" s="75"/>
      <c r="Q4028" s="75"/>
      <c r="R4028" s="75"/>
    </row>
    <row r="4029" spans="11:18">
      <c r="K4029" s="30"/>
      <c r="N4029" s="75"/>
      <c r="O4029" s="75"/>
      <c r="P4029" s="75"/>
      <c r="Q4029" s="75"/>
      <c r="R4029" s="75"/>
    </row>
    <row r="4030" spans="11:18">
      <c r="K4030" s="30"/>
      <c r="N4030" s="75"/>
      <c r="O4030" s="75"/>
      <c r="P4030" s="75"/>
      <c r="Q4030" s="75"/>
      <c r="R4030" s="75"/>
    </row>
    <row r="4031" spans="11:18">
      <c r="K4031" s="30"/>
      <c r="N4031" s="75"/>
      <c r="O4031" s="75"/>
      <c r="P4031" s="75"/>
      <c r="Q4031" s="75"/>
      <c r="R4031" s="75"/>
    </row>
    <row r="4032" spans="11:18">
      <c r="K4032" s="30"/>
      <c r="N4032" s="75"/>
      <c r="O4032" s="75"/>
      <c r="P4032" s="75"/>
      <c r="Q4032" s="75"/>
      <c r="R4032" s="75"/>
    </row>
    <row r="4033" spans="11:18">
      <c r="K4033" s="30"/>
      <c r="N4033" s="75"/>
      <c r="O4033" s="75"/>
      <c r="P4033" s="75"/>
      <c r="Q4033" s="75"/>
      <c r="R4033" s="75"/>
    </row>
    <row r="4034" spans="11:18">
      <c r="K4034" s="30"/>
      <c r="N4034" s="75"/>
      <c r="O4034" s="75"/>
      <c r="P4034" s="75"/>
      <c r="Q4034" s="75"/>
      <c r="R4034" s="75"/>
    </row>
    <row r="4035" spans="11:18">
      <c r="K4035" s="30"/>
      <c r="N4035" s="75"/>
      <c r="O4035" s="75"/>
      <c r="P4035" s="75"/>
      <c r="Q4035" s="75"/>
      <c r="R4035" s="75"/>
    </row>
    <row r="4036" spans="11:18">
      <c r="K4036" s="30"/>
      <c r="N4036" s="75"/>
      <c r="O4036" s="75"/>
      <c r="P4036" s="75"/>
      <c r="Q4036" s="75"/>
      <c r="R4036" s="75"/>
    </row>
    <row r="4037" spans="11:18">
      <c r="K4037" s="30"/>
      <c r="N4037" s="75"/>
      <c r="O4037" s="75"/>
      <c r="P4037" s="75"/>
      <c r="Q4037" s="75"/>
      <c r="R4037" s="75"/>
    </row>
    <row r="4038" spans="11:18">
      <c r="K4038" s="30"/>
      <c r="N4038" s="75"/>
      <c r="O4038" s="75"/>
      <c r="P4038" s="75"/>
      <c r="Q4038" s="75"/>
      <c r="R4038" s="75"/>
    </row>
    <row r="4039" spans="11:18">
      <c r="K4039" s="30"/>
      <c r="N4039" s="75"/>
      <c r="O4039" s="75"/>
      <c r="P4039" s="75"/>
      <c r="Q4039" s="75"/>
      <c r="R4039" s="75"/>
    </row>
    <row r="4040" spans="11:18">
      <c r="K4040" s="30"/>
      <c r="N4040" s="75"/>
      <c r="O4040" s="75"/>
      <c r="P4040" s="75"/>
      <c r="Q4040" s="75"/>
      <c r="R4040" s="75"/>
    </row>
    <row r="4041" spans="11:18">
      <c r="K4041" s="30"/>
      <c r="N4041" s="75"/>
      <c r="O4041" s="75"/>
      <c r="P4041" s="75"/>
      <c r="Q4041" s="75"/>
      <c r="R4041" s="75"/>
    </row>
    <row r="4042" spans="11:18">
      <c r="K4042" s="30"/>
      <c r="N4042" s="75"/>
      <c r="O4042" s="75"/>
      <c r="P4042" s="75"/>
      <c r="Q4042" s="75"/>
      <c r="R4042" s="75"/>
    </row>
    <row r="4043" spans="11:18">
      <c r="K4043" s="30"/>
      <c r="N4043" s="75"/>
      <c r="O4043" s="75"/>
      <c r="P4043" s="75"/>
      <c r="Q4043" s="75"/>
      <c r="R4043" s="75"/>
    </row>
    <row r="4044" spans="11:18">
      <c r="K4044" s="30"/>
      <c r="N4044" s="75"/>
      <c r="O4044" s="75"/>
      <c r="P4044" s="75"/>
      <c r="Q4044" s="75"/>
      <c r="R4044" s="75"/>
    </row>
    <row r="4045" spans="11:18">
      <c r="K4045" s="30"/>
      <c r="N4045" s="75"/>
      <c r="O4045" s="75"/>
      <c r="P4045" s="75"/>
      <c r="Q4045" s="75"/>
      <c r="R4045" s="75"/>
    </row>
    <row r="4046" spans="11:18">
      <c r="K4046" s="30"/>
      <c r="N4046" s="75"/>
      <c r="O4046" s="75"/>
      <c r="P4046" s="75"/>
      <c r="Q4046" s="75"/>
      <c r="R4046" s="75"/>
    </row>
    <row r="4047" spans="11:18">
      <c r="K4047" s="30"/>
      <c r="N4047" s="75"/>
      <c r="O4047" s="75"/>
      <c r="P4047" s="75"/>
      <c r="Q4047" s="75"/>
      <c r="R4047" s="75"/>
    </row>
    <row r="4048" spans="11:18">
      <c r="K4048" s="30"/>
      <c r="N4048" s="75"/>
      <c r="O4048" s="75"/>
      <c r="P4048" s="75"/>
      <c r="Q4048" s="75"/>
      <c r="R4048" s="75"/>
    </row>
    <row r="4049" spans="11:18">
      <c r="K4049" s="30"/>
      <c r="N4049" s="75"/>
      <c r="O4049" s="75"/>
      <c r="P4049" s="75"/>
      <c r="Q4049" s="75"/>
      <c r="R4049" s="75"/>
    </row>
    <row r="4050" spans="11:18">
      <c r="K4050" s="30"/>
      <c r="N4050" s="75"/>
      <c r="O4050" s="75"/>
      <c r="P4050" s="75"/>
      <c r="Q4050" s="75"/>
      <c r="R4050" s="75"/>
    </row>
    <row r="4051" spans="11:18">
      <c r="K4051" s="30"/>
      <c r="N4051" s="75"/>
      <c r="O4051" s="75"/>
      <c r="P4051" s="75"/>
      <c r="Q4051" s="75"/>
      <c r="R4051" s="75"/>
    </row>
    <row r="4052" spans="11:18">
      <c r="K4052" s="30"/>
      <c r="N4052" s="75"/>
      <c r="O4052" s="75"/>
      <c r="P4052" s="75"/>
      <c r="Q4052" s="75"/>
      <c r="R4052" s="75"/>
    </row>
    <row r="4053" spans="11:18">
      <c r="K4053" s="30"/>
      <c r="N4053" s="75"/>
      <c r="O4053" s="75"/>
      <c r="P4053" s="75"/>
      <c r="Q4053" s="75"/>
      <c r="R4053" s="75"/>
    </row>
    <row r="4054" spans="11:18">
      <c r="K4054" s="30"/>
      <c r="N4054" s="75"/>
      <c r="O4054" s="75"/>
      <c r="P4054" s="75"/>
      <c r="Q4054" s="75"/>
      <c r="R4054" s="75"/>
    </row>
    <row r="4055" spans="11:18">
      <c r="K4055" s="30"/>
      <c r="N4055" s="75"/>
      <c r="O4055" s="75"/>
      <c r="P4055" s="75"/>
      <c r="Q4055" s="75"/>
      <c r="R4055" s="75"/>
    </row>
    <row r="4056" spans="11:18">
      <c r="K4056" s="30"/>
      <c r="N4056" s="75"/>
      <c r="O4056" s="75"/>
      <c r="P4056" s="75"/>
      <c r="Q4056" s="75"/>
      <c r="R4056" s="75"/>
    </row>
    <row r="4057" spans="11:18">
      <c r="K4057" s="30"/>
      <c r="N4057" s="75"/>
      <c r="O4057" s="75"/>
      <c r="P4057" s="75"/>
      <c r="Q4057" s="75"/>
      <c r="R4057" s="75"/>
    </row>
    <row r="4058" spans="11:18">
      <c r="K4058" s="30"/>
      <c r="N4058" s="75"/>
      <c r="O4058" s="75"/>
      <c r="P4058" s="75"/>
      <c r="Q4058" s="75"/>
      <c r="R4058" s="75"/>
    </row>
    <row r="4059" spans="11:18">
      <c r="K4059" s="30"/>
      <c r="N4059" s="75"/>
      <c r="O4059" s="75"/>
      <c r="P4059" s="75"/>
      <c r="Q4059" s="75"/>
      <c r="R4059" s="75"/>
    </row>
    <row r="4060" spans="11:18">
      <c r="K4060" s="30"/>
      <c r="N4060" s="75"/>
      <c r="O4060" s="75"/>
      <c r="P4060" s="75"/>
      <c r="Q4060" s="75"/>
      <c r="R4060" s="75"/>
    </row>
    <row r="4061" spans="11:18">
      <c r="K4061" s="30"/>
      <c r="N4061" s="75"/>
      <c r="O4061" s="75"/>
      <c r="P4061" s="75"/>
      <c r="Q4061" s="75"/>
      <c r="R4061" s="75"/>
    </row>
    <row r="4062" spans="11:18">
      <c r="K4062" s="30"/>
      <c r="N4062" s="75"/>
      <c r="O4062" s="75"/>
      <c r="P4062" s="75"/>
      <c r="Q4062" s="75"/>
      <c r="R4062" s="75"/>
    </row>
    <row r="4063" spans="11:18">
      <c r="K4063" s="30"/>
      <c r="N4063" s="75"/>
      <c r="O4063" s="75"/>
      <c r="P4063" s="75"/>
      <c r="Q4063" s="75"/>
      <c r="R4063" s="75"/>
    </row>
    <row r="4064" spans="11:18">
      <c r="K4064" s="30"/>
      <c r="N4064" s="75"/>
      <c r="O4064" s="75"/>
      <c r="P4064" s="75"/>
      <c r="Q4064" s="75"/>
      <c r="R4064" s="75"/>
    </row>
    <row r="4065" spans="11:18">
      <c r="K4065" s="30"/>
      <c r="N4065" s="75"/>
      <c r="O4065" s="75"/>
      <c r="P4065" s="75"/>
      <c r="Q4065" s="75"/>
      <c r="R4065" s="75"/>
    </row>
    <row r="4066" spans="11:18">
      <c r="K4066" s="30"/>
      <c r="N4066" s="75"/>
      <c r="O4066" s="75"/>
      <c r="P4066" s="75"/>
      <c r="Q4066" s="75"/>
      <c r="R4066" s="75"/>
    </row>
    <row r="4067" spans="11:18">
      <c r="K4067" s="30"/>
      <c r="N4067" s="75"/>
      <c r="O4067" s="75"/>
      <c r="P4067" s="75"/>
      <c r="Q4067" s="75"/>
      <c r="R4067" s="75"/>
    </row>
    <row r="4068" spans="11:18">
      <c r="K4068" s="30"/>
      <c r="N4068" s="75"/>
      <c r="O4068" s="75"/>
      <c r="P4068" s="75"/>
      <c r="Q4068" s="75"/>
      <c r="R4068" s="75"/>
    </row>
    <row r="4069" spans="11:18">
      <c r="K4069" s="30"/>
      <c r="N4069" s="75"/>
      <c r="O4069" s="75"/>
      <c r="P4069" s="75"/>
      <c r="Q4069" s="75"/>
      <c r="R4069" s="75"/>
    </row>
    <row r="4070" spans="11:18">
      <c r="K4070" s="30"/>
      <c r="N4070" s="75"/>
      <c r="O4070" s="75"/>
      <c r="P4070" s="75"/>
      <c r="Q4070" s="75"/>
      <c r="R4070" s="75"/>
    </row>
    <row r="4071" spans="11:18">
      <c r="K4071" s="30"/>
      <c r="N4071" s="75"/>
      <c r="O4071" s="75"/>
      <c r="P4071" s="75"/>
      <c r="Q4071" s="75"/>
      <c r="R4071" s="75"/>
    </row>
    <row r="4072" spans="11:18">
      <c r="K4072" s="30"/>
      <c r="N4072" s="75"/>
      <c r="O4072" s="75"/>
      <c r="P4072" s="75"/>
      <c r="Q4072" s="75"/>
      <c r="R4072" s="75"/>
    </row>
    <row r="4073" spans="11:18">
      <c r="K4073" s="30"/>
      <c r="N4073" s="75"/>
      <c r="O4073" s="75"/>
      <c r="P4073" s="75"/>
      <c r="Q4073" s="75"/>
      <c r="R4073" s="75"/>
    </row>
    <row r="4074" spans="11:18">
      <c r="K4074" s="30"/>
      <c r="N4074" s="75"/>
      <c r="O4074" s="75"/>
      <c r="P4074" s="75"/>
      <c r="Q4074" s="75"/>
      <c r="R4074" s="75"/>
    </row>
    <row r="4075" spans="11:18">
      <c r="K4075" s="30"/>
      <c r="N4075" s="75"/>
      <c r="O4075" s="75"/>
      <c r="P4075" s="75"/>
      <c r="Q4075" s="75"/>
      <c r="R4075" s="75"/>
    </row>
    <row r="4076" spans="11:18">
      <c r="K4076" s="30"/>
      <c r="N4076" s="75"/>
      <c r="O4076" s="75"/>
      <c r="P4076" s="75"/>
      <c r="Q4076" s="75"/>
      <c r="R4076" s="75"/>
    </row>
    <row r="4077" spans="11:18">
      <c r="K4077" s="30"/>
      <c r="N4077" s="75"/>
      <c r="O4077" s="75"/>
      <c r="P4077" s="75"/>
      <c r="Q4077" s="75"/>
      <c r="R4077" s="75"/>
    </row>
    <row r="4078" spans="11:18">
      <c r="K4078" s="30"/>
      <c r="N4078" s="75"/>
      <c r="O4078" s="75"/>
      <c r="P4078" s="75"/>
      <c r="Q4078" s="75"/>
      <c r="R4078" s="75"/>
    </row>
    <row r="4079" spans="11:18">
      <c r="K4079" s="30"/>
      <c r="N4079" s="75"/>
      <c r="O4079" s="75"/>
      <c r="P4079" s="75"/>
      <c r="Q4079" s="75"/>
      <c r="R4079" s="75"/>
    </row>
    <row r="4080" spans="11:18">
      <c r="K4080" s="30"/>
      <c r="N4080" s="75"/>
      <c r="O4080" s="75"/>
      <c r="P4080" s="75"/>
      <c r="Q4080" s="75"/>
      <c r="R4080" s="75"/>
    </row>
    <row r="4081" spans="11:18">
      <c r="K4081" s="30"/>
      <c r="N4081" s="75"/>
      <c r="O4081" s="75"/>
      <c r="P4081" s="75"/>
      <c r="Q4081" s="75"/>
      <c r="R4081" s="75"/>
    </row>
    <row r="4082" spans="11:18">
      <c r="K4082" s="30"/>
      <c r="N4082" s="75"/>
      <c r="O4082" s="75"/>
      <c r="P4082" s="75"/>
      <c r="Q4082" s="75"/>
      <c r="R4082" s="75"/>
    </row>
    <row r="4083" spans="11:18">
      <c r="K4083" s="30"/>
      <c r="N4083" s="75"/>
      <c r="O4083" s="75"/>
      <c r="P4083" s="75"/>
      <c r="Q4083" s="75"/>
      <c r="R4083" s="75"/>
    </row>
    <row r="4084" spans="11:18">
      <c r="K4084" s="30"/>
      <c r="N4084" s="75"/>
      <c r="O4084" s="75"/>
      <c r="P4084" s="75"/>
      <c r="Q4084" s="75"/>
      <c r="R4084" s="75"/>
    </row>
    <row r="4085" spans="11:18">
      <c r="K4085" s="30"/>
    </row>
    <row r="4086" spans="11:18">
      <c r="K4086" s="30"/>
    </row>
    <row r="4087" spans="11:18">
      <c r="K4087" s="30"/>
    </row>
    <row r="4088" spans="11:18">
      <c r="K4088" s="30"/>
    </row>
    <row r="4089" spans="11:18">
      <c r="K4089" s="30"/>
    </row>
    <row r="4090" spans="11:18">
      <c r="K4090" s="30"/>
    </row>
    <row r="4091" spans="11:18">
      <c r="K4091" s="30"/>
    </row>
    <row r="4092" spans="11:18">
      <c r="K4092" s="30"/>
    </row>
    <row r="4093" spans="11:18">
      <c r="K4093" s="30"/>
    </row>
    <row r="4094" spans="11:18">
      <c r="K4094" s="30"/>
    </row>
    <row r="4095" spans="11:18">
      <c r="K4095" s="30"/>
    </row>
    <row r="4096" spans="11:18">
      <c r="K4096" s="30"/>
    </row>
    <row r="4097" spans="11:11">
      <c r="K4097" s="30"/>
    </row>
    <row r="4098" spans="11:11">
      <c r="K4098" s="30"/>
    </row>
    <row r="4099" spans="11:11">
      <c r="K4099" s="30"/>
    </row>
    <row r="4100" spans="11:11">
      <c r="K4100" s="30"/>
    </row>
    <row r="4101" spans="11:11">
      <c r="K4101" s="30"/>
    </row>
    <row r="4102" spans="11:11">
      <c r="K4102" s="30"/>
    </row>
    <row r="4103" spans="11:11">
      <c r="K4103" s="30"/>
    </row>
    <row r="4104" spans="11:11">
      <c r="K4104" s="30"/>
    </row>
    <row r="4105" spans="11:11">
      <c r="K4105" s="30"/>
    </row>
    <row r="4106" spans="11:11">
      <c r="K4106" s="30"/>
    </row>
    <row r="4107" spans="11:11">
      <c r="K4107" s="30"/>
    </row>
    <row r="4108" spans="11:11">
      <c r="K4108" s="30"/>
    </row>
    <row r="4109" spans="11:11">
      <c r="K4109" s="30"/>
    </row>
    <row r="4110" spans="11:11">
      <c r="K4110" s="30"/>
    </row>
    <row r="4111" spans="11:11">
      <c r="K4111" s="30"/>
    </row>
    <row r="4112" spans="11:11">
      <c r="K4112" s="30"/>
    </row>
    <row r="4113" spans="11:11">
      <c r="K4113" s="30"/>
    </row>
    <row r="4114" spans="11:11">
      <c r="K4114" s="30"/>
    </row>
    <row r="4115" spans="11:11">
      <c r="K4115" s="30"/>
    </row>
    <row r="4116" spans="11:11">
      <c r="K4116" s="30"/>
    </row>
    <row r="4117" spans="11:11">
      <c r="K4117" s="30"/>
    </row>
    <row r="4118" spans="11:11">
      <c r="K4118" s="30"/>
    </row>
    <row r="4119" spans="11:11">
      <c r="K4119" s="30"/>
    </row>
    <row r="4120" spans="11:11">
      <c r="K4120" s="30"/>
    </row>
    <row r="4121" spans="11:11">
      <c r="K4121" s="30"/>
    </row>
    <row r="4122" spans="11:11">
      <c r="K4122" s="30"/>
    </row>
    <row r="4123" spans="11:11">
      <c r="K4123" s="30"/>
    </row>
    <row r="4124" spans="11:11">
      <c r="K4124" s="30"/>
    </row>
    <row r="4125" spans="11:11">
      <c r="K4125" s="30"/>
    </row>
    <row r="4126" spans="11:11">
      <c r="K4126" s="30"/>
    </row>
    <row r="4127" spans="11:11">
      <c r="K4127" s="30"/>
    </row>
    <row r="4128" spans="11:11">
      <c r="K4128" s="30"/>
    </row>
    <row r="4129" spans="11:11">
      <c r="K4129" s="30"/>
    </row>
    <row r="4130" spans="11:11">
      <c r="K4130" s="30"/>
    </row>
    <row r="4131" spans="11:11">
      <c r="K4131" s="30"/>
    </row>
    <row r="4132" spans="11:11">
      <c r="K4132" s="30"/>
    </row>
    <row r="4133" spans="11:11">
      <c r="K4133" s="30"/>
    </row>
    <row r="4134" spans="11:11">
      <c r="K4134" s="30"/>
    </row>
    <row r="4135" spans="11:11">
      <c r="K4135" s="30"/>
    </row>
    <row r="4136" spans="11:11">
      <c r="K4136" s="30"/>
    </row>
    <row r="4137" spans="11:11">
      <c r="K4137" s="30"/>
    </row>
    <row r="4138" spans="11:11">
      <c r="K4138" s="30"/>
    </row>
    <row r="4139" spans="11:11">
      <c r="K4139" s="30"/>
    </row>
    <row r="4140" spans="11:11">
      <c r="K4140" s="30"/>
    </row>
    <row r="4141" spans="11:11">
      <c r="K4141" s="30"/>
    </row>
    <row r="4142" spans="11:11">
      <c r="K4142" s="30"/>
    </row>
    <row r="4143" spans="11:11">
      <c r="K4143" s="30"/>
    </row>
    <row r="4144" spans="11:11">
      <c r="K4144" s="30"/>
    </row>
    <row r="4145" spans="11:11">
      <c r="K4145" s="30"/>
    </row>
    <row r="4146" spans="11:11">
      <c r="K4146" s="30"/>
    </row>
    <row r="4147" spans="11:11">
      <c r="K4147" s="30"/>
    </row>
    <row r="4148" spans="11:11">
      <c r="K4148" s="30"/>
    </row>
    <row r="4149" spans="11:11">
      <c r="K4149" s="30"/>
    </row>
    <row r="4150" spans="11:11">
      <c r="K4150" s="30"/>
    </row>
    <row r="4151" spans="11:11">
      <c r="K4151" s="30"/>
    </row>
    <row r="4152" spans="11:11">
      <c r="K4152" s="30"/>
    </row>
    <row r="4153" spans="11:11">
      <c r="K4153" s="30"/>
    </row>
    <row r="4154" spans="11:11">
      <c r="K4154" s="30"/>
    </row>
    <row r="4155" spans="11:11">
      <c r="K4155" s="30"/>
    </row>
    <row r="4156" spans="11:11">
      <c r="K4156" s="30"/>
    </row>
    <row r="4157" spans="11:11">
      <c r="K4157" s="30"/>
    </row>
    <row r="4158" spans="11:11">
      <c r="K4158" s="30"/>
    </row>
    <row r="4159" spans="11:11">
      <c r="K4159" s="30"/>
    </row>
    <row r="4160" spans="11:11">
      <c r="K4160" s="30"/>
    </row>
    <row r="4161" spans="11:11">
      <c r="K4161" s="30"/>
    </row>
    <row r="4162" spans="11:11">
      <c r="K4162" s="30"/>
    </row>
    <row r="4163" spans="11:11">
      <c r="K4163" s="30"/>
    </row>
    <row r="4164" spans="11:11">
      <c r="K4164" s="30"/>
    </row>
    <row r="4165" spans="11:11">
      <c r="K4165" s="30"/>
    </row>
    <row r="4166" spans="11:11">
      <c r="K4166" s="30"/>
    </row>
    <row r="4167" spans="11:11">
      <c r="K4167" s="30"/>
    </row>
    <row r="4168" spans="11:11">
      <c r="K4168" s="30"/>
    </row>
    <row r="4169" spans="11:11">
      <c r="K4169" s="30"/>
    </row>
    <row r="4170" spans="11:11">
      <c r="K4170" s="30"/>
    </row>
    <row r="4171" spans="11:11">
      <c r="K4171" s="30"/>
    </row>
    <row r="4172" spans="11:11">
      <c r="K4172" s="30"/>
    </row>
    <row r="4173" spans="11:11">
      <c r="K4173" s="30"/>
    </row>
    <row r="4174" spans="11:11">
      <c r="K4174" s="30"/>
    </row>
    <row r="4175" spans="11:11">
      <c r="K4175" s="30"/>
    </row>
    <row r="4176" spans="11:11">
      <c r="K4176" s="30"/>
    </row>
    <row r="4177" spans="11:11">
      <c r="K4177" s="30"/>
    </row>
    <row r="4178" spans="11:11">
      <c r="K4178" s="30"/>
    </row>
    <row r="4179" spans="11:11">
      <c r="K4179" s="30"/>
    </row>
    <row r="4180" spans="11:11">
      <c r="K4180" s="30"/>
    </row>
    <row r="4181" spans="11:11">
      <c r="K4181" s="30"/>
    </row>
    <row r="4182" spans="11:11">
      <c r="K4182" s="30"/>
    </row>
    <row r="4183" spans="11:11">
      <c r="K4183" s="30"/>
    </row>
    <row r="4184" spans="11:11">
      <c r="K4184" s="30"/>
    </row>
    <row r="4185" spans="11:11">
      <c r="K4185" s="30"/>
    </row>
    <row r="4186" spans="11:11">
      <c r="K4186" s="30"/>
    </row>
    <row r="4187" spans="11:11">
      <c r="K4187" s="30"/>
    </row>
    <row r="4188" spans="11:11">
      <c r="K4188" s="30"/>
    </row>
    <row r="4189" spans="11:11">
      <c r="K4189" s="30"/>
    </row>
    <row r="4190" spans="11:11">
      <c r="K4190" s="30"/>
    </row>
    <row r="4191" spans="11:11">
      <c r="K4191" s="30"/>
    </row>
    <row r="4192" spans="11:11">
      <c r="K4192" s="30"/>
    </row>
    <row r="4193" spans="11:11">
      <c r="K4193" s="30"/>
    </row>
    <row r="4194" spans="11:11">
      <c r="K4194" s="30"/>
    </row>
    <row r="4195" spans="11:11">
      <c r="K4195" s="30"/>
    </row>
    <row r="4196" spans="11:11">
      <c r="K4196" s="30"/>
    </row>
    <row r="4197" spans="11:11">
      <c r="K4197" s="30"/>
    </row>
    <row r="4198" spans="11:11">
      <c r="K4198" s="30"/>
    </row>
    <row r="4199" spans="11:11">
      <c r="K4199" s="30"/>
    </row>
    <row r="4200" spans="11:11">
      <c r="K4200" s="30"/>
    </row>
    <row r="4201" spans="11:11">
      <c r="K4201" s="30"/>
    </row>
    <row r="4202" spans="11:11">
      <c r="K4202" s="30"/>
    </row>
    <row r="4203" spans="11:11">
      <c r="K4203" s="30"/>
    </row>
    <row r="4204" spans="11:11">
      <c r="K4204" s="30"/>
    </row>
    <row r="4205" spans="11:11">
      <c r="K4205" s="30"/>
    </row>
    <row r="4206" spans="11:11">
      <c r="K4206" s="30"/>
    </row>
    <row r="4207" spans="11:11">
      <c r="K4207" s="30"/>
    </row>
    <row r="4208" spans="11:11">
      <c r="K4208" s="30"/>
    </row>
    <row r="4209" spans="11:11">
      <c r="K4209" s="30"/>
    </row>
    <row r="4210" spans="11:11">
      <c r="K4210" s="30"/>
    </row>
    <row r="4211" spans="11:11">
      <c r="K4211" s="30"/>
    </row>
    <row r="4212" spans="11:11">
      <c r="K4212" s="30"/>
    </row>
    <row r="4213" spans="11:11">
      <c r="K4213" s="30"/>
    </row>
    <row r="4214" spans="11:11">
      <c r="K4214" s="30"/>
    </row>
    <row r="4215" spans="11:11">
      <c r="K4215" s="30"/>
    </row>
    <row r="4216" spans="11:11">
      <c r="K4216" s="30"/>
    </row>
    <row r="4217" spans="11:11">
      <c r="K4217" s="30"/>
    </row>
    <row r="4218" spans="11:11">
      <c r="K4218" s="30"/>
    </row>
    <row r="4219" spans="11:11">
      <c r="K4219" s="30"/>
    </row>
    <row r="4220" spans="11:11">
      <c r="K4220" s="30"/>
    </row>
    <row r="4221" spans="11:11">
      <c r="K4221" s="30"/>
    </row>
    <row r="4222" spans="11:11">
      <c r="K4222" s="30"/>
    </row>
    <row r="4223" spans="11:11">
      <c r="K4223" s="30"/>
    </row>
    <row r="4224" spans="11:11">
      <c r="K4224" s="30"/>
    </row>
    <row r="4225" spans="11:11">
      <c r="K4225" s="30"/>
    </row>
    <row r="4226" spans="11:11">
      <c r="K4226" s="30"/>
    </row>
    <row r="4227" spans="11:11">
      <c r="K4227" s="30"/>
    </row>
    <row r="4228" spans="11:11">
      <c r="K4228" s="30"/>
    </row>
    <row r="4229" spans="11:11">
      <c r="K4229" s="30"/>
    </row>
    <row r="4230" spans="11:11">
      <c r="K4230" s="30"/>
    </row>
    <row r="4231" spans="11:11">
      <c r="K4231" s="30"/>
    </row>
    <row r="4232" spans="11:11">
      <c r="K4232" s="30"/>
    </row>
    <row r="4233" spans="11:11">
      <c r="K4233" s="30"/>
    </row>
    <row r="4234" spans="11:11">
      <c r="K4234" s="30"/>
    </row>
    <row r="4235" spans="11:11">
      <c r="K4235" s="30"/>
    </row>
    <row r="4236" spans="11:11">
      <c r="K4236" s="30"/>
    </row>
    <row r="4237" spans="11:11">
      <c r="K4237" s="30"/>
    </row>
    <row r="4238" spans="11:11">
      <c r="K4238" s="30"/>
    </row>
    <row r="4239" spans="11:11">
      <c r="K4239" s="30"/>
    </row>
    <row r="4240" spans="11:11">
      <c r="K4240" s="30"/>
    </row>
    <row r="4241" spans="11:11">
      <c r="K4241" s="30"/>
    </row>
    <row r="4242" spans="11:11">
      <c r="K4242" s="30"/>
    </row>
    <row r="4243" spans="11:11">
      <c r="K4243" s="30"/>
    </row>
    <row r="4244" spans="11:11">
      <c r="K4244" s="30"/>
    </row>
    <row r="4245" spans="11:11">
      <c r="K4245" s="30"/>
    </row>
    <row r="4246" spans="11:11">
      <c r="K4246" s="30"/>
    </row>
    <row r="4247" spans="11:11">
      <c r="K4247" s="30"/>
    </row>
    <row r="4248" spans="11:11">
      <c r="K4248" s="30"/>
    </row>
    <row r="4249" spans="11:11">
      <c r="K4249" s="30"/>
    </row>
    <row r="4250" spans="11:11">
      <c r="K4250" s="30"/>
    </row>
    <row r="4251" spans="11:11">
      <c r="K4251" s="30"/>
    </row>
    <row r="4252" spans="11:11">
      <c r="K4252" s="30"/>
    </row>
    <row r="4253" spans="11:11">
      <c r="K4253" s="30"/>
    </row>
    <row r="4254" spans="11:11">
      <c r="K4254" s="30"/>
    </row>
    <row r="4255" spans="11:11">
      <c r="K4255" s="30"/>
    </row>
    <row r="4256" spans="11:11">
      <c r="K4256" s="30"/>
    </row>
    <row r="4257" spans="11:11">
      <c r="K4257" s="30"/>
    </row>
    <row r="4258" spans="11:11">
      <c r="K4258" s="30"/>
    </row>
    <row r="4833" spans="16384:16384">
      <c r="XFD4833" s="74"/>
    </row>
    <row r="5207" spans="6:7">
      <c r="F5207" s="47"/>
      <c r="G5207" s="47"/>
    </row>
    <row r="5208" spans="6:7">
      <c r="F5208" s="47"/>
      <c r="G5208" s="47"/>
    </row>
    <row r="5209" spans="6:7">
      <c r="F5209" s="47"/>
      <c r="G5209" s="47"/>
    </row>
    <row r="5210" spans="6:7">
      <c r="F5210" s="47"/>
      <c r="G5210" s="47"/>
    </row>
    <row r="5211" spans="6:7">
      <c r="F5211" s="47"/>
      <c r="G5211" s="47"/>
    </row>
    <row r="5212" spans="6:7">
      <c r="F5212" s="47"/>
      <c r="G5212" s="47"/>
    </row>
    <row r="5213" spans="6:7">
      <c r="F5213" s="47"/>
      <c r="G5213" s="47"/>
    </row>
    <row r="5214" spans="6:7">
      <c r="F5214" s="47"/>
      <c r="G5214" s="47"/>
    </row>
    <row r="5215" spans="6:7">
      <c r="F5215" s="47"/>
      <c r="G5215" s="47"/>
    </row>
    <row r="5216" spans="6:7">
      <c r="F5216" s="47"/>
      <c r="G5216" s="47"/>
    </row>
    <row r="5217" spans="6:7">
      <c r="F5217" s="47"/>
      <c r="G5217" s="47"/>
    </row>
    <row r="5218" spans="6:7">
      <c r="F5218" s="47"/>
      <c r="G5218" s="47"/>
    </row>
    <row r="5219" spans="6:7">
      <c r="F5219" s="47"/>
      <c r="G5219" s="47"/>
    </row>
    <row r="5220" spans="6:7">
      <c r="F5220" s="47"/>
      <c r="G5220" s="47"/>
    </row>
    <row r="5221" spans="6:7">
      <c r="F5221" s="47"/>
      <c r="G5221" s="47"/>
    </row>
    <row r="5222" spans="6:7">
      <c r="F5222" s="47"/>
      <c r="G5222" s="47"/>
    </row>
    <row r="5223" spans="6:7">
      <c r="F5223" s="47"/>
      <c r="G5223" s="47"/>
    </row>
    <row r="5224" spans="6:7">
      <c r="F5224" s="47"/>
      <c r="G5224" s="47"/>
    </row>
    <row r="5225" spans="6:7">
      <c r="F5225" s="47"/>
      <c r="G5225" s="47"/>
    </row>
    <row r="5226" spans="6:7">
      <c r="F5226" s="47"/>
      <c r="G5226" s="47"/>
    </row>
    <row r="5227" spans="6:7">
      <c r="F5227" s="47"/>
      <c r="G5227" s="47"/>
    </row>
    <row r="5228" spans="6:7">
      <c r="F5228" s="47"/>
      <c r="G5228" s="47"/>
    </row>
    <row r="5229" spans="6:7">
      <c r="F5229" s="47"/>
      <c r="G5229" s="47"/>
    </row>
    <row r="5230" spans="6:7">
      <c r="F5230" s="47"/>
      <c r="G5230" s="47"/>
    </row>
    <row r="5231" spans="6:7">
      <c r="F5231" s="47"/>
      <c r="G5231" s="47"/>
    </row>
    <row r="5232" spans="6:7">
      <c r="F5232" s="47"/>
      <c r="G5232" s="47"/>
    </row>
    <row r="5233" spans="6:7">
      <c r="F5233" s="47"/>
      <c r="G5233" s="47"/>
    </row>
    <row r="5234" spans="6:7">
      <c r="F5234" s="47"/>
      <c r="G5234" s="47"/>
    </row>
    <row r="5235" spans="6:7">
      <c r="F5235" s="47"/>
      <c r="G5235" s="47"/>
    </row>
    <row r="5236" spans="6:7">
      <c r="F5236" s="47"/>
      <c r="G5236" s="47"/>
    </row>
    <row r="5237" spans="6:7">
      <c r="F5237" s="47"/>
      <c r="G5237" s="47"/>
    </row>
    <row r="5238" spans="6:7">
      <c r="F5238" s="47"/>
      <c r="G5238" s="47"/>
    </row>
    <row r="5239" spans="6:7">
      <c r="F5239" s="47"/>
      <c r="G5239" s="47"/>
    </row>
    <row r="5240" spans="6:7">
      <c r="F5240" s="47"/>
      <c r="G5240" s="47"/>
    </row>
    <row r="5241" spans="6:7">
      <c r="F5241" s="47"/>
      <c r="G5241" s="47"/>
    </row>
    <row r="5242" spans="6:7">
      <c r="F5242" s="47"/>
      <c r="G5242" s="47"/>
    </row>
    <row r="5243" spans="6:7">
      <c r="F5243" s="47"/>
      <c r="G5243" s="47"/>
    </row>
    <row r="5244" spans="6:7">
      <c r="F5244" s="47"/>
      <c r="G5244" s="47"/>
    </row>
    <row r="5245" spans="6:7">
      <c r="F5245" s="47"/>
      <c r="G5245" s="47"/>
    </row>
    <row r="5246" spans="6:7">
      <c r="F5246" s="47"/>
      <c r="G5246" s="47"/>
    </row>
    <row r="5247" spans="6:7">
      <c r="F5247" s="47"/>
      <c r="G5247" s="47"/>
    </row>
    <row r="5248" spans="6:7">
      <c r="F5248" s="47"/>
      <c r="G5248" s="47"/>
    </row>
    <row r="5249" spans="6:7">
      <c r="F5249" s="47"/>
      <c r="G5249" s="47"/>
    </row>
    <row r="5250" spans="6:7">
      <c r="F5250" s="47"/>
      <c r="G5250" s="47"/>
    </row>
    <row r="5251" spans="6:7">
      <c r="F5251" s="47"/>
      <c r="G5251" s="47"/>
    </row>
    <row r="5252" spans="6:7">
      <c r="F5252" s="47"/>
      <c r="G5252" s="47"/>
    </row>
    <row r="5253" spans="6:7">
      <c r="F5253" s="47"/>
      <c r="G5253" s="47"/>
    </row>
    <row r="5254" spans="6:7">
      <c r="F5254" s="47"/>
      <c r="G5254" s="47"/>
    </row>
    <row r="5255" spans="6:7">
      <c r="F5255" s="47"/>
      <c r="G5255" s="47"/>
    </row>
    <row r="5256" spans="6:7">
      <c r="F5256" s="47"/>
      <c r="G5256" s="47"/>
    </row>
    <row r="5257" spans="6:7">
      <c r="F5257" s="47"/>
      <c r="G5257" s="47"/>
    </row>
    <row r="5258" spans="6:7">
      <c r="F5258" s="47"/>
      <c r="G5258" s="47"/>
    </row>
    <row r="5259" spans="6:7">
      <c r="F5259" s="47"/>
      <c r="G5259" s="47"/>
    </row>
    <row r="5260" spans="6:7">
      <c r="F5260" s="47"/>
      <c r="G5260" s="47"/>
    </row>
    <row r="5261" spans="6:7">
      <c r="F5261" s="47"/>
      <c r="G5261" s="47"/>
    </row>
    <row r="5262" spans="6:7">
      <c r="F5262" s="47"/>
      <c r="G5262" s="47"/>
    </row>
    <row r="5263" spans="6:7">
      <c r="F5263" s="47"/>
      <c r="G5263" s="47"/>
    </row>
    <row r="5264" spans="6:7">
      <c r="F5264" s="47"/>
      <c r="G5264" s="47"/>
    </row>
    <row r="5265" spans="6:7">
      <c r="F5265" s="47"/>
      <c r="G5265" s="47"/>
    </row>
    <row r="5266" spans="6:7">
      <c r="F5266" s="47"/>
      <c r="G5266" s="47"/>
    </row>
    <row r="5267" spans="6:7">
      <c r="F5267" s="47"/>
      <c r="G5267" s="47"/>
    </row>
    <row r="5268" spans="6:7">
      <c r="F5268" s="47"/>
      <c r="G5268" s="47"/>
    </row>
    <row r="5269" spans="6:7">
      <c r="F5269" s="47"/>
      <c r="G5269" s="47"/>
    </row>
    <row r="5270" spans="6:7">
      <c r="F5270" s="47"/>
      <c r="G5270" s="47"/>
    </row>
    <row r="5271" spans="6:7">
      <c r="F5271" s="47"/>
      <c r="G5271" s="47"/>
    </row>
    <row r="5272" spans="6:7">
      <c r="F5272" s="47"/>
      <c r="G5272" s="47"/>
    </row>
    <row r="5273" spans="6:7">
      <c r="F5273" s="47"/>
      <c r="G5273" s="47"/>
    </row>
    <row r="5274" spans="6:7">
      <c r="F5274" s="47"/>
      <c r="G5274" s="47"/>
    </row>
    <row r="5275" spans="6:7">
      <c r="F5275" s="47"/>
      <c r="G5275" s="47"/>
    </row>
    <row r="5276" spans="6:7">
      <c r="F5276" s="47"/>
      <c r="G5276" s="47"/>
    </row>
    <row r="5277" spans="6:7">
      <c r="F5277" s="47"/>
      <c r="G5277" s="47"/>
    </row>
    <row r="5278" spans="6:7">
      <c r="F5278" s="47"/>
      <c r="G5278" s="47"/>
    </row>
    <row r="5279" spans="6:7">
      <c r="F5279" s="47"/>
      <c r="G5279" s="47"/>
    </row>
    <row r="5280" spans="6:7">
      <c r="F5280" s="47"/>
      <c r="G5280" s="47"/>
    </row>
    <row r="5281" spans="6:7">
      <c r="F5281" s="47"/>
      <c r="G5281" s="47"/>
    </row>
    <row r="5282" spans="6:7">
      <c r="F5282" s="47"/>
      <c r="G5282" s="47"/>
    </row>
    <row r="5283" spans="6:7">
      <c r="F5283" s="47"/>
      <c r="G5283" s="47"/>
    </row>
    <row r="5284" spans="6:7">
      <c r="F5284" s="47"/>
      <c r="G5284" s="47"/>
    </row>
    <row r="5285" spans="6:7">
      <c r="F5285" s="47"/>
      <c r="G5285" s="47"/>
    </row>
    <row r="5286" spans="6:7">
      <c r="F5286" s="47"/>
      <c r="G5286" s="47"/>
    </row>
    <row r="5287" spans="6:7">
      <c r="F5287" s="47"/>
      <c r="G5287" s="47"/>
    </row>
    <row r="5288" spans="6:7">
      <c r="F5288" s="47"/>
      <c r="G5288" s="47"/>
    </row>
    <row r="5289" spans="6:7">
      <c r="F5289" s="47"/>
      <c r="G5289" s="47"/>
    </row>
    <row r="5290" spans="6:7">
      <c r="F5290" s="47"/>
      <c r="G5290" s="47"/>
    </row>
    <row r="5291" spans="6:7">
      <c r="F5291" s="47"/>
      <c r="G5291" s="47"/>
    </row>
    <row r="5292" spans="6:7">
      <c r="F5292" s="47"/>
      <c r="G5292" s="47"/>
    </row>
    <row r="5293" spans="6:7">
      <c r="F5293" s="47"/>
      <c r="G5293" s="47"/>
    </row>
    <row r="5294" spans="6:7">
      <c r="F5294" s="47"/>
      <c r="G5294" s="47"/>
    </row>
    <row r="5295" spans="6:7">
      <c r="F5295" s="47"/>
      <c r="G5295" s="47"/>
    </row>
    <row r="5296" spans="6:7">
      <c r="F5296" s="47"/>
      <c r="G5296" s="47"/>
    </row>
    <row r="5297" spans="6:7">
      <c r="F5297" s="47"/>
      <c r="G5297" s="47"/>
    </row>
    <row r="5298" spans="6:7">
      <c r="F5298" s="47"/>
      <c r="G5298" s="47"/>
    </row>
    <row r="5299" spans="6:7">
      <c r="F5299" s="47"/>
      <c r="G5299" s="47"/>
    </row>
    <row r="5300" spans="6:7">
      <c r="F5300" s="47"/>
      <c r="G5300" s="47"/>
    </row>
    <row r="5301" spans="6:7">
      <c r="F5301" s="47"/>
      <c r="G5301" s="47"/>
    </row>
    <row r="5302" spans="6:7">
      <c r="F5302" s="47"/>
      <c r="G5302" s="47"/>
    </row>
    <row r="5303" spans="6:7">
      <c r="F5303" s="47"/>
      <c r="G5303" s="47"/>
    </row>
    <row r="5304" spans="6:7">
      <c r="F5304" s="47"/>
      <c r="G5304" s="47"/>
    </row>
    <row r="5305" spans="6:7">
      <c r="F5305" s="47"/>
      <c r="G5305" s="47"/>
    </row>
    <row r="5306" spans="6:7">
      <c r="F5306" s="47"/>
      <c r="G5306" s="47"/>
    </row>
    <row r="5307" spans="6:7">
      <c r="F5307" s="47"/>
      <c r="G5307" s="47"/>
    </row>
    <row r="5308" spans="6:7">
      <c r="F5308" s="47"/>
      <c r="G5308" s="47"/>
    </row>
    <row r="5309" spans="6:7">
      <c r="F5309" s="47"/>
      <c r="G5309" s="47"/>
    </row>
    <row r="5310" spans="6:7">
      <c r="F5310" s="47"/>
      <c r="G5310" s="47"/>
    </row>
    <row r="5311" spans="6:7">
      <c r="F5311" s="47"/>
      <c r="G5311" s="47"/>
    </row>
    <row r="5312" spans="6:7">
      <c r="F5312" s="47"/>
      <c r="G5312" s="47"/>
    </row>
    <row r="5313" spans="6:7">
      <c r="F5313" s="47"/>
      <c r="G5313" s="47"/>
    </row>
    <row r="5314" spans="6:7">
      <c r="F5314" s="47"/>
      <c r="G5314" s="47"/>
    </row>
    <row r="5315" spans="6:7">
      <c r="F5315" s="47"/>
      <c r="G5315" s="47"/>
    </row>
    <row r="5316" spans="6:7">
      <c r="F5316" s="47"/>
      <c r="G5316" s="47"/>
    </row>
    <row r="5317" spans="6:7">
      <c r="F5317" s="47"/>
      <c r="G5317" s="47"/>
    </row>
    <row r="5318" spans="6:7">
      <c r="F5318" s="47"/>
      <c r="G5318" s="47"/>
    </row>
    <row r="5319" spans="6:7">
      <c r="F5319" s="47"/>
      <c r="G5319" s="47"/>
    </row>
    <row r="5320" spans="6:7">
      <c r="F5320" s="47"/>
      <c r="G5320" s="47"/>
    </row>
    <row r="5321" spans="6:7">
      <c r="F5321" s="47"/>
      <c r="G5321" s="47"/>
    </row>
    <row r="5322" spans="6:7">
      <c r="F5322" s="47"/>
      <c r="G5322" s="47"/>
    </row>
    <row r="5323" spans="6:7">
      <c r="F5323" s="47"/>
      <c r="G5323" s="47"/>
    </row>
    <row r="5324" spans="6:7">
      <c r="F5324" s="47"/>
      <c r="G5324" s="47"/>
    </row>
    <row r="5325" spans="6:7">
      <c r="F5325" s="47"/>
      <c r="G5325" s="47"/>
    </row>
    <row r="5326" spans="6:7">
      <c r="F5326" s="47"/>
      <c r="G5326" s="47"/>
    </row>
    <row r="5327" spans="6:7">
      <c r="F5327" s="47"/>
      <c r="G5327" s="47"/>
    </row>
    <row r="5328" spans="6:7">
      <c r="F5328" s="47"/>
      <c r="G5328" s="47"/>
    </row>
    <row r="5329" spans="6:7">
      <c r="F5329" s="47"/>
      <c r="G5329" s="47"/>
    </row>
    <row r="5330" spans="6:7">
      <c r="F5330" s="47"/>
      <c r="G5330" s="47"/>
    </row>
    <row r="5331" spans="6:7">
      <c r="F5331" s="47"/>
      <c r="G5331" s="47"/>
    </row>
    <row r="5332" spans="6:7">
      <c r="F5332" s="47"/>
      <c r="G5332" s="47"/>
    </row>
    <row r="5333" spans="6:7">
      <c r="F5333" s="47"/>
      <c r="G5333" s="47"/>
    </row>
    <row r="5334" spans="6:7">
      <c r="F5334" s="47"/>
      <c r="G5334" s="47"/>
    </row>
    <row r="5335" spans="6:7">
      <c r="F5335" s="47"/>
      <c r="G5335" s="47"/>
    </row>
    <row r="5336" spans="6:7">
      <c r="F5336" s="47"/>
      <c r="G5336" s="47"/>
    </row>
    <row r="5337" spans="6:7">
      <c r="F5337" s="47"/>
      <c r="G5337" s="47"/>
    </row>
    <row r="5338" spans="6:7">
      <c r="F5338" s="47"/>
      <c r="G5338" s="47"/>
    </row>
    <row r="5339" spans="6:7">
      <c r="F5339" s="47"/>
      <c r="G5339" s="47"/>
    </row>
    <row r="5340" spans="6:7">
      <c r="F5340" s="47"/>
      <c r="G5340" s="47"/>
    </row>
    <row r="5341" spans="6:7">
      <c r="F5341" s="47"/>
      <c r="G5341" s="47"/>
    </row>
    <row r="5342" spans="6:7">
      <c r="F5342" s="47"/>
      <c r="G5342" s="47"/>
    </row>
    <row r="5343" spans="6:7">
      <c r="F5343" s="47"/>
      <c r="G5343" s="47"/>
    </row>
    <row r="5344" spans="6:7">
      <c r="F5344" s="47"/>
      <c r="G5344" s="47"/>
    </row>
    <row r="5345" spans="6:7">
      <c r="F5345" s="47"/>
      <c r="G5345" s="47"/>
    </row>
    <row r="5346" spans="6:7">
      <c r="F5346" s="47"/>
      <c r="G5346" s="47"/>
    </row>
    <row r="5347" spans="6:7">
      <c r="F5347" s="47"/>
      <c r="G5347" s="47"/>
    </row>
    <row r="5348" spans="6:7">
      <c r="F5348" s="47"/>
      <c r="G5348" s="47"/>
    </row>
    <row r="5349" spans="6:7">
      <c r="F5349" s="47"/>
      <c r="G5349" s="47"/>
    </row>
    <row r="5350" spans="6:7">
      <c r="F5350" s="47"/>
      <c r="G5350" s="47"/>
    </row>
    <row r="5351" spans="6:7">
      <c r="F5351" s="47"/>
      <c r="G5351" s="47"/>
    </row>
    <row r="5352" spans="6:7">
      <c r="F5352" s="47"/>
      <c r="G5352" s="47"/>
    </row>
    <row r="5353" spans="6:7">
      <c r="F5353" s="47"/>
      <c r="G5353" s="47"/>
    </row>
    <row r="5354" spans="6:7">
      <c r="F5354" s="47"/>
      <c r="G5354" s="47"/>
    </row>
    <row r="5355" spans="6:7">
      <c r="F5355" s="47"/>
      <c r="G5355" s="47"/>
    </row>
    <row r="5356" spans="6:7">
      <c r="F5356" s="47"/>
      <c r="G5356" s="47"/>
    </row>
    <row r="5357" spans="6:7">
      <c r="F5357" s="47"/>
      <c r="G5357" s="47"/>
    </row>
    <row r="5358" spans="6:7">
      <c r="F5358" s="47"/>
      <c r="G5358" s="47"/>
    </row>
    <row r="5359" spans="6:7">
      <c r="F5359" s="47"/>
      <c r="G5359" s="47"/>
    </row>
    <row r="5360" spans="6:7">
      <c r="F5360" s="47"/>
      <c r="G5360" s="47"/>
    </row>
    <row r="5361" spans="6:7">
      <c r="F5361" s="47"/>
      <c r="G5361" s="47"/>
    </row>
    <row r="5362" spans="6:7">
      <c r="F5362" s="47"/>
      <c r="G5362" s="47"/>
    </row>
    <row r="5363" spans="6:7">
      <c r="F5363" s="47"/>
      <c r="G5363" s="47"/>
    </row>
    <row r="5364" spans="6:7">
      <c r="F5364" s="47"/>
      <c r="G5364" s="47"/>
    </row>
    <row r="5365" spans="6:7">
      <c r="F5365" s="47"/>
      <c r="G5365" s="47"/>
    </row>
    <row r="5366" spans="6:7">
      <c r="F5366" s="47"/>
      <c r="G5366" s="47"/>
    </row>
    <row r="5367" spans="6:7">
      <c r="F5367" s="47"/>
      <c r="G5367" s="47"/>
    </row>
    <row r="5368" spans="6:7">
      <c r="F5368" s="47"/>
      <c r="G5368" s="47"/>
    </row>
    <row r="5369" spans="6:7">
      <c r="F5369" s="47"/>
      <c r="G5369" s="47"/>
    </row>
    <row r="5370" spans="6:7">
      <c r="F5370" s="47"/>
      <c r="G5370" s="47"/>
    </row>
    <row r="5371" spans="6:7">
      <c r="F5371" s="47"/>
      <c r="G5371" s="47"/>
    </row>
    <row r="5372" spans="6:7">
      <c r="F5372" s="47"/>
      <c r="G5372" s="47"/>
    </row>
    <row r="5373" spans="6:7">
      <c r="F5373" s="47"/>
      <c r="G5373" s="47"/>
    </row>
    <row r="5374" spans="6:7">
      <c r="F5374" s="47"/>
      <c r="G5374" s="47"/>
    </row>
    <row r="5375" spans="6:7">
      <c r="F5375" s="47"/>
      <c r="G5375" s="47"/>
    </row>
    <row r="5376" spans="6:7">
      <c r="F5376" s="47"/>
      <c r="G5376" s="47"/>
    </row>
    <row r="5377" spans="6:7">
      <c r="F5377" s="47"/>
      <c r="G5377" s="47"/>
    </row>
    <row r="5378" spans="6:7">
      <c r="F5378" s="47"/>
      <c r="G5378" s="47"/>
    </row>
    <row r="5379" spans="6:7">
      <c r="F5379" s="47"/>
      <c r="G5379" s="47"/>
    </row>
    <row r="5380" spans="6:7">
      <c r="F5380" s="47"/>
      <c r="G5380" s="47"/>
    </row>
    <row r="5381" spans="6:7">
      <c r="F5381" s="47"/>
      <c r="G5381" s="47"/>
    </row>
    <row r="5382" spans="6:7">
      <c r="F5382" s="47"/>
      <c r="G5382" s="47"/>
    </row>
    <row r="5383" spans="6:7">
      <c r="F5383" s="47"/>
      <c r="G5383" s="47"/>
    </row>
    <row r="5384" spans="6:7">
      <c r="F5384" s="47"/>
      <c r="G5384" s="47"/>
    </row>
    <row r="5385" spans="6:7">
      <c r="F5385" s="47"/>
      <c r="G5385" s="47"/>
    </row>
    <row r="5386" spans="6:7">
      <c r="F5386" s="47"/>
      <c r="G5386" s="47"/>
    </row>
    <row r="5387" spans="6:7">
      <c r="F5387" s="47"/>
      <c r="G5387" s="47"/>
    </row>
    <row r="5388" spans="6:7">
      <c r="F5388" s="47"/>
      <c r="G5388" s="47"/>
    </row>
    <row r="5389" spans="6:7">
      <c r="F5389" s="47"/>
      <c r="G5389" s="47"/>
    </row>
    <row r="5390" spans="6:7">
      <c r="F5390" s="47"/>
      <c r="G5390" s="47"/>
    </row>
    <row r="5391" spans="6:7">
      <c r="F5391" s="47"/>
      <c r="G5391" s="47"/>
    </row>
    <row r="5392" spans="6:7">
      <c r="F5392" s="47"/>
      <c r="G5392" s="47"/>
    </row>
    <row r="5393" spans="6:7">
      <c r="F5393" s="47"/>
      <c r="G5393" s="47"/>
    </row>
    <row r="5394" spans="6:7">
      <c r="F5394" s="47"/>
      <c r="G5394" s="47"/>
    </row>
    <row r="5395" spans="6:7">
      <c r="F5395" s="47"/>
      <c r="G5395" s="47"/>
    </row>
    <row r="5396" spans="6:7">
      <c r="F5396" s="47"/>
      <c r="G5396" s="47"/>
    </row>
    <row r="5397" spans="6:7">
      <c r="F5397" s="47"/>
      <c r="G5397" s="47"/>
    </row>
    <row r="5398" spans="6:7">
      <c r="F5398" s="47"/>
      <c r="G5398" s="47"/>
    </row>
    <row r="5399" spans="6:7">
      <c r="F5399" s="47"/>
      <c r="G5399" s="47"/>
    </row>
    <row r="5400" spans="6:7">
      <c r="F5400" s="47"/>
      <c r="G5400" s="47"/>
    </row>
    <row r="5401" spans="6:7">
      <c r="F5401" s="47"/>
      <c r="G5401" s="47"/>
    </row>
    <row r="5402" spans="6:7">
      <c r="F5402" s="47"/>
      <c r="G5402" s="47"/>
    </row>
    <row r="5403" spans="6:7">
      <c r="F5403" s="47"/>
      <c r="G5403" s="47"/>
    </row>
    <row r="5404" spans="6:7">
      <c r="F5404" s="47"/>
      <c r="G5404" s="47"/>
    </row>
    <row r="5405" spans="6:7">
      <c r="F5405" s="47"/>
      <c r="G5405" s="47"/>
    </row>
    <row r="5406" spans="6:7">
      <c r="F5406" s="47"/>
      <c r="G5406" s="47"/>
    </row>
    <row r="5407" spans="6:7">
      <c r="F5407" s="47"/>
      <c r="G5407" s="47"/>
    </row>
    <row r="5408" spans="6:7">
      <c r="F5408" s="47"/>
      <c r="G5408" s="47"/>
    </row>
    <row r="5409" spans="6:7">
      <c r="F5409" s="47"/>
      <c r="G5409" s="47"/>
    </row>
    <row r="5410" spans="6:7">
      <c r="F5410" s="47"/>
      <c r="G5410" s="47"/>
    </row>
    <row r="5411" spans="6:7">
      <c r="F5411" s="47"/>
      <c r="G5411" s="47"/>
    </row>
    <row r="5412" spans="6:7">
      <c r="F5412" s="47"/>
      <c r="G5412" s="47"/>
    </row>
    <row r="5413" spans="6:7">
      <c r="F5413" s="47"/>
      <c r="G5413" s="47"/>
    </row>
    <row r="5414" spans="6:7">
      <c r="F5414" s="47"/>
      <c r="G5414" s="47"/>
    </row>
    <row r="5415" spans="6:7">
      <c r="F5415" s="47"/>
      <c r="G5415" s="47"/>
    </row>
    <row r="5416" spans="6:7">
      <c r="F5416" s="47"/>
      <c r="G5416" s="47"/>
    </row>
    <row r="5417" spans="6:7">
      <c r="F5417" s="47"/>
      <c r="G5417" s="47"/>
    </row>
    <row r="5418" spans="6:7">
      <c r="F5418" s="47"/>
      <c r="G5418" s="47"/>
    </row>
    <row r="5419" spans="6:7">
      <c r="F5419" s="47"/>
      <c r="G5419" s="47"/>
    </row>
    <row r="5420" spans="6:7">
      <c r="F5420" s="47"/>
      <c r="G5420" s="47"/>
    </row>
    <row r="5421" spans="6:7">
      <c r="F5421" s="47"/>
      <c r="G5421" s="47"/>
    </row>
    <row r="5422" spans="6:7">
      <c r="F5422" s="47"/>
      <c r="G5422" s="47"/>
    </row>
    <row r="5423" spans="6:7">
      <c r="F5423" s="47"/>
      <c r="G5423" s="47"/>
    </row>
    <row r="5424" spans="6:7">
      <c r="F5424" s="47"/>
      <c r="G5424" s="47"/>
    </row>
    <row r="5425" spans="6:7">
      <c r="F5425" s="47"/>
      <c r="G5425" s="47"/>
    </row>
    <row r="5426" spans="6:7">
      <c r="F5426" s="47"/>
      <c r="G5426" s="47"/>
    </row>
    <row r="5427" spans="6:7">
      <c r="F5427" s="47"/>
      <c r="G5427" s="47"/>
    </row>
    <row r="5428" spans="6:7">
      <c r="F5428" s="47"/>
      <c r="G5428" s="47"/>
    </row>
    <row r="5429" spans="6:7">
      <c r="F5429" s="47"/>
      <c r="G5429" s="47"/>
    </row>
    <row r="5430" spans="6:7">
      <c r="F5430" s="47"/>
      <c r="G5430" s="47"/>
    </row>
    <row r="5431" spans="6:7">
      <c r="F5431" s="47"/>
      <c r="G5431" s="47"/>
    </row>
    <row r="5432" spans="6:7">
      <c r="F5432" s="47"/>
      <c r="G5432" s="47"/>
    </row>
    <row r="5433" spans="6:7">
      <c r="F5433" s="47"/>
      <c r="G5433" s="47"/>
    </row>
    <row r="5434" spans="6:7">
      <c r="F5434" s="47"/>
      <c r="G5434" s="47"/>
    </row>
    <row r="5435" spans="6:7">
      <c r="F5435" s="47"/>
      <c r="G5435" s="47"/>
    </row>
    <row r="5436" spans="6:7">
      <c r="F5436" s="47"/>
      <c r="G5436" s="47"/>
    </row>
    <row r="5437" spans="6:7">
      <c r="F5437" s="47"/>
      <c r="G5437" s="47"/>
    </row>
    <row r="5438" spans="6:7">
      <c r="F5438" s="47"/>
      <c r="G5438" s="47"/>
    </row>
    <row r="5439" spans="6:7">
      <c r="F5439" s="47"/>
      <c r="G5439" s="47"/>
    </row>
    <row r="5440" spans="6:7">
      <c r="F5440" s="47"/>
      <c r="G5440" s="47"/>
    </row>
    <row r="5441" spans="6:7">
      <c r="F5441" s="47"/>
      <c r="G5441" s="47"/>
    </row>
    <row r="5442" spans="6:7">
      <c r="F5442" s="47"/>
      <c r="G5442" s="47"/>
    </row>
    <row r="5443" spans="6:7">
      <c r="F5443" s="47"/>
      <c r="G5443" s="47"/>
    </row>
    <row r="5444" spans="6:7">
      <c r="F5444" s="47"/>
      <c r="G5444" s="47"/>
    </row>
    <row r="5445" spans="6:7">
      <c r="F5445" s="47"/>
      <c r="G5445" s="47"/>
    </row>
    <row r="5446" spans="6:7">
      <c r="F5446" s="47"/>
      <c r="G5446" s="47"/>
    </row>
    <row r="5447" spans="6:7">
      <c r="F5447" s="47"/>
      <c r="G5447" s="47"/>
    </row>
    <row r="5448" spans="6:7">
      <c r="F5448" s="47"/>
      <c r="G5448" s="47"/>
    </row>
    <row r="5449" spans="6:7">
      <c r="F5449" s="47"/>
      <c r="G5449" s="47"/>
    </row>
    <row r="5450" spans="6:7">
      <c r="F5450" s="47"/>
      <c r="G5450" s="47"/>
    </row>
    <row r="5451" spans="6:7">
      <c r="F5451" s="47"/>
      <c r="G5451" s="47"/>
    </row>
    <row r="5452" spans="6:7">
      <c r="F5452" s="47"/>
      <c r="G5452" s="47"/>
    </row>
    <row r="5453" spans="6:7">
      <c r="F5453" s="47"/>
      <c r="G5453" s="47"/>
    </row>
    <row r="5454" spans="6:7">
      <c r="F5454" s="47"/>
      <c r="G5454" s="47"/>
    </row>
    <row r="5455" spans="6:7">
      <c r="F5455" s="47"/>
      <c r="G5455" s="47"/>
    </row>
    <row r="5456" spans="6:7">
      <c r="F5456" s="47"/>
      <c r="G5456" s="47"/>
    </row>
    <row r="5457" spans="6:7">
      <c r="F5457" s="47"/>
      <c r="G5457" s="47"/>
    </row>
    <row r="5458" spans="6:7">
      <c r="F5458" s="47"/>
      <c r="G5458" s="47"/>
    </row>
    <row r="5459" spans="6:7">
      <c r="F5459" s="47"/>
      <c r="G5459" s="47"/>
    </row>
    <row r="5460" spans="6:7">
      <c r="F5460" s="47"/>
      <c r="G5460" s="47"/>
    </row>
    <row r="5461" spans="6:7">
      <c r="F5461" s="47"/>
      <c r="G5461" s="47"/>
    </row>
    <row r="5462" spans="6:7">
      <c r="F5462" s="47"/>
      <c r="G5462" s="47"/>
    </row>
    <row r="5463" spans="6:7">
      <c r="F5463" s="47"/>
      <c r="G5463" s="47"/>
    </row>
    <row r="5464" spans="6:7">
      <c r="F5464" s="47"/>
      <c r="G5464" s="47"/>
    </row>
    <row r="5465" spans="6:7">
      <c r="F5465" s="47"/>
      <c r="G5465" s="47"/>
    </row>
    <row r="5466" spans="6:7">
      <c r="F5466" s="47"/>
      <c r="G5466" s="47"/>
    </row>
    <row r="5467" spans="6:7">
      <c r="F5467" s="47"/>
      <c r="G5467" s="47"/>
    </row>
    <row r="5468" spans="6:7">
      <c r="F5468" s="47"/>
      <c r="G5468" s="47"/>
    </row>
    <row r="5469" spans="6:7">
      <c r="F5469" s="47"/>
      <c r="G5469" s="47"/>
    </row>
    <row r="5470" spans="6:7">
      <c r="F5470" s="47"/>
      <c r="G5470" s="47"/>
    </row>
    <row r="5471" spans="6:7">
      <c r="F5471" s="47"/>
      <c r="G5471" s="47"/>
    </row>
    <row r="5472" spans="6:7">
      <c r="F5472" s="47"/>
      <c r="G5472" s="47"/>
    </row>
    <row r="5473" spans="6:10">
      <c r="F5473" s="47"/>
      <c r="G5473" s="47"/>
    </row>
    <row r="5474" spans="6:10">
      <c r="F5474" s="47"/>
      <c r="G5474" s="47"/>
    </row>
    <row r="5475" spans="6:10">
      <c r="F5475" s="47"/>
      <c r="G5475" s="47"/>
    </row>
    <row r="5476" spans="6:10">
      <c r="F5476" s="47"/>
      <c r="G5476" s="47"/>
    </row>
    <row r="5477" spans="6:10">
      <c r="F5477" s="47"/>
      <c r="G5477" s="47"/>
      <c r="H5477" s="47"/>
      <c r="I5477" s="47"/>
      <c r="J5477" s="47"/>
    </row>
    <row r="5478" spans="6:10">
      <c r="F5478" s="47"/>
      <c r="G5478" s="47"/>
      <c r="H5478" s="47"/>
      <c r="I5478" s="47"/>
      <c r="J5478" s="47"/>
    </row>
    <row r="5479" spans="6:10">
      <c r="F5479" s="47"/>
      <c r="G5479" s="47"/>
      <c r="H5479" s="47"/>
      <c r="I5479" s="47"/>
      <c r="J5479" s="47"/>
    </row>
    <row r="5480" spans="6:10">
      <c r="F5480" s="47"/>
      <c r="G5480" s="47"/>
      <c r="H5480" s="47"/>
      <c r="I5480" s="47"/>
      <c r="J5480" s="47"/>
    </row>
    <row r="5481" spans="6:10">
      <c r="F5481" s="47"/>
      <c r="G5481" s="47"/>
      <c r="H5481" s="47"/>
      <c r="I5481" s="47"/>
      <c r="J5481" s="47"/>
    </row>
    <row r="5482" spans="6:10">
      <c r="F5482" s="47"/>
      <c r="G5482" s="47"/>
      <c r="H5482" s="47"/>
      <c r="I5482" s="47"/>
      <c r="J5482" s="47"/>
    </row>
    <row r="5483" spans="6:10">
      <c r="F5483" s="47"/>
      <c r="G5483" s="47"/>
      <c r="H5483" s="47"/>
      <c r="I5483" s="47"/>
      <c r="J5483" s="47"/>
    </row>
    <row r="5484" spans="6:10">
      <c r="F5484" s="47"/>
      <c r="G5484" s="47"/>
      <c r="H5484" s="47"/>
      <c r="I5484" s="47"/>
      <c r="J5484" s="47"/>
    </row>
    <row r="5485" spans="6:10">
      <c r="F5485" s="47"/>
      <c r="G5485" s="47"/>
      <c r="H5485" s="47"/>
      <c r="I5485" s="47"/>
      <c r="J5485" s="47"/>
    </row>
    <row r="5486" spans="6:10">
      <c r="F5486" s="47"/>
      <c r="G5486" s="47"/>
      <c r="H5486" s="47"/>
      <c r="I5486" s="47"/>
      <c r="J5486" s="47"/>
    </row>
    <row r="5487" spans="6:10">
      <c r="F5487" s="47"/>
      <c r="G5487" s="47"/>
      <c r="H5487" s="47"/>
      <c r="I5487" s="47"/>
      <c r="J5487" s="47"/>
    </row>
    <row r="5488" spans="6:10">
      <c r="F5488" s="47"/>
      <c r="G5488" s="47"/>
      <c r="H5488" s="47"/>
      <c r="I5488" s="47"/>
      <c r="J5488" s="47"/>
    </row>
    <row r="5489" spans="6:10">
      <c r="F5489" s="47"/>
      <c r="G5489" s="47"/>
      <c r="H5489" s="47"/>
      <c r="I5489" s="47"/>
      <c r="J5489" s="47"/>
    </row>
    <row r="5490" spans="6:10">
      <c r="F5490" s="47"/>
      <c r="G5490" s="47"/>
      <c r="H5490" s="47"/>
      <c r="I5490" s="47"/>
      <c r="J5490" s="47"/>
    </row>
    <row r="5491" spans="6:10">
      <c r="F5491" s="47"/>
      <c r="G5491" s="47"/>
      <c r="H5491" s="47"/>
      <c r="I5491" s="47"/>
      <c r="J5491" s="47"/>
    </row>
    <row r="5492" spans="6:10">
      <c r="F5492" s="47"/>
      <c r="G5492" s="47"/>
      <c r="H5492" s="47"/>
      <c r="I5492" s="47"/>
      <c r="J5492" s="47"/>
    </row>
    <row r="5493" spans="6:10">
      <c r="F5493" s="47"/>
      <c r="G5493" s="47"/>
      <c r="H5493" s="47"/>
      <c r="I5493" s="47"/>
      <c r="J5493" s="47"/>
    </row>
    <row r="5494" spans="6:10">
      <c r="F5494" s="47"/>
      <c r="G5494" s="47"/>
      <c r="H5494" s="47"/>
      <c r="I5494" s="47"/>
      <c r="J5494" s="47"/>
    </row>
    <row r="5495" spans="6:10">
      <c r="F5495" s="47"/>
      <c r="G5495" s="47"/>
      <c r="H5495" s="47"/>
      <c r="I5495" s="47"/>
      <c r="J5495" s="47"/>
    </row>
    <row r="5496" spans="6:10">
      <c r="F5496" s="47"/>
      <c r="G5496" s="47"/>
      <c r="H5496" s="47"/>
      <c r="I5496" s="47"/>
      <c r="J5496" s="47"/>
    </row>
    <row r="5497" spans="6:10">
      <c r="F5497" s="47"/>
      <c r="G5497" s="47"/>
      <c r="H5497" s="47"/>
      <c r="I5497" s="47"/>
      <c r="J5497" s="47"/>
    </row>
    <row r="5498" spans="6:10">
      <c r="F5498" s="47"/>
      <c r="G5498" s="47"/>
      <c r="H5498" s="47"/>
      <c r="I5498" s="47"/>
      <c r="J5498" s="47"/>
    </row>
    <row r="5499" spans="6:10">
      <c r="F5499" s="47"/>
      <c r="G5499" s="47"/>
      <c r="H5499" s="47"/>
      <c r="I5499" s="47"/>
      <c r="J5499" s="47"/>
    </row>
    <row r="5500" spans="6:10">
      <c r="F5500" s="47"/>
      <c r="G5500" s="47"/>
      <c r="H5500" s="47"/>
      <c r="I5500" s="47"/>
      <c r="J5500" s="47"/>
    </row>
    <row r="5501" spans="6:10">
      <c r="F5501" s="47"/>
      <c r="G5501" s="47"/>
      <c r="H5501" s="47"/>
      <c r="I5501" s="47"/>
      <c r="J5501" s="47"/>
    </row>
    <row r="5502" spans="6:10">
      <c r="F5502" s="47"/>
      <c r="G5502" s="47"/>
      <c r="H5502" s="47"/>
      <c r="I5502" s="47"/>
      <c r="J5502" s="47"/>
    </row>
    <row r="5503" spans="6:10">
      <c r="F5503" s="47"/>
      <c r="G5503" s="47"/>
      <c r="H5503" s="47"/>
      <c r="I5503" s="47"/>
      <c r="J5503" s="47"/>
    </row>
    <row r="5504" spans="6:10">
      <c r="F5504" s="47"/>
      <c r="G5504" s="47"/>
      <c r="H5504" s="47"/>
      <c r="I5504" s="47"/>
      <c r="J5504" s="47"/>
    </row>
    <row r="5505" spans="6:10">
      <c r="F5505" s="47"/>
      <c r="G5505" s="47"/>
      <c r="H5505" s="47"/>
      <c r="I5505" s="47"/>
      <c r="J5505" s="47"/>
    </row>
    <row r="5506" spans="6:10">
      <c r="F5506" s="47"/>
      <c r="G5506" s="47"/>
      <c r="H5506" s="47"/>
      <c r="I5506" s="47"/>
      <c r="J5506" s="47"/>
    </row>
    <row r="5507" spans="6:10">
      <c r="F5507" s="47"/>
      <c r="G5507" s="47"/>
      <c r="H5507" s="47"/>
      <c r="I5507" s="47"/>
      <c r="J5507" s="47"/>
    </row>
    <row r="5508" spans="6:10">
      <c r="F5508" s="47"/>
      <c r="G5508" s="47"/>
      <c r="H5508" s="47"/>
      <c r="I5508" s="47"/>
      <c r="J5508" s="47"/>
    </row>
    <row r="5509" spans="6:10">
      <c r="F5509" s="47"/>
      <c r="G5509" s="47"/>
      <c r="H5509" s="47"/>
      <c r="I5509" s="47"/>
      <c r="J5509" s="47"/>
    </row>
    <row r="5510" spans="6:10">
      <c r="F5510" s="47"/>
      <c r="G5510" s="47"/>
      <c r="H5510" s="47"/>
      <c r="I5510" s="47"/>
      <c r="J5510" s="47"/>
    </row>
    <row r="5511" spans="6:10">
      <c r="F5511" s="47"/>
      <c r="G5511" s="47"/>
      <c r="H5511" s="47"/>
      <c r="I5511" s="47"/>
      <c r="J5511" s="47"/>
    </row>
    <row r="5512" spans="6:10">
      <c r="F5512" s="47"/>
      <c r="G5512" s="47"/>
      <c r="H5512" s="47"/>
      <c r="I5512" s="47"/>
      <c r="J5512" s="47"/>
    </row>
    <row r="5513" spans="6:10">
      <c r="F5513" s="47"/>
      <c r="G5513" s="47"/>
      <c r="H5513" s="47"/>
      <c r="I5513" s="47"/>
      <c r="J5513" s="47"/>
    </row>
    <row r="5514" spans="6:10">
      <c r="F5514" s="47"/>
      <c r="G5514" s="47"/>
      <c r="H5514" s="47"/>
      <c r="I5514" s="47"/>
      <c r="J5514" s="47"/>
    </row>
    <row r="5515" spans="6:10">
      <c r="F5515" s="47"/>
      <c r="G5515" s="47"/>
      <c r="H5515" s="47"/>
      <c r="I5515" s="47"/>
      <c r="J5515" s="47"/>
    </row>
    <row r="5516" spans="6:10">
      <c r="F5516" s="47"/>
      <c r="G5516" s="47"/>
      <c r="H5516" s="47"/>
      <c r="I5516" s="47"/>
      <c r="J5516" s="47"/>
    </row>
    <row r="5517" spans="6:10">
      <c r="F5517" s="47"/>
      <c r="G5517" s="47"/>
      <c r="H5517" s="47"/>
      <c r="I5517" s="47"/>
      <c r="J5517" s="47"/>
    </row>
    <row r="5518" spans="6:10">
      <c r="F5518" s="47"/>
      <c r="G5518" s="47"/>
      <c r="H5518" s="47"/>
      <c r="I5518" s="47"/>
      <c r="J5518" s="47"/>
    </row>
    <row r="5519" spans="6:10">
      <c r="F5519" s="47"/>
      <c r="G5519" s="47"/>
      <c r="H5519" s="47"/>
      <c r="I5519" s="47"/>
      <c r="J5519" s="47"/>
    </row>
    <row r="5520" spans="6:10">
      <c r="F5520" s="47"/>
      <c r="G5520" s="47"/>
      <c r="H5520" s="47"/>
      <c r="I5520" s="47"/>
      <c r="J5520" s="47"/>
    </row>
    <row r="5521" spans="6:10">
      <c r="F5521" s="47"/>
      <c r="G5521" s="47"/>
      <c r="H5521" s="47"/>
      <c r="I5521" s="47"/>
      <c r="J5521" s="47"/>
    </row>
    <row r="5522" spans="6:10">
      <c r="F5522" s="47"/>
      <c r="G5522" s="47"/>
      <c r="H5522" s="47"/>
      <c r="I5522" s="47"/>
      <c r="J5522" s="47"/>
    </row>
    <row r="5523" spans="6:10">
      <c r="F5523" s="47"/>
      <c r="G5523" s="47"/>
      <c r="H5523" s="47"/>
      <c r="I5523" s="47"/>
      <c r="J5523" s="47"/>
    </row>
    <row r="5524" spans="6:10">
      <c r="F5524" s="47"/>
      <c r="G5524" s="47"/>
      <c r="H5524" s="47"/>
      <c r="I5524" s="47"/>
      <c r="J5524" s="47"/>
    </row>
    <row r="5525" spans="6:10">
      <c r="F5525" s="47"/>
      <c r="G5525" s="47"/>
      <c r="H5525" s="47"/>
      <c r="I5525" s="47"/>
      <c r="J5525" s="47"/>
    </row>
    <row r="5526" spans="6:10">
      <c r="F5526" s="47"/>
      <c r="G5526" s="47"/>
      <c r="H5526" s="47"/>
      <c r="I5526" s="47"/>
      <c r="J5526" s="47"/>
    </row>
    <row r="5527" spans="6:10">
      <c r="F5527" s="47"/>
      <c r="G5527" s="47"/>
      <c r="H5527" s="47"/>
      <c r="I5527" s="47"/>
      <c r="J5527" s="47"/>
    </row>
    <row r="5528" spans="6:10">
      <c r="F5528" s="47"/>
      <c r="G5528" s="47"/>
      <c r="H5528" s="47"/>
      <c r="I5528" s="47"/>
      <c r="J5528" s="47"/>
    </row>
    <row r="5529" spans="6:10">
      <c r="F5529" s="47"/>
      <c r="G5529" s="47"/>
      <c r="H5529" s="47"/>
      <c r="I5529" s="47"/>
      <c r="J5529" s="47"/>
    </row>
    <row r="5530" spans="6:10">
      <c r="F5530" s="47"/>
      <c r="G5530" s="47"/>
      <c r="H5530" s="47"/>
      <c r="I5530" s="47"/>
      <c r="J5530" s="47"/>
    </row>
    <row r="5531" spans="6:10">
      <c r="F5531" s="47"/>
      <c r="G5531" s="47"/>
      <c r="H5531" s="47"/>
      <c r="I5531" s="47"/>
      <c r="J5531" s="47"/>
    </row>
    <row r="5532" spans="6:10">
      <c r="F5532" s="47"/>
      <c r="G5532" s="47"/>
      <c r="H5532" s="47"/>
      <c r="I5532" s="47"/>
      <c r="J5532" s="47"/>
    </row>
    <row r="5533" spans="6:10">
      <c r="F5533" s="47"/>
      <c r="G5533" s="47"/>
      <c r="H5533" s="47"/>
      <c r="I5533" s="47"/>
      <c r="J5533" s="47"/>
    </row>
    <row r="5534" spans="6:10">
      <c r="F5534" s="47"/>
      <c r="G5534" s="47"/>
      <c r="H5534" s="47"/>
      <c r="I5534" s="47"/>
      <c r="J5534" s="47"/>
    </row>
    <row r="5535" spans="6:10">
      <c r="F5535" s="47"/>
      <c r="G5535" s="47"/>
      <c r="H5535" s="47"/>
      <c r="I5535" s="47"/>
      <c r="J5535" s="47"/>
    </row>
    <row r="5536" spans="6:10">
      <c r="F5536" s="47"/>
      <c r="G5536" s="47"/>
      <c r="H5536" s="47"/>
      <c r="I5536" s="47"/>
      <c r="J5536" s="47"/>
    </row>
    <row r="5537" spans="6:10">
      <c r="F5537" s="47"/>
      <c r="G5537" s="47"/>
      <c r="H5537" s="47"/>
      <c r="I5537" s="47"/>
      <c r="J5537" s="47"/>
    </row>
    <row r="5538" spans="6:10">
      <c r="F5538" s="47"/>
      <c r="G5538" s="47"/>
      <c r="H5538" s="47"/>
      <c r="I5538" s="47"/>
      <c r="J5538" s="47"/>
    </row>
    <row r="5539" spans="6:10">
      <c r="F5539" s="47"/>
      <c r="G5539" s="47"/>
      <c r="H5539" s="47"/>
      <c r="I5539" s="47"/>
      <c r="J5539" s="47"/>
    </row>
    <row r="5540" spans="6:10">
      <c r="F5540" s="47"/>
      <c r="G5540" s="47"/>
      <c r="H5540" s="47"/>
      <c r="I5540" s="47"/>
      <c r="J5540" s="47"/>
    </row>
    <row r="5541" spans="6:10">
      <c r="F5541" s="47"/>
      <c r="G5541" s="47"/>
      <c r="H5541" s="47"/>
      <c r="I5541" s="47"/>
      <c r="J5541" s="47"/>
    </row>
    <row r="5542" spans="6:10">
      <c r="F5542" s="47"/>
      <c r="G5542" s="47"/>
      <c r="H5542" s="47"/>
      <c r="I5542" s="47"/>
      <c r="J5542" s="47"/>
    </row>
    <row r="5543" spans="6:10">
      <c r="F5543" s="47"/>
      <c r="G5543" s="47"/>
      <c r="H5543" s="47"/>
      <c r="I5543" s="47"/>
      <c r="J5543" s="47"/>
    </row>
    <row r="5544" spans="6:10">
      <c r="F5544" s="47"/>
      <c r="G5544" s="47"/>
      <c r="H5544" s="47"/>
      <c r="I5544" s="47"/>
      <c r="J5544" s="47"/>
    </row>
    <row r="5545" spans="6:10">
      <c r="F5545" s="47"/>
      <c r="G5545" s="47"/>
      <c r="H5545" s="47"/>
      <c r="I5545" s="47"/>
      <c r="J5545" s="47"/>
    </row>
    <row r="5546" spans="6:10">
      <c r="F5546" s="47"/>
      <c r="G5546" s="47"/>
      <c r="H5546" s="47"/>
      <c r="I5546" s="47"/>
      <c r="J5546" s="47"/>
    </row>
    <row r="5547" spans="6:10">
      <c r="F5547" s="47"/>
      <c r="G5547" s="47"/>
      <c r="H5547" s="47"/>
      <c r="I5547" s="47"/>
      <c r="J5547" s="47"/>
    </row>
    <row r="5548" spans="6:10">
      <c r="F5548" s="47"/>
      <c r="G5548" s="47"/>
      <c r="H5548" s="47"/>
      <c r="I5548" s="47"/>
      <c r="J5548" s="47"/>
    </row>
    <row r="5549" spans="6:10">
      <c r="F5549" s="47"/>
      <c r="G5549" s="47"/>
      <c r="H5549" s="47"/>
      <c r="I5549" s="47"/>
      <c r="J5549" s="47"/>
    </row>
    <row r="5550" spans="6:10">
      <c r="F5550" s="47"/>
      <c r="G5550" s="47"/>
      <c r="H5550" s="47"/>
      <c r="I5550" s="47"/>
      <c r="J5550" s="47"/>
    </row>
    <row r="5551" spans="6:10">
      <c r="F5551" s="47"/>
      <c r="G5551" s="47"/>
      <c r="H5551" s="47"/>
      <c r="I5551" s="47"/>
      <c r="J5551" s="47"/>
    </row>
    <row r="5552" spans="6:10">
      <c r="F5552" s="47"/>
      <c r="G5552" s="47"/>
      <c r="H5552" s="47"/>
      <c r="I5552" s="47"/>
      <c r="J5552" s="47"/>
    </row>
    <row r="5553" spans="6:10">
      <c r="F5553" s="47"/>
      <c r="G5553" s="47"/>
      <c r="H5553" s="47"/>
      <c r="I5553" s="47"/>
      <c r="J5553" s="47"/>
    </row>
    <row r="5554" spans="6:10">
      <c r="F5554" s="47"/>
      <c r="G5554" s="47"/>
      <c r="H5554" s="47"/>
      <c r="I5554" s="47"/>
      <c r="J5554" s="47"/>
    </row>
    <row r="5555" spans="6:10">
      <c r="F5555" s="47"/>
      <c r="G5555" s="47"/>
      <c r="H5555" s="47"/>
      <c r="I5555" s="47"/>
      <c r="J5555" s="47"/>
    </row>
    <row r="5556" spans="6:10">
      <c r="F5556" s="47"/>
      <c r="G5556" s="47"/>
      <c r="H5556" s="47"/>
      <c r="I5556" s="47"/>
      <c r="J5556" s="47"/>
    </row>
    <row r="5557" spans="6:10">
      <c r="F5557" s="47"/>
      <c r="G5557" s="47"/>
      <c r="H5557" s="47"/>
      <c r="I5557" s="47"/>
      <c r="J5557" s="47"/>
    </row>
    <row r="5558" spans="6:10">
      <c r="F5558" s="47"/>
      <c r="G5558" s="47"/>
      <c r="H5558" s="47"/>
      <c r="I5558" s="47"/>
      <c r="J5558" s="47"/>
    </row>
    <row r="5559" spans="6:10">
      <c r="F5559" s="47"/>
      <c r="G5559" s="47"/>
      <c r="H5559" s="47"/>
      <c r="I5559" s="47"/>
      <c r="J5559" s="47"/>
    </row>
    <row r="5560" spans="6:10">
      <c r="F5560" s="47"/>
      <c r="G5560" s="47"/>
      <c r="H5560" s="47"/>
      <c r="I5560" s="47"/>
      <c r="J5560" s="47"/>
    </row>
    <row r="5561" spans="6:10">
      <c r="F5561" s="47"/>
      <c r="G5561" s="47"/>
      <c r="H5561" s="47"/>
      <c r="I5561" s="47"/>
      <c r="J5561" s="47"/>
    </row>
    <row r="5562" spans="6:10">
      <c r="F5562" s="47"/>
      <c r="G5562" s="47"/>
      <c r="H5562" s="47"/>
      <c r="I5562" s="47"/>
      <c r="J5562" s="47"/>
    </row>
    <row r="5563" spans="6:10">
      <c r="F5563" s="47"/>
      <c r="G5563" s="47"/>
      <c r="H5563" s="47"/>
      <c r="I5563" s="47"/>
      <c r="J5563" s="47"/>
    </row>
    <row r="5564" spans="6:10">
      <c r="F5564" s="47"/>
      <c r="G5564" s="47"/>
      <c r="H5564" s="47"/>
      <c r="I5564" s="47"/>
      <c r="J5564" s="47"/>
    </row>
    <row r="5565" spans="6:10">
      <c r="F5565" s="47"/>
      <c r="G5565" s="47"/>
      <c r="H5565" s="47"/>
      <c r="I5565" s="47"/>
      <c r="J5565" s="47"/>
    </row>
    <row r="5566" spans="6:10">
      <c r="F5566" s="47"/>
      <c r="G5566" s="47"/>
      <c r="H5566" s="47"/>
      <c r="I5566" s="47"/>
      <c r="J5566" s="47"/>
    </row>
    <row r="5567" spans="6:10">
      <c r="F5567" s="47"/>
      <c r="G5567" s="47"/>
      <c r="H5567" s="47"/>
      <c r="I5567" s="47"/>
      <c r="J5567" s="47"/>
    </row>
    <row r="5568" spans="6:10">
      <c r="F5568" s="47"/>
      <c r="G5568" s="47"/>
      <c r="H5568" s="47"/>
      <c r="I5568" s="47"/>
      <c r="J5568" s="47"/>
    </row>
    <row r="5569" spans="6:10">
      <c r="F5569" s="47"/>
      <c r="G5569" s="47"/>
      <c r="H5569" s="47"/>
      <c r="I5569" s="47"/>
      <c r="J5569" s="47"/>
    </row>
    <row r="5570" spans="6:10">
      <c r="F5570" s="47"/>
      <c r="G5570" s="47"/>
      <c r="H5570" s="47"/>
      <c r="I5570" s="47"/>
      <c r="J5570" s="47"/>
    </row>
    <row r="5571" spans="6:10">
      <c r="F5571" s="47"/>
      <c r="G5571" s="47"/>
      <c r="H5571" s="47"/>
      <c r="I5571" s="47"/>
      <c r="J5571" s="47"/>
    </row>
    <row r="5572" spans="6:10">
      <c r="F5572" s="47"/>
      <c r="G5572" s="47"/>
      <c r="H5572" s="47"/>
      <c r="I5572" s="47"/>
      <c r="J5572" s="47"/>
    </row>
    <row r="5573" spans="6:10">
      <c r="F5573" s="47"/>
      <c r="G5573" s="47"/>
      <c r="H5573" s="47"/>
      <c r="I5573" s="47"/>
      <c r="J5573" s="47"/>
    </row>
    <row r="5574" spans="6:10">
      <c r="F5574" s="47"/>
      <c r="G5574" s="47"/>
      <c r="H5574" s="47"/>
      <c r="I5574" s="47"/>
      <c r="J5574" s="47"/>
    </row>
    <row r="5575" spans="6:10">
      <c r="F5575" s="47"/>
      <c r="G5575" s="47"/>
      <c r="H5575" s="47"/>
      <c r="I5575" s="47"/>
      <c r="J5575" s="47"/>
    </row>
    <row r="5576" spans="6:10">
      <c r="F5576" s="47"/>
      <c r="G5576" s="47"/>
      <c r="H5576" s="47"/>
      <c r="I5576" s="47"/>
      <c r="J5576" s="47"/>
    </row>
    <row r="5577" spans="6:10">
      <c r="F5577" s="47"/>
      <c r="G5577" s="47"/>
      <c r="H5577" s="47"/>
      <c r="I5577" s="47"/>
      <c r="J5577" s="47"/>
    </row>
    <row r="5578" spans="6:10">
      <c r="F5578" s="47"/>
      <c r="G5578" s="47"/>
      <c r="H5578" s="47"/>
      <c r="I5578" s="47"/>
      <c r="J5578" s="47"/>
    </row>
    <row r="5579" spans="6:10">
      <c r="F5579" s="47"/>
      <c r="G5579" s="47"/>
      <c r="H5579" s="47"/>
      <c r="I5579" s="47"/>
      <c r="J5579" s="47"/>
    </row>
    <row r="5580" spans="6:10">
      <c r="F5580" s="47"/>
      <c r="G5580" s="47"/>
      <c r="H5580" s="47"/>
      <c r="I5580" s="47"/>
      <c r="J5580" s="47"/>
    </row>
    <row r="5581" spans="6:10">
      <c r="F5581" s="47"/>
      <c r="G5581" s="47"/>
      <c r="H5581" s="47"/>
      <c r="I5581" s="47"/>
      <c r="J5581" s="47"/>
    </row>
    <row r="5582" spans="6:10">
      <c r="F5582" s="47"/>
      <c r="G5582" s="47"/>
      <c r="H5582" s="47"/>
      <c r="I5582" s="47"/>
      <c r="J5582" s="47"/>
    </row>
    <row r="5583" spans="6:10">
      <c r="F5583" s="47"/>
      <c r="G5583" s="47"/>
      <c r="H5583" s="47"/>
      <c r="I5583" s="47"/>
      <c r="J5583" s="47"/>
    </row>
    <row r="5584" spans="6:10">
      <c r="F5584" s="47"/>
      <c r="G5584" s="47"/>
      <c r="H5584" s="47"/>
      <c r="I5584" s="47"/>
      <c r="J5584" s="47"/>
    </row>
    <row r="5585" spans="6:10">
      <c r="F5585" s="47"/>
      <c r="G5585" s="47"/>
      <c r="H5585" s="47"/>
      <c r="I5585" s="47"/>
      <c r="J5585" s="47"/>
    </row>
    <row r="5586" spans="6:10">
      <c r="F5586" s="47"/>
      <c r="G5586" s="47"/>
      <c r="H5586" s="47"/>
      <c r="I5586" s="47"/>
      <c r="J5586" s="47"/>
    </row>
    <row r="5587" spans="6:10">
      <c r="F5587" s="47"/>
      <c r="G5587" s="47"/>
      <c r="H5587" s="47"/>
      <c r="I5587" s="47"/>
      <c r="J5587" s="47"/>
    </row>
    <row r="5588" spans="6:10">
      <c r="F5588" s="47"/>
      <c r="G5588" s="47"/>
      <c r="H5588" s="47"/>
      <c r="I5588" s="47"/>
      <c r="J5588" s="47"/>
    </row>
    <row r="5589" spans="6:10">
      <c r="F5589" s="47"/>
      <c r="G5589" s="47"/>
      <c r="H5589" s="47"/>
      <c r="I5589" s="47"/>
      <c r="J5589" s="47"/>
    </row>
    <row r="5590" spans="6:10">
      <c r="F5590" s="47"/>
      <c r="G5590" s="47"/>
      <c r="H5590" s="47"/>
      <c r="I5590" s="47"/>
      <c r="J5590" s="47"/>
    </row>
    <row r="5591" spans="6:10">
      <c r="F5591" s="47"/>
      <c r="G5591" s="47"/>
      <c r="H5591" s="47"/>
      <c r="I5591" s="47"/>
      <c r="J5591" s="47"/>
    </row>
    <row r="5592" spans="6:10">
      <c r="F5592" s="47"/>
      <c r="G5592" s="47"/>
      <c r="H5592" s="47"/>
      <c r="I5592" s="47"/>
      <c r="J5592" s="47"/>
    </row>
    <row r="5593" spans="6:10">
      <c r="F5593" s="47"/>
      <c r="G5593" s="47"/>
      <c r="H5593" s="47"/>
      <c r="I5593" s="47"/>
      <c r="J5593" s="47"/>
    </row>
    <row r="5594" spans="6:10">
      <c r="F5594" s="47"/>
      <c r="G5594" s="47"/>
      <c r="H5594" s="47"/>
      <c r="I5594" s="47"/>
      <c r="J5594" s="47"/>
    </row>
    <row r="5595" spans="6:10">
      <c r="F5595" s="47"/>
      <c r="G5595" s="47"/>
      <c r="H5595" s="47"/>
      <c r="I5595" s="47"/>
      <c r="J5595" s="47"/>
    </row>
    <row r="5596" spans="6:10">
      <c r="F5596" s="47"/>
      <c r="G5596" s="47"/>
      <c r="H5596" s="47"/>
      <c r="I5596" s="47"/>
      <c r="J5596" s="47"/>
    </row>
    <row r="5597" spans="6:10">
      <c r="F5597" s="47"/>
      <c r="G5597" s="47"/>
      <c r="H5597" s="47"/>
      <c r="I5597" s="47"/>
      <c r="J5597" s="47"/>
    </row>
    <row r="5598" spans="6:10">
      <c r="F5598" s="47"/>
      <c r="G5598" s="47"/>
      <c r="H5598" s="47"/>
      <c r="I5598" s="47"/>
      <c r="J5598" s="47"/>
    </row>
    <row r="5599" spans="6:10">
      <c r="F5599" s="47"/>
      <c r="G5599" s="47"/>
      <c r="H5599" s="47"/>
      <c r="I5599" s="47"/>
      <c r="J5599" s="47"/>
    </row>
    <row r="5600" spans="6:10">
      <c r="F5600" s="47"/>
      <c r="G5600" s="47"/>
      <c r="H5600" s="47"/>
      <c r="I5600" s="47"/>
      <c r="J5600" s="47"/>
    </row>
    <row r="5601" spans="6:10">
      <c r="F5601" s="47"/>
      <c r="G5601" s="47"/>
      <c r="H5601" s="47"/>
      <c r="I5601" s="47"/>
      <c r="J5601" s="47"/>
    </row>
    <row r="5602" spans="6:10">
      <c r="F5602" s="47"/>
      <c r="G5602" s="47"/>
      <c r="H5602" s="47"/>
      <c r="I5602" s="47"/>
      <c r="J5602" s="47"/>
    </row>
    <row r="5603" spans="6:10">
      <c r="F5603" s="47"/>
      <c r="G5603" s="47"/>
      <c r="H5603" s="47"/>
      <c r="I5603" s="47"/>
      <c r="J5603" s="47"/>
    </row>
    <row r="5604" spans="6:10">
      <c r="F5604" s="47"/>
      <c r="G5604" s="47"/>
      <c r="H5604" s="47"/>
      <c r="I5604" s="47"/>
      <c r="J5604" s="47"/>
    </row>
    <row r="5605" spans="6:10">
      <c r="F5605" s="47"/>
      <c r="G5605" s="47"/>
      <c r="H5605" s="47"/>
      <c r="I5605" s="47"/>
      <c r="J5605" s="47"/>
    </row>
    <row r="5606" spans="6:10">
      <c r="F5606" s="47"/>
      <c r="G5606" s="47"/>
      <c r="H5606" s="47"/>
      <c r="I5606" s="47"/>
      <c r="J5606" s="47"/>
    </row>
    <row r="5607" spans="6:10">
      <c r="F5607" s="47"/>
      <c r="G5607" s="47"/>
      <c r="H5607" s="47"/>
      <c r="I5607" s="47"/>
      <c r="J5607" s="47"/>
    </row>
    <row r="5608" spans="6:10">
      <c r="F5608" s="47"/>
      <c r="G5608" s="47"/>
      <c r="H5608" s="47"/>
      <c r="I5608" s="47"/>
      <c r="J5608" s="47"/>
    </row>
    <row r="5609" spans="6:10">
      <c r="F5609" s="47"/>
      <c r="G5609" s="47"/>
      <c r="H5609" s="47"/>
      <c r="I5609" s="47"/>
      <c r="J5609" s="47"/>
    </row>
    <row r="5610" spans="6:10">
      <c r="F5610" s="47"/>
      <c r="G5610" s="47"/>
      <c r="H5610" s="47"/>
      <c r="I5610" s="47"/>
      <c r="J5610" s="47"/>
    </row>
    <row r="5611" spans="6:10">
      <c r="F5611" s="47"/>
      <c r="G5611" s="47"/>
      <c r="H5611" s="47"/>
      <c r="I5611" s="47"/>
      <c r="J5611" s="47"/>
    </row>
    <row r="5612" spans="6:10">
      <c r="F5612" s="47"/>
      <c r="G5612" s="47"/>
      <c r="H5612" s="47"/>
      <c r="I5612" s="47"/>
      <c r="J5612" s="47"/>
    </row>
    <row r="5613" spans="6:10">
      <c r="F5613" s="47"/>
      <c r="G5613" s="47"/>
      <c r="H5613" s="47"/>
      <c r="I5613" s="47"/>
      <c r="J5613" s="47"/>
    </row>
    <row r="5614" spans="6:10">
      <c r="F5614" s="47"/>
      <c r="G5614" s="47"/>
      <c r="H5614" s="47"/>
      <c r="I5614" s="47"/>
      <c r="J5614" s="47"/>
    </row>
    <row r="5615" spans="6:10">
      <c r="F5615" s="47"/>
      <c r="G5615" s="47"/>
      <c r="H5615" s="47"/>
      <c r="I5615" s="47"/>
      <c r="J5615" s="47"/>
    </row>
    <row r="5616" spans="6:10">
      <c r="F5616" s="47"/>
      <c r="G5616" s="47"/>
      <c r="H5616" s="47"/>
      <c r="I5616" s="47"/>
      <c r="J5616" s="47"/>
    </row>
    <row r="5617" spans="6:10">
      <c r="F5617" s="47"/>
      <c r="G5617" s="47"/>
      <c r="H5617" s="47"/>
      <c r="I5617" s="47"/>
      <c r="J5617" s="47"/>
    </row>
    <row r="5618" spans="6:10">
      <c r="F5618" s="47"/>
      <c r="G5618" s="47"/>
      <c r="H5618" s="47"/>
      <c r="I5618" s="47"/>
      <c r="J5618" s="47"/>
    </row>
    <row r="5619" spans="6:10">
      <c r="F5619" s="47"/>
      <c r="G5619" s="47"/>
      <c r="H5619" s="47"/>
      <c r="I5619" s="47"/>
      <c r="J5619" s="47"/>
    </row>
    <row r="5620" spans="6:10">
      <c r="F5620" s="47"/>
      <c r="G5620" s="47"/>
      <c r="H5620" s="47"/>
      <c r="I5620" s="47"/>
      <c r="J5620" s="47"/>
    </row>
    <row r="5621" spans="6:10">
      <c r="F5621" s="47"/>
      <c r="G5621" s="47"/>
      <c r="H5621" s="47"/>
      <c r="I5621" s="47"/>
      <c r="J5621" s="47"/>
    </row>
    <row r="5622" spans="6:10">
      <c r="F5622" s="47"/>
      <c r="G5622" s="47"/>
      <c r="H5622" s="47"/>
      <c r="I5622" s="47"/>
      <c r="J5622" s="47"/>
    </row>
    <row r="5623" spans="6:10">
      <c r="F5623" s="47"/>
      <c r="G5623" s="47"/>
      <c r="H5623" s="47"/>
      <c r="I5623" s="47"/>
      <c r="J5623" s="47"/>
    </row>
    <row r="5624" spans="6:10">
      <c r="F5624" s="47"/>
      <c r="G5624" s="47"/>
      <c r="H5624" s="47"/>
      <c r="I5624" s="47"/>
      <c r="J5624" s="47"/>
    </row>
    <row r="5625" spans="6:10">
      <c r="F5625" s="47"/>
      <c r="G5625" s="47"/>
      <c r="H5625" s="47"/>
      <c r="I5625" s="47"/>
      <c r="J5625" s="47"/>
    </row>
    <row r="5626" spans="6:10">
      <c r="F5626" s="47"/>
      <c r="G5626" s="47"/>
      <c r="H5626" s="47"/>
      <c r="I5626" s="47"/>
      <c r="J5626" s="47"/>
    </row>
    <row r="5627" spans="6:10">
      <c r="F5627" s="47"/>
      <c r="G5627" s="47"/>
      <c r="H5627" s="47"/>
      <c r="I5627" s="47"/>
      <c r="J5627" s="47"/>
    </row>
    <row r="5628" spans="6:10">
      <c r="F5628" s="47"/>
      <c r="G5628" s="47"/>
      <c r="H5628" s="47"/>
      <c r="I5628" s="47"/>
      <c r="J5628" s="47"/>
    </row>
    <row r="5629" spans="6:10">
      <c r="F5629" s="47"/>
      <c r="G5629" s="47"/>
      <c r="H5629" s="47"/>
      <c r="I5629" s="47"/>
      <c r="J5629" s="47"/>
    </row>
    <row r="5630" spans="6:10">
      <c r="F5630" s="47"/>
      <c r="G5630" s="47"/>
      <c r="H5630" s="47"/>
      <c r="I5630" s="47"/>
      <c r="J5630" s="47"/>
    </row>
    <row r="5631" spans="6:10">
      <c r="F5631" s="47"/>
      <c r="G5631" s="47"/>
      <c r="H5631" s="47"/>
      <c r="I5631" s="47"/>
      <c r="J5631" s="47"/>
    </row>
    <row r="5632" spans="6:10">
      <c r="F5632" s="47"/>
      <c r="G5632" s="47"/>
      <c r="H5632" s="47"/>
      <c r="I5632" s="47"/>
      <c r="J5632" s="47"/>
    </row>
    <row r="5633" spans="6:10">
      <c r="F5633" s="47"/>
      <c r="G5633" s="47"/>
      <c r="H5633" s="47"/>
      <c r="I5633" s="47"/>
      <c r="J5633" s="47"/>
    </row>
    <row r="5634" spans="6:10">
      <c r="F5634" s="47"/>
      <c r="G5634" s="47"/>
      <c r="H5634" s="47"/>
      <c r="I5634" s="47"/>
      <c r="J5634" s="47"/>
    </row>
    <row r="5635" spans="6:10">
      <c r="F5635" s="47"/>
      <c r="G5635" s="47"/>
      <c r="H5635" s="47"/>
      <c r="I5635" s="47"/>
      <c r="J5635" s="47"/>
    </row>
    <row r="5636" spans="6:10">
      <c r="F5636" s="47"/>
      <c r="G5636" s="47"/>
      <c r="H5636" s="47"/>
      <c r="I5636" s="47"/>
      <c r="J5636" s="47"/>
    </row>
    <row r="5637" spans="6:10">
      <c r="F5637" s="47"/>
      <c r="G5637" s="47"/>
      <c r="H5637" s="47"/>
      <c r="I5637" s="47"/>
      <c r="J5637" s="47"/>
    </row>
    <row r="5638" spans="6:10">
      <c r="F5638" s="47"/>
      <c r="G5638" s="47"/>
      <c r="H5638" s="47"/>
      <c r="I5638" s="47"/>
      <c r="J5638" s="47"/>
    </row>
    <row r="5639" spans="6:10">
      <c r="F5639" s="47"/>
      <c r="G5639" s="47"/>
      <c r="H5639" s="47"/>
      <c r="I5639" s="47"/>
      <c r="J5639" s="47"/>
    </row>
    <row r="5640" spans="6:10">
      <c r="F5640" s="47"/>
      <c r="G5640" s="47"/>
      <c r="H5640" s="47"/>
      <c r="I5640" s="47"/>
      <c r="J5640" s="47"/>
    </row>
    <row r="5641" spans="6:10">
      <c r="F5641" s="47"/>
      <c r="G5641" s="47"/>
      <c r="H5641" s="47"/>
      <c r="I5641" s="47"/>
      <c r="J5641" s="47"/>
    </row>
    <row r="5642" spans="6:10">
      <c r="F5642" s="47"/>
      <c r="G5642" s="47"/>
      <c r="H5642" s="47"/>
      <c r="I5642" s="47"/>
      <c r="J5642" s="47"/>
    </row>
    <row r="5643" spans="6:10">
      <c r="F5643" s="47"/>
      <c r="G5643" s="47"/>
      <c r="H5643" s="47"/>
      <c r="I5643" s="47"/>
      <c r="J5643" s="47"/>
    </row>
    <row r="5644" spans="6:10">
      <c r="F5644" s="47"/>
      <c r="G5644" s="47"/>
      <c r="H5644" s="47"/>
      <c r="I5644" s="47"/>
      <c r="J5644" s="47"/>
    </row>
    <row r="5645" spans="6:10">
      <c r="F5645" s="47"/>
      <c r="G5645" s="47"/>
      <c r="H5645" s="47"/>
      <c r="I5645" s="47"/>
      <c r="J5645" s="47"/>
    </row>
    <row r="5646" spans="6:10">
      <c r="F5646" s="47"/>
      <c r="G5646" s="47"/>
      <c r="H5646" s="47"/>
      <c r="I5646" s="47"/>
      <c r="J5646" s="47"/>
    </row>
    <row r="5647" spans="6:10">
      <c r="F5647" s="47"/>
      <c r="G5647" s="47"/>
      <c r="H5647" s="47"/>
      <c r="I5647" s="47"/>
      <c r="J5647" s="47"/>
    </row>
    <row r="5648" spans="6:10">
      <c r="F5648" s="47"/>
      <c r="G5648" s="47"/>
      <c r="H5648" s="47"/>
      <c r="I5648" s="47"/>
      <c r="J5648" s="47"/>
    </row>
    <row r="5649" spans="6:10">
      <c r="F5649" s="47"/>
      <c r="G5649" s="47"/>
      <c r="H5649" s="47"/>
      <c r="I5649" s="47"/>
      <c r="J5649" s="47"/>
    </row>
    <row r="5650" spans="6:10">
      <c r="F5650" s="47"/>
      <c r="G5650" s="47"/>
      <c r="H5650" s="47"/>
      <c r="I5650" s="47"/>
      <c r="J5650" s="47"/>
    </row>
    <row r="5651" spans="6:10">
      <c r="F5651" s="47"/>
      <c r="G5651" s="47"/>
      <c r="H5651" s="47"/>
      <c r="I5651" s="47"/>
      <c r="J5651" s="47"/>
    </row>
    <row r="5652" spans="6:10">
      <c r="F5652" s="47"/>
      <c r="G5652" s="47"/>
      <c r="H5652" s="47"/>
      <c r="I5652" s="47"/>
      <c r="J5652" s="47"/>
    </row>
    <row r="5653" spans="6:10">
      <c r="F5653" s="47"/>
      <c r="G5653" s="47"/>
      <c r="H5653" s="47"/>
      <c r="I5653" s="47"/>
      <c r="J5653" s="47"/>
    </row>
    <row r="5654" spans="6:10">
      <c r="F5654" s="47"/>
      <c r="G5654" s="47"/>
      <c r="H5654" s="47"/>
      <c r="I5654" s="47"/>
      <c r="J5654" s="47"/>
    </row>
    <row r="5655" spans="6:10">
      <c r="F5655" s="47"/>
      <c r="G5655" s="47"/>
      <c r="H5655" s="47"/>
      <c r="I5655" s="47"/>
      <c r="J5655" s="47"/>
    </row>
    <row r="5656" spans="6:10">
      <c r="F5656" s="47"/>
      <c r="G5656" s="47"/>
      <c r="H5656" s="47"/>
      <c r="I5656" s="47"/>
      <c r="J5656" s="47"/>
    </row>
    <row r="5657" spans="6:10">
      <c r="F5657" s="47"/>
      <c r="G5657" s="47"/>
      <c r="H5657" s="47"/>
      <c r="I5657" s="47"/>
      <c r="J5657" s="47"/>
    </row>
    <row r="5658" spans="6:10">
      <c r="F5658" s="47"/>
      <c r="G5658" s="47"/>
      <c r="H5658" s="47"/>
      <c r="I5658" s="47"/>
      <c r="J5658" s="47"/>
    </row>
    <row r="5659" spans="6:10">
      <c r="F5659" s="47"/>
      <c r="G5659" s="47"/>
      <c r="H5659" s="47"/>
      <c r="I5659" s="47"/>
      <c r="J5659" s="47"/>
    </row>
    <row r="5660" spans="6:10">
      <c r="F5660" s="47"/>
      <c r="G5660" s="47"/>
      <c r="H5660" s="47"/>
      <c r="I5660" s="47"/>
      <c r="J5660" s="47"/>
    </row>
    <row r="5661" spans="6:10">
      <c r="F5661" s="47"/>
      <c r="G5661" s="47"/>
      <c r="H5661" s="47"/>
      <c r="I5661" s="47"/>
      <c r="J5661" s="47"/>
    </row>
    <row r="5662" spans="6:10">
      <c r="F5662" s="47"/>
      <c r="G5662" s="47"/>
      <c r="H5662" s="47"/>
      <c r="I5662" s="47"/>
      <c r="J5662" s="47"/>
    </row>
    <row r="5663" spans="6:10">
      <c r="F5663" s="47"/>
      <c r="G5663" s="47"/>
      <c r="H5663" s="47"/>
      <c r="I5663" s="47"/>
      <c r="J5663" s="47"/>
    </row>
    <row r="5664" spans="6:10">
      <c r="F5664" s="47"/>
      <c r="G5664" s="47"/>
      <c r="H5664" s="47"/>
      <c r="I5664" s="47"/>
      <c r="J5664" s="47"/>
    </row>
    <row r="5665" spans="6:10">
      <c r="F5665" s="47"/>
      <c r="G5665" s="47"/>
      <c r="H5665" s="47"/>
      <c r="I5665" s="47"/>
      <c r="J5665" s="47"/>
    </row>
    <row r="5666" spans="6:10">
      <c r="F5666" s="47"/>
      <c r="G5666" s="47"/>
      <c r="H5666" s="47"/>
      <c r="I5666" s="47"/>
      <c r="J5666" s="47"/>
    </row>
    <row r="5667" spans="6:10">
      <c r="F5667" s="47"/>
      <c r="G5667" s="47"/>
      <c r="H5667" s="47"/>
      <c r="I5667" s="47"/>
      <c r="J5667" s="47"/>
    </row>
    <row r="5668" spans="6:10">
      <c r="F5668" s="47"/>
      <c r="G5668" s="47"/>
      <c r="H5668" s="47"/>
      <c r="I5668" s="47"/>
      <c r="J5668" s="47"/>
    </row>
    <row r="5669" spans="6:10">
      <c r="F5669" s="47"/>
      <c r="G5669" s="47"/>
      <c r="H5669" s="47"/>
      <c r="I5669" s="47"/>
      <c r="J5669" s="47"/>
    </row>
    <row r="5670" spans="6:10">
      <c r="F5670" s="47"/>
      <c r="G5670" s="47"/>
      <c r="H5670" s="47"/>
      <c r="I5670" s="47"/>
      <c r="J5670" s="47"/>
    </row>
    <row r="5671" spans="6:10">
      <c r="F5671" s="47"/>
      <c r="G5671" s="47"/>
      <c r="H5671" s="47"/>
      <c r="I5671" s="47"/>
      <c r="J5671" s="47"/>
    </row>
    <row r="5672" spans="6:10">
      <c r="F5672" s="47"/>
      <c r="G5672" s="47"/>
      <c r="H5672" s="47"/>
      <c r="I5672" s="47"/>
      <c r="J5672" s="47"/>
    </row>
    <row r="5673" spans="6:10">
      <c r="F5673" s="47"/>
      <c r="G5673" s="47"/>
      <c r="H5673" s="47"/>
      <c r="I5673" s="47"/>
      <c r="J5673" s="47"/>
    </row>
    <row r="5674" spans="6:10">
      <c r="F5674" s="47"/>
      <c r="G5674" s="47"/>
      <c r="H5674" s="47"/>
      <c r="I5674" s="47"/>
      <c r="J5674" s="47"/>
    </row>
    <row r="5675" spans="6:10">
      <c r="F5675" s="47"/>
      <c r="G5675" s="47"/>
      <c r="H5675" s="47"/>
      <c r="I5675" s="47"/>
      <c r="J5675" s="47"/>
    </row>
    <row r="5676" spans="6:10">
      <c r="F5676" s="47"/>
      <c r="G5676" s="47"/>
      <c r="H5676" s="47"/>
      <c r="I5676" s="47"/>
      <c r="J5676" s="47"/>
    </row>
    <row r="5677" spans="6:10">
      <c r="F5677" s="47"/>
      <c r="G5677" s="47"/>
      <c r="H5677" s="47"/>
      <c r="I5677" s="47"/>
      <c r="J5677" s="47"/>
    </row>
    <row r="5678" spans="6:10">
      <c r="F5678" s="47"/>
      <c r="G5678" s="47"/>
      <c r="H5678" s="47"/>
      <c r="I5678" s="47"/>
      <c r="J5678" s="47"/>
    </row>
    <row r="5679" spans="6:10">
      <c r="F5679" s="47"/>
      <c r="G5679" s="47"/>
      <c r="H5679" s="47"/>
      <c r="I5679" s="47"/>
      <c r="J5679" s="47"/>
    </row>
    <row r="5680" spans="6:10">
      <c r="F5680" s="47"/>
      <c r="G5680" s="47"/>
      <c r="H5680" s="47"/>
      <c r="I5680" s="47"/>
      <c r="J5680" s="47"/>
    </row>
    <row r="5681" spans="6:10">
      <c r="F5681" s="47"/>
      <c r="G5681" s="47"/>
      <c r="H5681" s="47"/>
      <c r="I5681" s="47"/>
      <c r="J5681" s="47"/>
    </row>
    <row r="5682" spans="6:10">
      <c r="F5682" s="47"/>
      <c r="G5682" s="47"/>
      <c r="H5682" s="47"/>
      <c r="I5682" s="47"/>
      <c r="J5682" s="47"/>
    </row>
    <row r="5683" spans="6:10">
      <c r="F5683" s="47"/>
      <c r="G5683" s="47"/>
      <c r="H5683" s="47"/>
      <c r="I5683" s="47"/>
      <c r="J5683" s="47"/>
    </row>
    <row r="5684" spans="6:10">
      <c r="F5684" s="47"/>
      <c r="G5684" s="47"/>
      <c r="H5684" s="47"/>
      <c r="I5684" s="47"/>
      <c r="J5684" s="47"/>
    </row>
    <row r="5685" spans="6:10">
      <c r="F5685" s="47"/>
      <c r="G5685" s="47"/>
      <c r="H5685" s="47"/>
      <c r="I5685" s="47"/>
      <c r="J5685" s="47"/>
    </row>
    <row r="5686" spans="6:10">
      <c r="F5686" s="47"/>
      <c r="G5686" s="47"/>
      <c r="H5686" s="47"/>
      <c r="I5686" s="47"/>
      <c r="J5686" s="47"/>
    </row>
    <row r="5687" spans="6:10">
      <c r="F5687" s="47"/>
      <c r="G5687" s="47"/>
      <c r="H5687" s="47"/>
      <c r="I5687" s="47"/>
      <c r="J5687" s="47"/>
    </row>
    <row r="5688" spans="6:10">
      <c r="F5688" s="47"/>
      <c r="G5688" s="47"/>
      <c r="H5688" s="47"/>
      <c r="I5688" s="47"/>
      <c r="J5688" s="47"/>
    </row>
    <row r="5689" spans="6:10">
      <c r="F5689" s="47"/>
      <c r="G5689" s="47"/>
      <c r="H5689" s="47"/>
      <c r="I5689" s="47"/>
      <c r="J5689" s="47"/>
    </row>
    <row r="5690" spans="6:10">
      <c r="F5690" s="47"/>
      <c r="G5690" s="47"/>
      <c r="H5690" s="47"/>
      <c r="I5690" s="47"/>
      <c r="J5690" s="47"/>
    </row>
    <row r="5691" spans="6:10">
      <c r="F5691" s="47"/>
      <c r="G5691" s="47"/>
      <c r="H5691" s="47"/>
      <c r="I5691" s="47"/>
      <c r="J5691" s="47"/>
    </row>
    <row r="5692" spans="6:10">
      <c r="F5692" s="47"/>
      <c r="G5692" s="47"/>
      <c r="H5692" s="47"/>
      <c r="I5692" s="47"/>
      <c r="J5692" s="47"/>
    </row>
    <row r="5693" spans="6:10">
      <c r="F5693" s="47"/>
      <c r="G5693" s="47"/>
      <c r="H5693" s="47"/>
      <c r="I5693" s="47"/>
      <c r="J5693" s="47"/>
    </row>
    <row r="5694" spans="6:10">
      <c r="F5694" s="47"/>
      <c r="G5694" s="47"/>
      <c r="H5694" s="47"/>
      <c r="I5694" s="47"/>
      <c r="J5694" s="47"/>
    </row>
    <row r="5695" spans="6:10">
      <c r="F5695" s="47"/>
      <c r="G5695" s="47"/>
      <c r="H5695" s="47"/>
      <c r="I5695" s="47"/>
      <c r="J5695" s="47"/>
    </row>
    <row r="5696" spans="6:10">
      <c r="F5696" s="47"/>
      <c r="G5696" s="47"/>
      <c r="H5696" s="47"/>
      <c r="I5696" s="47"/>
      <c r="J5696" s="47"/>
    </row>
    <row r="5697" spans="6:10">
      <c r="F5697" s="47"/>
      <c r="G5697" s="47"/>
      <c r="H5697" s="47"/>
      <c r="I5697" s="47"/>
      <c r="J5697" s="47"/>
    </row>
    <row r="5698" spans="6:10">
      <c r="F5698" s="47"/>
      <c r="G5698" s="47"/>
      <c r="H5698" s="47"/>
      <c r="I5698" s="47"/>
      <c r="J5698" s="47"/>
    </row>
    <row r="5699" spans="6:10">
      <c r="F5699" s="47"/>
      <c r="G5699" s="47"/>
      <c r="H5699" s="47"/>
      <c r="I5699" s="47"/>
      <c r="J5699" s="47"/>
    </row>
    <row r="5700" spans="6:10">
      <c r="F5700" s="47"/>
      <c r="G5700" s="47"/>
      <c r="H5700" s="47"/>
      <c r="I5700" s="47"/>
      <c r="J5700" s="47"/>
    </row>
    <row r="5701" spans="6:10">
      <c r="F5701" s="47"/>
      <c r="G5701" s="47"/>
      <c r="H5701" s="47"/>
      <c r="I5701" s="47"/>
      <c r="J5701" s="47"/>
    </row>
    <row r="5702" spans="6:10">
      <c r="F5702" s="47"/>
      <c r="G5702" s="47"/>
      <c r="H5702" s="47"/>
      <c r="I5702" s="47"/>
      <c r="J5702" s="47"/>
    </row>
    <row r="5703" spans="6:10">
      <c r="F5703" s="47"/>
      <c r="G5703" s="47"/>
      <c r="H5703" s="47"/>
      <c r="I5703" s="47"/>
      <c r="J5703" s="47"/>
    </row>
    <row r="5704" spans="6:10">
      <c r="F5704" s="47"/>
      <c r="G5704" s="47"/>
      <c r="H5704" s="47"/>
      <c r="I5704" s="47"/>
      <c r="J5704" s="47"/>
    </row>
    <row r="5705" spans="6:10">
      <c r="F5705" s="47"/>
      <c r="G5705" s="47"/>
      <c r="H5705" s="47"/>
      <c r="I5705" s="47"/>
      <c r="J5705" s="47"/>
    </row>
    <row r="5706" spans="6:10">
      <c r="F5706" s="47"/>
      <c r="G5706" s="47"/>
      <c r="H5706" s="47"/>
      <c r="I5706" s="47"/>
      <c r="J5706" s="47"/>
    </row>
    <row r="5707" spans="6:10">
      <c r="F5707" s="47"/>
      <c r="G5707" s="47"/>
      <c r="H5707" s="47"/>
      <c r="I5707" s="47"/>
      <c r="J5707" s="47"/>
    </row>
    <row r="5708" spans="6:10">
      <c r="F5708" s="47"/>
      <c r="G5708" s="47"/>
      <c r="H5708" s="47"/>
      <c r="I5708" s="47"/>
      <c r="J5708" s="47"/>
    </row>
    <row r="5709" spans="6:10">
      <c r="F5709" s="47"/>
      <c r="G5709" s="47"/>
      <c r="H5709" s="47"/>
      <c r="I5709" s="47"/>
      <c r="J5709" s="47"/>
    </row>
    <row r="5710" spans="6:10">
      <c r="F5710" s="47"/>
      <c r="G5710" s="47"/>
      <c r="H5710" s="47"/>
      <c r="I5710" s="47"/>
      <c r="J5710" s="47"/>
    </row>
    <row r="5711" spans="6:10">
      <c r="F5711" s="47"/>
      <c r="G5711" s="47"/>
      <c r="H5711" s="47"/>
      <c r="I5711" s="47"/>
      <c r="J5711" s="47"/>
    </row>
    <row r="5712" spans="6:10">
      <c r="F5712" s="47"/>
      <c r="G5712" s="47"/>
      <c r="H5712" s="47"/>
      <c r="I5712" s="47"/>
      <c r="J5712" s="47"/>
    </row>
    <row r="5713" spans="6:10">
      <c r="F5713" s="47"/>
      <c r="G5713" s="47"/>
      <c r="H5713" s="47"/>
      <c r="I5713" s="47"/>
      <c r="J5713" s="47"/>
    </row>
    <row r="5714" spans="6:10">
      <c r="F5714" s="47"/>
      <c r="G5714" s="47"/>
      <c r="H5714" s="47"/>
      <c r="I5714" s="47"/>
      <c r="J5714" s="47"/>
    </row>
    <row r="5715" spans="6:10">
      <c r="F5715" s="47"/>
      <c r="G5715" s="47"/>
      <c r="H5715" s="47"/>
      <c r="I5715" s="47"/>
      <c r="J5715" s="47"/>
    </row>
    <row r="5716" spans="6:10">
      <c r="F5716" s="47"/>
      <c r="G5716" s="47"/>
      <c r="H5716" s="47"/>
      <c r="I5716" s="47"/>
      <c r="J5716" s="47"/>
    </row>
    <row r="5717" spans="6:10">
      <c r="F5717" s="47"/>
      <c r="G5717" s="47"/>
      <c r="H5717" s="47"/>
      <c r="I5717" s="47"/>
      <c r="J5717" s="47"/>
    </row>
    <row r="5718" spans="6:10">
      <c r="F5718" s="47"/>
      <c r="G5718" s="47"/>
      <c r="H5718" s="47"/>
      <c r="I5718" s="47"/>
      <c r="J5718" s="47"/>
    </row>
    <row r="5719" spans="6:10">
      <c r="F5719" s="47"/>
      <c r="G5719" s="47"/>
      <c r="H5719" s="47"/>
      <c r="I5719" s="47"/>
      <c r="J5719" s="47"/>
    </row>
    <row r="5720" spans="6:10">
      <c r="F5720" s="47"/>
      <c r="G5720" s="47"/>
      <c r="H5720" s="47"/>
      <c r="I5720" s="47"/>
      <c r="J5720" s="47"/>
    </row>
    <row r="5721" spans="6:10">
      <c r="F5721" s="47"/>
      <c r="G5721" s="47"/>
      <c r="H5721" s="47"/>
      <c r="I5721" s="47"/>
      <c r="J5721" s="47"/>
    </row>
    <row r="5722" spans="6:10">
      <c r="F5722" s="47"/>
      <c r="G5722" s="47"/>
      <c r="H5722" s="47"/>
      <c r="I5722" s="47"/>
      <c r="J5722" s="47"/>
    </row>
    <row r="5723" spans="6:10">
      <c r="F5723" s="47"/>
      <c r="G5723" s="47"/>
      <c r="H5723" s="47"/>
      <c r="I5723" s="47"/>
      <c r="J5723" s="47"/>
    </row>
    <row r="5724" spans="6:10">
      <c r="F5724" s="47"/>
      <c r="G5724" s="47"/>
      <c r="H5724" s="47"/>
      <c r="I5724" s="47"/>
      <c r="J5724" s="47"/>
    </row>
    <row r="5725" spans="6:10">
      <c r="F5725" s="47"/>
      <c r="G5725" s="47"/>
      <c r="H5725" s="47"/>
      <c r="I5725" s="47"/>
      <c r="J5725" s="47"/>
    </row>
    <row r="5726" spans="6:10">
      <c r="F5726" s="47"/>
      <c r="G5726" s="47"/>
      <c r="H5726" s="47"/>
      <c r="I5726" s="47"/>
      <c r="J5726" s="47"/>
    </row>
    <row r="5727" spans="6:10">
      <c r="F5727" s="47"/>
      <c r="G5727" s="47"/>
      <c r="H5727" s="47"/>
      <c r="I5727" s="47"/>
      <c r="J5727" s="47"/>
    </row>
    <row r="5728" spans="6:10">
      <c r="F5728" s="47"/>
      <c r="G5728" s="47"/>
      <c r="H5728" s="47"/>
      <c r="I5728" s="47"/>
      <c r="J5728" s="47"/>
    </row>
    <row r="5729" spans="6:10">
      <c r="F5729" s="47"/>
      <c r="G5729" s="47"/>
      <c r="H5729" s="47"/>
      <c r="I5729" s="47"/>
      <c r="J5729" s="47"/>
    </row>
    <row r="5730" spans="6:10">
      <c r="F5730" s="47"/>
      <c r="G5730" s="47"/>
      <c r="H5730" s="47"/>
      <c r="I5730" s="47"/>
      <c r="J5730" s="47"/>
    </row>
    <row r="5731" spans="6:10">
      <c r="F5731" s="47"/>
      <c r="G5731" s="47"/>
      <c r="H5731" s="47"/>
      <c r="I5731" s="47"/>
      <c r="J5731" s="47"/>
    </row>
    <row r="5732" spans="6:10">
      <c r="F5732" s="47"/>
      <c r="G5732" s="47"/>
      <c r="H5732" s="47"/>
      <c r="I5732" s="47"/>
      <c r="J5732" s="47"/>
    </row>
    <row r="5733" spans="6:10">
      <c r="F5733" s="47"/>
      <c r="G5733" s="47"/>
      <c r="H5733" s="47"/>
      <c r="I5733" s="47"/>
      <c r="J5733" s="47"/>
    </row>
    <row r="5734" spans="6:10">
      <c r="F5734" s="47"/>
      <c r="G5734" s="47"/>
      <c r="H5734" s="47"/>
      <c r="I5734" s="47"/>
      <c r="J5734" s="47"/>
    </row>
    <row r="5735" spans="6:10">
      <c r="F5735" s="47"/>
      <c r="G5735" s="47"/>
      <c r="H5735" s="47"/>
      <c r="I5735" s="47"/>
      <c r="J5735" s="47"/>
    </row>
    <row r="5736" spans="6:10">
      <c r="F5736" s="47"/>
      <c r="G5736" s="47"/>
      <c r="H5736" s="47"/>
      <c r="I5736" s="47"/>
      <c r="J5736" s="47"/>
    </row>
    <row r="5737" spans="6:10">
      <c r="F5737" s="47"/>
      <c r="G5737" s="47"/>
      <c r="H5737" s="47"/>
      <c r="I5737" s="47"/>
      <c r="J5737" s="47"/>
    </row>
    <row r="5738" spans="6:10">
      <c r="F5738" s="47"/>
      <c r="G5738" s="47"/>
      <c r="H5738" s="47"/>
      <c r="I5738" s="47"/>
      <c r="J5738" s="47"/>
    </row>
    <row r="5739" spans="6:10">
      <c r="F5739" s="47"/>
      <c r="G5739" s="47"/>
      <c r="H5739" s="47"/>
      <c r="I5739" s="47"/>
      <c r="J5739" s="47"/>
    </row>
    <row r="5740" spans="6:10">
      <c r="F5740" s="47"/>
      <c r="G5740" s="47"/>
      <c r="H5740" s="47"/>
      <c r="I5740" s="47"/>
      <c r="J5740" s="47"/>
    </row>
    <row r="5741" spans="6:10">
      <c r="F5741" s="47"/>
      <c r="G5741" s="47"/>
      <c r="H5741" s="47"/>
      <c r="I5741" s="47"/>
      <c r="J5741" s="47"/>
    </row>
    <row r="5742" spans="6:10">
      <c r="F5742" s="47"/>
      <c r="G5742" s="47"/>
      <c r="H5742" s="47"/>
      <c r="I5742" s="47"/>
      <c r="J5742" s="47"/>
    </row>
    <row r="5743" spans="6:10">
      <c r="F5743" s="47"/>
      <c r="G5743" s="47"/>
      <c r="H5743" s="47"/>
      <c r="I5743" s="47"/>
      <c r="J5743" s="47"/>
    </row>
    <row r="5744" spans="6:10">
      <c r="F5744" s="47"/>
      <c r="G5744" s="47"/>
      <c r="H5744" s="47"/>
      <c r="I5744" s="47"/>
      <c r="J5744" s="47"/>
    </row>
    <row r="5745" spans="6:10">
      <c r="F5745" s="47"/>
      <c r="G5745" s="47"/>
      <c r="H5745" s="47"/>
      <c r="I5745" s="47"/>
      <c r="J5745" s="47"/>
    </row>
    <row r="5746" spans="6:10">
      <c r="F5746" s="47"/>
      <c r="G5746" s="47"/>
      <c r="H5746" s="47"/>
      <c r="I5746" s="47"/>
      <c r="J5746" s="47"/>
    </row>
    <row r="5747" spans="6:10">
      <c r="F5747" s="47"/>
      <c r="G5747" s="47"/>
      <c r="H5747" s="47"/>
      <c r="I5747" s="47"/>
      <c r="J5747" s="47"/>
    </row>
    <row r="5748" spans="6:10">
      <c r="F5748" s="47"/>
      <c r="G5748" s="47"/>
      <c r="H5748" s="47"/>
      <c r="I5748" s="47"/>
      <c r="J5748" s="47"/>
    </row>
    <row r="5749" spans="6:10">
      <c r="F5749" s="47"/>
      <c r="G5749" s="47"/>
      <c r="H5749" s="47"/>
      <c r="I5749" s="47"/>
      <c r="J5749" s="47"/>
    </row>
    <row r="5750" spans="6:10">
      <c r="F5750" s="47"/>
      <c r="G5750" s="47"/>
      <c r="H5750" s="47"/>
      <c r="I5750" s="47"/>
      <c r="J5750" s="47"/>
    </row>
    <row r="5751" spans="6:10">
      <c r="F5751" s="47"/>
      <c r="G5751" s="47"/>
      <c r="H5751" s="47"/>
      <c r="I5751" s="47"/>
      <c r="J5751" s="47"/>
    </row>
    <row r="5752" spans="6:10">
      <c r="F5752" s="47"/>
      <c r="G5752" s="47"/>
      <c r="H5752" s="47"/>
      <c r="I5752" s="47"/>
      <c r="J5752" s="47"/>
    </row>
    <row r="5753" spans="6:10">
      <c r="F5753" s="47"/>
      <c r="G5753" s="47"/>
      <c r="H5753" s="47"/>
      <c r="I5753" s="47"/>
      <c r="J5753" s="47"/>
    </row>
    <row r="5754" spans="6:10">
      <c r="F5754" s="47"/>
      <c r="G5754" s="47"/>
      <c r="H5754" s="47"/>
      <c r="I5754" s="47"/>
      <c r="J5754" s="47"/>
    </row>
    <row r="5755" spans="6:10">
      <c r="F5755" s="47"/>
      <c r="G5755" s="47"/>
      <c r="H5755" s="47"/>
      <c r="I5755" s="47"/>
      <c r="J5755" s="47"/>
    </row>
    <row r="5756" spans="6:10">
      <c r="F5756" s="47"/>
      <c r="G5756" s="47"/>
      <c r="H5756" s="47"/>
      <c r="I5756" s="47"/>
      <c r="J5756" s="47"/>
    </row>
    <row r="5757" spans="6:10">
      <c r="F5757" s="47"/>
      <c r="G5757" s="47"/>
      <c r="H5757" s="47"/>
      <c r="I5757" s="47"/>
      <c r="J5757" s="47"/>
    </row>
    <row r="5758" spans="6:10">
      <c r="F5758" s="47"/>
      <c r="G5758" s="47"/>
      <c r="H5758" s="47"/>
      <c r="I5758" s="47"/>
      <c r="J5758" s="47"/>
    </row>
    <row r="5759" spans="6:10">
      <c r="F5759" s="47"/>
      <c r="G5759" s="47"/>
      <c r="H5759" s="47"/>
      <c r="I5759" s="47"/>
      <c r="J5759" s="47"/>
    </row>
    <row r="5760" spans="6:10">
      <c r="F5760" s="47"/>
      <c r="G5760" s="47"/>
      <c r="H5760" s="47"/>
      <c r="I5760" s="47"/>
      <c r="J5760" s="47"/>
    </row>
    <row r="5761" spans="6:10">
      <c r="F5761" s="47"/>
      <c r="G5761" s="47"/>
      <c r="H5761" s="47"/>
      <c r="I5761" s="47"/>
      <c r="J5761" s="47"/>
    </row>
    <row r="5762" spans="6:10">
      <c r="F5762" s="47"/>
      <c r="G5762" s="47"/>
      <c r="H5762" s="47"/>
      <c r="I5762" s="47"/>
      <c r="J5762" s="47"/>
    </row>
    <row r="5763" spans="6:10">
      <c r="F5763" s="47"/>
      <c r="G5763" s="47"/>
      <c r="H5763" s="47"/>
      <c r="I5763" s="47"/>
      <c r="J5763" s="47"/>
    </row>
    <row r="5764" spans="6:10">
      <c r="F5764" s="47"/>
      <c r="G5764" s="47"/>
      <c r="H5764" s="47"/>
      <c r="I5764" s="47"/>
      <c r="J5764" s="47"/>
    </row>
    <row r="5765" spans="6:10">
      <c r="F5765" s="47"/>
      <c r="G5765" s="47"/>
      <c r="H5765" s="47"/>
      <c r="I5765" s="47"/>
      <c r="J5765" s="47"/>
    </row>
    <row r="5766" spans="6:10">
      <c r="F5766" s="47"/>
      <c r="G5766" s="47"/>
      <c r="H5766" s="47"/>
      <c r="I5766" s="47"/>
      <c r="J5766" s="47"/>
    </row>
    <row r="5767" spans="6:10">
      <c r="F5767" s="47"/>
      <c r="G5767" s="47"/>
      <c r="H5767" s="47"/>
      <c r="I5767" s="47"/>
      <c r="J5767" s="47"/>
    </row>
    <row r="5768" spans="6:10">
      <c r="F5768" s="47"/>
      <c r="G5768" s="47"/>
      <c r="H5768" s="47"/>
      <c r="I5768" s="47"/>
      <c r="J5768" s="47"/>
    </row>
    <row r="5769" spans="6:10">
      <c r="F5769" s="47"/>
      <c r="G5769" s="47"/>
      <c r="H5769" s="47"/>
      <c r="I5769" s="47"/>
      <c r="J5769" s="47"/>
    </row>
    <row r="5770" spans="6:10">
      <c r="F5770" s="47"/>
      <c r="G5770" s="47"/>
      <c r="H5770" s="47"/>
      <c r="I5770" s="47"/>
      <c r="J5770" s="47"/>
    </row>
    <row r="5771" spans="6:10">
      <c r="F5771" s="47"/>
      <c r="G5771" s="47"/>
      <c r="H5771" s="47"/>
      <c r="I5771" s="47"/>
      <c r="J5771" s="47"/>
    </row>
    <row r="5772" spans="6:10">
      <c r="F5772" s="47"/>
      <c r="G5772" s="47"/>
      <c r="H5772" s="47"/>
      <c r="I5772" s="47"/>
      <c r="J5772" s="47"/>
    </row>
    <row r="5773" spans="6:10">
      <c r="F5773" s="47"/>
      <c r="G5773" s="47"/>
      <c r="H5773" s="47"/>
      <c r="I5773" s="47"/>
      <c r="J5773" s="47"/>
    </row>
    <row r="5774" spans="6:10">
      <c r="F5774" s="47"/>
      <c r="G5774" s="47"/>
      <c r="H5774" s="47"/>
      <c r="I5774" s="47"/>
      <c r="J5774" s="47"/>
    </row>
    <row r="5775" spans="6:10">
      <c r="F5775" s="47"/>
      <c r="G5775" s="47"/>
      <c r="H5775" s="47"/>
      <c r="I5775" s="47"/>
      <c r="J5775" s="47"/>
    </row>
    <row r="5776" spans="6:10">
      <c r="F5776" s="47"/>
      <c r="G5776" s="47"/>
      <c r="H5776" s="47"/>
      <c r="I5776" s="47"/>
      <c r="J5776" s="47"/>
    </row>
    <row r="5777" spans="6:10">
      <c r="F5777" s="47"/>
      <c r="G5777" s="47"/>
      <c r="H5777" s="47"/>
      <c r="I5777" s="47"/>
      <c r="J5777" s="47"/>
    </row>
    <row r="5778" spans="6:10">
      <c r="F5778" s="47"/>
      <c r="G5778" s="47"/>
      <c r="H5778" s="47"/>
      <c r="I5778" s="47"/>
      <c r="J5778" s="47"/>
    </row>
    <row r="5779" spans="6:10">
      <c r="F5779" s="47"/>
      <c r="G5779" s="47"/>
      <c r="H5779" s="47"/>
      <c r="I5779" s="47"/>
      <c r="J5779" s="47"/>
    </row>
    <row r="5780" spans="6:10">
      <c r="F5780" s="47"/>
      <c r="G5780" s="47"/>
      <c r="H5780" s="47"/>
      <c r="I5780" s="47"/>
      <c r="J5780" s="47"/>
    </row>
    <row r="5781" spans="6:10">
      <c r="F5781" s="47"/>
      <c r="G5781" s="47"/>
      <c r="H5781" s="47"/>
      <c r="I5781" s="47"/>
      <c r="J5781" s="47"/>
    </row>
    <row r="5782" spans="6:10">
      <c r="F5782" s="47"/>
      <c r="G5782" s="47"/>
      <c r="H5782" s="47"/>
      <c r="I5782" s="47"/>
      <c r="J5782" s="47"/>
    </row>
    <row r="5783" spans="6:10">
      <c r="F5783" s="47"/>
      <c r="G5783" s="47"/>
      <c r="H5783" s="47"/>
      <c r="I5783" s="47"/>
      <c r="J5783" s="47"/>
    </row>
    <row r="5784" spans="6:10">
      <c r="F5784" s="47"/>
      <c r="G5784" s="47"/>
      <c r="H5784" s="47"/>
      <c r="I5784" s="47"/>
      <c r="J5784" s="47"/>
    </row>
    <row r="5785" spans="6:10">
      <c r="F5785" s="47"/>
      <c r="G5785" s="47"/>
      <c r="H5785" s="47"/>
      <c r="I5785" s="47"/>
      <c r="J5785" s="47"/>
    </row>
    <row r="5786" spans="6:10">
      <c r="F5786" s="47"/>
      <c r="G5786" s="47"/>
      <c r="H5786" s="47"/>
      <c r="I5786" s="47"/>
      <c r="J5786" s="47"/>
    </row>
    <row r="5787" spans="6:10">
      <c r="F5787" s="47"/>
      <c r="G5787" s="47"/>
      <c r="H5787" s="47"/>
      <c r="I5787" s="47"/>
      <c r="J5787" s="47"/>
    </row>
    <row r="5788" spans="6:10">
      <c r="F5788" s="47"/>
      <c r="G5788" s="47"/>
      <c r="H5788" s="47"/>
      <c r="I5788" s="47"/>
      <c r="J5788" s="47"/>
    </row>
    <row r="5789" spans="6:10">
      <c r="F5789" s="47"/>
      <c r="G5789" s="47"/>
      <c r="H5789" s="47"/>
      <c r="I5789" s="47"/>
      <c r="J5789" s="47"/>
    </row>
    <row r="5790" spans="6:10">
      <c r="F5790" s="47"/>
      <c r="G5790" s="47"/>
      <c r="H5790" s="47"/>
      <c r="I5790" s="47"/>
      <c r="J5790" s="47"/>
    </row>
    <row r="5791" spans="6:10">
      <c r="F5791" s="47"/>
      <c r="G5791" s="47"/>
      <c r="H5791" s="47"/>
      <c r="I5791" s="47"/>
      <c r="J5791" s="47"/>
    </row>
    <row r="5792" spans="6:10">
      <c r="F5792" s="47"/>
      <c r="G5792" s="47"/>
      <c r="H5792" s="47"/>
      <c r="I5792" s="47"/>
      <c r="J5792" s="47"/>
    </row>
    <row r="5793" spans="6:10">
      <c r="F5793" s="47"/>
      <c r="G5793" s="47"/>
      <c r="H5793" s="47"/>
      <c r="I5793" s="47"/>
      <c r="J5793" s="47"/>
    </row>
    <row r="5794" spans="6:10">
      <c r="F5794" s="47"/>
      <c r="G5794" s="47"/>
      <c r="H5794" s="47"/>
      <c r="I5794" s="47"/>
      <c r="J5794" s="47"/>
    </row>
    <row r="5795" spans="6:10">
      <c r="F5795" s="47"/>
      <c r="G5795" s="47"/>
      <c r="H5795" s="47"/>
      <c r="I5795" s="47"/>
      <c r="J5795" s="47"/>
    </row>
    <row r="5796" spans="6:10">
      <c r="F5796" s="47"/>
      <c r="G5796" s="47"/>
      <c r="H5796" s="47"/>
      <c r="I5796" s="47"/>
      <c r="J5796" s="47"/>
    </row>
    <row r="5797" spans="6:10">
      <c r="F5797" s="47"/>
      <c r="G5797" s="47"/>
      <c r="H5797" s="47"/>
      <c r="I5797" s="47"/>
      <c r="J5797" s="47"/>
    </row>
    <row r="5798" spans="6:10">
      <c r="F5798" s="47"/>
      <c r="G5798" s="47"/>
      <c r="H5798" s="47"/>
      <c r="I5798" s="47"/>
      <c r="J5798" s="47"/>
    </row>
    <row r="5799" spans="6:10">
      <c r="F5799" s="47"/>
      <c r="G5799" s="47"/>
      <c r="H5799" s="47"/>
      <c r="I5799" s="47"/>
      <c r="J5799" s="47"/>
    </row>
    <row r="5800" spans="6:10">
      <c r="F5800" s="47"/>
      <c r="G5800" s="47"/>
      <c r="H5800" s="47"/>
      <c r="I5800" s="47"/>
      <c r="J5800" s="47"/>
    </row>
    <row r="5801" spans="6:10">
      <c r="F5801" s="47"/>
      <c r="G5801" s="47"/>
      <c r="H5801" s="47"/>
      <c r="I5801" s="47"/>
      <c r="J5801" s="47"/>
    </row>
    <row r="5802" spans="6:10">
      <c r="F5802" s="47"/>
      <c r="G5802" s="47"/>
      <c r="H5802" s="47"/>
      <c r="I5802" s="47"/>
      <c r="J5802" s="47"/>
    </row>
    <row r="5803" spans="6:10">
      <c r="F5803" s="47"/>
      <c r="G5803" s="47"/>
      <c r="H5803" s="47"/>
      <c r="I5803" s="47"/>
      <c r="J5803" s="47"/>
    </row>
    <row r="5804" spans="6:10">
      <c r="F5804" s="47"/>
      <c r="G5804" s="47"/>
      <c r="H5804" s="47"/>
      <c r="I5804" s="47"/>
      <c r="J5804" s="47"/>
    </row>
    <row r="5805" spans="6:10">
      <c r="F5805" s="47"/>
      <c r="G5805" s="47"/>
      <c r="H5805" s="47"/>
      <c r="I5805" s="47"/>
      <c r="J5805" s="47"/>
    </row>
    <row r="5806" spans="6:10">
      <c r="F5806" s="47"/>
      <c r="G5806" s="47"/>
      <c r="H5806" s="47"/>
      <c r="I5806" s="47"/>
      <c r="J5806" s="47"/>
    </row>
    <row r="5807" spans="6:10">
      <c r="F5807" s="47"/>
      <c r="G5807" s="47"/>
      <c r="H5807" s="47"/>
      <c r="I5807" s="47"/>
      <c r="J5807" s="47"/>
    </row>
    <row r="5808" spans="6:10">
      <c r="F5808" s="47"/>
      <c r="G5808" s="47"/>
      <c r="H5808" s="47"/>
      <c r="I5808" s="47"/>
      <c r="J5808" s="47"/>
    </row>
    <row r="5809" spans="6:10">
      <c r="F5809" s="47"/>
      <c r="G5809" s="47"/>
      <c r="H5809" s="47"/>
      <c r="I5809" s="47"/>
      <c r="J5809" s="47"/>
    </row>
    <row r="5810" spans="6:10">
      <c r="F5810" s="47"/>
      <c r="G5810" s="47"/>
      <c r="H5810" s="47"/>
      <c r="I5810" s="47"/>
      <c r="J5810" s="47"/>
    </row>
    <row r="5811" spans="6:10">
      <c r="F5811" s="47"/>
      <c r="G5811" s="47"/>
      <c r="H5811" s="47"/>
      <c r="I5811" s="47"/>
      <c r="J5811" s="47"/>
    </row>
    <row r="5812" spans="6:10">
      <c r="F5812" s="47"/>
      <c r="G5812" s="47"/>
      <c r="H5812" s="47"/>
      <c r="I5812" s="47"/>
      <c r="J5812" s="47"/>
    </row>
    <row r="5813" spans="6:10">
      <c r="F5813" s="47"/>
      <c r="G5813" s="47"/>
      <c r="H5813" s="47"/>
      <c r="I5813" s="47"/>
      <c r="J5813" s="47"/>
    </row>
    <row r="5814" spans="6:10">
      <c r="F5814" s="47"/>
      <c r="G5814" s="47"/>
      <c r="H5814" s="47"/>
      <c r="I5814" s="47"/>
      <c r="J5814" s="47"/>
    </row>
    <row r="5815" spans="6:10">
      <c r="F5815" s="47"/>
      <c r="G5815" s="47"/>
      <c r="H5815" s="47"/>
      <c r="I5815" s="47"/>
      <c r="J5815" s="47"/>
    </row>
    <row r="5816" spans="6:10">
      <c r="F5816" s="47"/>
      <c r="G5816" s="47"/>
      <c r="H5816" s="47"/>
      <c r="I5816" s="47"/>
      <c r="J5816" s="47"/>
    </row>
    <row r="5817" spans="6:10">
      <c r="F5817" s="47"/>
      <c r="G5817" s="47"/>
      <c r="H5817" s="47"/>
      <c r="I5817" s="47"/>
      <c r="J5817" s="47"/>
    </row>
    <row r="5818" spans="6:10">
      <c r="F5818" s="47"/>
      <c r="G5818" s="47"/>
      <c r="H5818" s="47"/>
      <c r="I5818" s="47"/>
      <c r="J5818" s="47"/>
    </row>
    <row r="5819" spans="6:10">
      <c r="F5819" s="47"/>
      <c r="G5819" s="47"/>
      <c r="H5819" s="47"/>
      <c r="I5819" s="47"/>
      <c r="J5819" s="47"/>
    </row>
    <row r="5820" spans="6:10">
      <c r="F5820" s="47"/>
      <c r="G5820" s="47"/>
      <c r="H5820" s="47"/>
      <c r="I5820" s="47"/>
      <c r="J5820" s="47"/>
    </row>
    <row r="5821" spans="6:10">
      <c r="F5821" s="47"/>
      <c r="G5821" s="47"/>
      <c r="H5821" s="47"/>
      <c r="I5821" s="47"/>
      <c r="J5821" s="47"/>
    </row>
    <row r="5822" spans="6:10">
      <c r="F5822" s="47"/>
      <c r="G5822" s="47"/>
      <c r="H5822" s="47"/>
      <c r="I5822" s="47"/>
      <c r="J5822" s="47"/>
    </row>
    <row r="5823" spans="6:10">
      <c r="F5823" s="47"/>
      <c r="G5823" s="47"/>
      <c r="H5823" s="47"/>
      <c r="I5823" s="47"/>
      <c r="J5823" s="47"/>
    </row>
    <row r="5824" spans="6:10">
      <c r="F5824" s="47"/>
      <c r="G5824" s="47"/>
      <c r="H5824" s="47"/>
      <c r="I5824" s="47"/>
      <c r="J5824" s="47"/>
    </row>
    <row r="5825" spans="6:10">
      <c r="F5825" s="47"/>
      <c r="G5825" s="47"/>
      <c r="H5825" s="47"/>
      <c r="I5825" s="47"/>
      <c r="J5825" s="47"/>
    </row>
    <row r="5826" spans="6:10">
      <c r="F5826" s="47"/>
      <c r="G5826" s="47"/>
      <c r="H5826" s="47"/>
      <c r="I5826" s="47"/>
      <c r="J5826" s="47"/>
    </row>
    <row r="5827" spans="6:10">
      <c r="F5827" s="47"/>
      <c r="G5827" s="47"/>
      <c r="H5827" s="47"/>
      <c r="I5827" s="47"/>
      <c r="J5827" s="47"/>
    </row>
    <row r="5828" spans="6:10">
      <c r="F5828" s="47"/>
      <c r="G5828" s="47"/>
      <c r="H5828" s="47"/>
      <c r="I5828" s="47"/>
      <c r="J5828" s="47"/>
    </row>
    <row r="5829" spans="6:10">
      <c r="F5829" s="47"/>
      <c r="G5829" s="47"/>
      <c r="H5829" s="47"/>
      <c r="I5829" s="47"/>
      <c r="J5829" s="47"/>
    </row>
    <row r="5830" spans="6:10">
      <c r="F5830" s="47"/>
      <c r="G5830" s="47"/>
      <c r="H5830" s="47"/>
      <c r="I5830" s="47"/>
      <c r="J5830" s="47"/>
    </row>
    <row r="5831" spans="6:10">
      <c r="F5831" s="47"/>
      <c r="G5831" s="47"/>
      <c r="H5831" s="47"/>
      <c r="I5831" s="47"/>
      <c r="J5831" s="47"/>
    </row>
    <row r="5832" spans="6:10">
      <c r="F5832" s="47"/>
      <c r="G5832" s="47"/>
      <c r="H5832" s="47"/>
      <c r="I5832" s="47"/>
      <c r="J5832" s="47"/>
    </row>
    <row r="5833" spans="6:10">
      <c r="F5833" s="47"/>
      <c r="G5833" s="47"/>
      <c r="H5833" s="47"/>
      <c r="I5833" s="47"/>
      <c r="J5833" s="47"/>
    </row>
    <row r="5834" spans="6:10">
      <c r="F5834" s="47"/>
      <c r="G5834" s="47"/>
      <c r="H5834" s="47"/>
      <c r="I5834" s="47"/>
      <c r="J5834" s="47"/>
    </row>
    <row r="5835" spans="6:10">
      <c r="F5835" s="47"/>
      <c r="G5835" s="47"/>
      <c r="H5835" s="47"/>
      <c r="I5835" s="47"/>
      <c r="J5835" s="47"/>
    </row>
    <row r="5836" spans="6:10">
      <c r="F5836" s="47"/>
      <c r="G5836" s="47"/>
      <c r="H5836" s="47"/>
      <c r="I5836" s="47"/>
      <c r="J5836" s="47"/>
    </row>
    <row r="5837" spans="6:10">
      <c r="F5837" s="47"/>
      <c r="G5837" s="47"/>
      <c r="H5837" s="47"/>
      <c r="I5837" s="47"/>
      <c r="J5837" s="47"/>
    </row>
    <row r="5838" spans="6:10">
      <c r="F5838" s="47"/>
      <c r="G5838" s="47"/>
      <c r="H5838" s="47"/>
      <c r="I5838" s="47"/>
      <c r="J5838" s="47"/>
    </row>
    <row r="5839" spans="6:10">
      <c r="F5839" s="47"/>
      <c r="G5839" s="47"/>
      <c r="H5839" s="47"/>
      <c r="I5839" s="47"/>
      <c r="J5839" s="47"/>
    </row>
    <row r="5840" spans="6:10">
      <c r="F5840" s="47"/>
      <c r="G5840" s="47"/>
      <c r="H5840" s="47"/>
      <c r="I5840" s="47"/>
      <c r="J5840" s="47"/>
    </row>
    <row r="5841" spans="6:10">
      <c r="F5841" s="47"/>
      <c r="G5841" s="47"/>
      <c r="H5841" s="47"/>
      <c r="I5841" s="47"/>
      <c r="J5841" s="47"/>
    </row>
    <row r="5842" spans="6:10">
      <c r="F5842" s="47"/>
      <c r="G5842" s="47"/>
      <c r="H5842" s="47"/>
      <c r="I5842" s="47"/>
      <c r="J5842" s="47"/>
    </row>
    <row r="5843" spans="6:10">
      <c r="F5843" s="47"/>
      <c r="G5843" s="47"/>
      <c r="H5843" s="47"/>
      <c r="I5843" s="47"/>
      <c r="J5843" s="47"/>
    </row>
    <row r="5844" spans="6:10">
      <c r="F5844" s="47"/>
      <c r="G5844" s="47"/>
      <c r="H5844" s="47"/>
      <c r="I5844" s="47"/>
      <c r="J5844" s="47"/>
    </row>
    <row r="5845" spans="6:10">
      <c r="F5845" s="47"/>
      <c r="G5845" s="47"/>
      <c r="H5845" s="47"/>
      <c r="I5845" s="47"/>
      <c r="J5845" s="47"/>
    </row>
    <row r="5846" spans="6:10">
      <c r="F5846" s="47"/>
      <c r="G5846" s="47"/>
      <c r="H5846" s="47"/>
      <c r="I5846" s="47"/>
      <c r="J5846" s="47"/>
    </row>
    <row r="5847" spans="6:10">
      <c r="F5847" s="47"/>
      <c r="G5847" s="47"/>
      <c r="H5847" s="47"/>
      <c r="I5847" s="47"/>
      <c r="J5847" s="47"/>
    </row>
    <row r="5848" spans="6:10">
      <c r="F5848" s="47"/>
      <c r="G5848" s="47"/>
      <c r="H5848" s="47"/>
      <c r="I5848" s="47"/>
      <c r="J5848" s="47"/>
    </row>
    <row r="5849" spans="6:10">
      <c r="F5849" s="47"/>
      <c r="G5849" s="47"/>
      <c r="H5849" s="47"/>
      <c r="I5849" s="47"/>
      <c r="J5849" s="47"/>
    </row>
    <row r="5850" spans="6:10">
      <c r="F5850" s="47"/>
      <c r="G5850" s="47"/>
      <c r="H5850" s="47"/>
      <c r="I5850" s="47"/>
      <c r="J5850" s="47"/>
    </row>
    <row r="5851" spans="6:10">
      <c r="F5851" s="47"/>
      <c r="G5851" s="47"/>
      <c r="H5851" s="47"/>
      <c r="I5851" s="47"/>
      <c r="J5851" s="47"/>
    </row>
    <row r="5852" spans="6:10">
      <c r="F5852" s="47"/>
      <c r="G5852" s="47"/>
      <c r="H5852" s="47"/>
      <c r="I5852" s="47"/>
      <c r="J5852" s="47"/>
    </row>
    <row r="5853" spans="6:10">
      <c r="F5853" s="47"/>
      <c r="G5853" s="47"/>
      <c r="H5853" s="47"/>
      <c r="I5853" s="47"/>
      <c r="J5853" s="47"/>
    </row>
    <row r="5854" spans="6:10">
      <c r="F5854" s="47"/>
      <c r="G5854" s="47"/>
      <c r="H5854" s="47"/>
      <c r="I5854" s="47"/>
      <c r="J5854" s="47"/>
    </row>
    <row r="5855" spans="6:10">
      <c r="F5855" s="47"/>
      <c r="G5855" s="47"/>
      <c r="H5855" s="47"/>
      <c r="I5855" s="47"/>
      <c r="J5855" s="47"/>
    </row>
    <row r="5856" spans="6:10">
      <c r="F5856" s="47"/>
      <c r="G5856" s="47"/>
      <c r="H5856" s="47"/>
      <c r="I5856" s="47"/>
      <c r="J5856" s="47"/>
    </row>
    <row r="5857" spans="6:10">
      <c r="F5857" s="47"/>
      <c r="G5857" s="47"/>
      <c r="H5857" s="47"/>
      <c r="I5857" s="47"/>
      <c r="J5857" s="47"/>
    </row>
    <row r="5858" spans="6:10">
      <c r="F5858" s="47"/>
      <c r="G5858" s="47"/>
      <c r="H5858" s="47"/>
      <c r="I5858" s="47"/>
      <c r="J5858" s="47"/>
    </row>
    <row r="5859" spans="6:10">
      <c r="F5859" s="47"/>
      <c r="G5859" s="47"/>
      <c r="H5859" s="47"/>
      <c r="I5859" s="47"/>
      <c r="J5859" s="47"/>
    </row>
    <row r="5860" spans="6:10">
      <c r="F5860" s="47"/>
      <c r="G5860" s="47"/>
      <c r="H5860" s="47"/>
      <c r="I5860" s="47"/>
      <c r="J5860" s="47"/>
    </row>
    <row r="5861" spans="6:10">
      <c r="F5861" s="47"/>
      <c r="G5861" s="47"/>
      <c r="H5861" s="47"/>
      <c r="I5861" s="47"/>
      <c r="J5861" s="47"/>
    </row>
    <row r="5862" spans="6:10">
      <c r="F5862" s="47"/>
      <c r="G5862" s="47"/>
      <c r="H5862" s="47"/>
      <c r="I5862" s="47"/>
      <c r="J5862" s="47"/>
    </row>
    <row r="5863" spans="6:10">
      <c r="F5863" s="47"/>
      <c r="G5863" s="47"/>
      <c r="H5863" s="47"/>
      <c r="I5863" s="47"/>
      <c r="J5863" s="47"/>
    </row>
    <row r="5864" spans="6:10">
      <c r="F5864" s="47"/>
      <c r="G5864" s="47"/>
      <c r="H5864" s="47"/>
      <c r="I5864" s="47"/>
      <c r="J5864" s="47"/>
    </row>
    <row r="5865" spans="6:10">
      <c r="F5865" s="47"/>
      <c r="G5865" s="47"/>
      <c r="H5865" s="47"/>
      <c r="I5865" s="47"/>
      <c r="J5865" s="47"/>
    </row>
    <row r="5866" spans="6:10">
      <c r="F5866" s="47"/>
      <c r="G5866" s="47"/>
      <c r="H5866" s="47"/>
      <c r="I5866" s="47"/>
      <c r="J5866" s="47"/>
    </row>
    <row r="5867" spans="6:10">
      <c r="F5867" s="47"/>
      <c r="G5867" s="47"/>
      <c r="H5867" s="47"/>
      <c r="I5867" s="47"/>
      <c r="J5867" s="47"/>
    </row>
    <row r="5868" spans="6:10">
      <c r="F5868" s="47"/>
      <c r="G5868" s="47"/>
      <c r="H5868" s="47"/>
      <c r="I5868" s="47"/>
      <c r="J5868" s="47"/>
    </row>
    <row r="5869" spans="6:10">
      <c r="F5869" s="47"/>
      <c r="G5869" s="47"/>
      <c r="H5869" s="47"/>
      <c r="I5869" s="47"/>
      <c r="J5869" s="47"/>
    </row>
    <row r="5870" spans="6:10">
      <c r="F5870" s="47"/>
      <c r="G5870" s="47"/>
      <c r="H5870" s="47"/>
      <c r="I5870" s="47"/>
      <c r="J5870" s="47"/>
    </row>
    <row r="5871" spans="6:10">
      <c r="F5871" s="47"/>
      <c r="G5871" s="47"/>
      <c r="H5871" s="47"/>
      <c r="I5871" s="47"/>
      <c r="J5871" s="47"/>
    </row>
    <row r="5872" spans="6:10">
      <c r="F5872" s="47"/>
      <c r="G5872" s="47"/>
      <c r="H5872" s="47"/>
      <c r="I5872" s="47"/>
      <c r="J5872" s="47"/>
    </row>
    <row r="5873" spans="6:10">
      <c r="F5873" s="47"/>
      <c r="G5873" s="47"/>
      <c r="H5873" s="47"/>
      <c r="I5873" s="47"/>
      <c r="J5873" s="47"/>
    </row>
    <row r="5874" spans="6:10">
      <c r="F5874" s="47"/>
      <c r="G5874" s="47"/>
      <c r="H5874" s="47"/>
      <c r="I5874" s="47"/>
      <c r="J5874" s="47"/>
    </row>
    <row r="5875" spans="6:10">
      <c r="F5875" s="47"/>
      <c r="G5875" s="47"/>
      <c r="H5875" s="47"/>
      <c r="I5875" s="47"/>
      <c r="J5875" s="47"/>
    </row>
    <row r="5876" spans="6:10">
      <c r="F5876" s="47"/>
      <c r="G5876" s="47"/>
      <c r="H5876" s="47"/>
      <c r="I5876" s="47"/>
      <c r="J5876" s="47"/>
    </row>
    <row r="5877" spans="6:10">
      <c r="F5877" s="47"/>
      <c r="G5877" s="47"/>
      <c r="H5877" s="47"/>
      <c r="I5877" s="47"/>
      <c r="J5877" s="47"/>
    </row>
    <row r="5878" spans="6:10">
      <c r="F5878" s="47"/>
      <c r="G5878" s="47"/>
      <c r="H5878" s="47"/>
      <c r="I5878" s="47"/>
      <c r="J5878" s="47"/>
    </row>
    <row r="5879" spans="6:10">
      <c r="F5879" s="47"/>
      <c r="G5879" s="47"/>
      <c r="H5879" s="47"/>
      <c r="I5879" s="47"/>
      <c r="J5879" s="47"/>
    </row>
    <row r="5880" spans="6:10">
      <c r="F5880" s="47"/>
      <c r="G5880" s="47"/>
      <c r="H5880" s="47"/>
      <c r="I5880" s="47"/>
      <c r="J5880" s="47"/>
    </row>
    <row r="5881" spans="6:10">
      <c r="F5881" s="47"/>
      <c r="G5881" s="47"/>
      <c r="H5881" s="47"/>
      <c r="I5881" s="47"/>
      <c r="J5881" s="47"/>
    </row>
    <row r="5882" spans="6:10">
      <c r="F5882" s="47"/>
      <c r="G5882" s="47"/>
      <c r="H5882" s="47"/>
      <c r="I5882" s="47"/>
      <c r="J5882" s="47"/>
    </row>
    <row r="5883" spans="6:10">
      <c r="F5883" s="47"/>
      <c r="G5883" s="47"/>
      <c r="H5883" s="47"/>
      <c r="I5883" s="47"/>
      <c r="J5883" s="47"/>
    </row>
    <row r="5884" spans="6:10">
      <c r="F5884" s="47"/>
      <c r="G5884" s="47"/>
      <c r="H5884" s="47"/>
      <c r="I5884" s="47"/>
      <c r="J5884" s="47"/>
    </row>
    <row r="5885" spans="6:10">
      <c r="F5885" s="47"/>
      <c r="G5885" s="47"/>
      <c r="H5885" s="47"/>
      <c r="I5885" s="47"/>
      <c r="J5885" s="47"/>
    </row>
    <row r="5886" spans="6:10">
      <c r="F5886" s="47"/>
      <c r="G5886" s="47"/>
      <c r="H5886" s="47"/>
      <c r="I5886" s="47"/>
      <c r="J5886" s="47"/>
    </row>
    <row r="5887" spans="6:10">
      <c r="F5887" s="47"/>
      <c r="G5887" s="47"/>
      <c r="H5887" s="47"/>
      <c r="I5887" s="47"/>
      <c r="J5887" s="47"/>
    </row>
    <row r="5888" spans="6:10">
      <c r="F5888" s="47"/>
      <c r="G5888" s="47"/>
      <c r="H5888" s="47"/>
      <c r="I5888" s="47"/>
      <c r="J5888" s="47"/>
    </row>
    <row r="5889" spans="6:10">
      <c r="F5889" s="47"/>
      <c r="G5889" s="47"/>
      <c r="H5889" s="47"/>
      <c r="I5889" s="47"/>
      <c r="J5889" s="47"/>
    </row>
    <row r="5890" spans="6:10">
      <c r="F5890" s="47"/>
      <c r="G5890" s="47"/>
      <c r="H5890" s="47"/>
      <c r="I5890" s="47"/>
      <c r="J5890" s="47"/>
    </row>
    <row r="5891" spans="6:10">
      <c r="F5891" s="47"/>
      <c r="G5891" s="47"/>
      <c r="H5891" s="47"/>
      <c r="I5891" s="47"/>
      <c r="J5891" s="47"/>
    </row>
    <row r="5892" spans="6:10">
      <c r="F5892" s="47"/>
      <c r="G5892" s="47"/>
      <c r="H5892" s="47"/>
      <c r="I5892" s="47"/>
      <c r="J5892" s="47"/>
    </row>
    <row r="5893" spans="6:10">
      <c r="F5893" s="47"/>
      <c r="G5893" s="47"/>
      <c r="H5893" s="47"/>
      <c r="I5893" s="47"/>
      <c r="J5893" s="47"/>
    </row>
    <row r="5894" spans="6:10">
      <c r="F5894" s="47"/>
      <c r="G5894" s="47"/>
      <c r="H5894" s="47"/>
      <c r="I5894" s="47"/>
      <c r="J5894" s="47"/>
    </row>
    <row r="5895" spans="6:10">
      <c r="F5895" s="47"/>
      <c r="G5895" s="47"/>
      <c r="H5895" s="47"/>
      <c r="I5895" s="47"/>
      <c r="J5895" s="47"/>
    </row>
    <row r="5896" spans="6:10">
      <c r="F5896" s="47"/>
      <c r="G5896" s="47"/>
      <c r="H5896" s="47"/>
      <c r="I5896" s="47"/>
      <c r="J5896" s="47"/>
    </row>
    <row r="5897" spans="6:10">
      <c r="F5897" s="47"/>
      <c r="G5897" s="47"/>
      <c r="H5897" s="47"/>
      <c r="I5897" s="47"/>
      <c r="J5897" s="47"/>
    </row>
    <row r="5898" spans="6:10">
      <c r="F5898" s="47"/>
      <c r="G5898" s="47"/>
      <c r="H5898" s="47"/>
      <c r="I5898" s="47"/>
      <c r="J5898" s="47"/>
    </row>
    <row r="5899" spans="6:10">
      <c r="F5899" s="47"/>
      <c r="G5899" s="47"/>
      <c r="H5899" s="47"/>
      <c r="I5899" s="47"/>
      <c r="J5899" s="47"/>
    </row>
    <row r="5900" spans="6:10">
      <c r="F5900" s="47"/>
      <c r="G5900" s="47"/>
      <c r="H5900" s="47"/>
      <c r="I5900" s="47"/>
      <c r="J5900" s="47"/>
    </row>
    <row r="5901" spans="6:10">
      <c r="F5901" s="47"/>
      <c r="G5901" s="47"/>
      <c r="H5901" s="47"/>
      <c r="I5901" s="47"/>
      <c r="J5901" s="47"/>
    </row>
    <row r="5902" spans="6:10">
      <c r="F5902" s="47"/>
      <c r="G5902" s="47"/>
      <c r="H5902" s="47"/>
      <c r="I5902" s="47"/>
      <c r="J5902" s="47"/>
    </row>
    <row r="5903" spans="6:10">
      <c r="F5903" s="47"/>
      <c r="G5903" s="47"/>
      <c r="H5903" s="47"/>
      <c r="I5903" s="47"/>
      <c r="J5903" s="47"/>
    </row>
    <row r="5904" spans="6:10">
      <c r="F5904" s="47"/>
      <c r="G5904" s="47"/>
      <c r="H5904" s="47"/>
      <c r="I5904" s="47"/>
      <c r="J5904" s="47"/>
    </row>
    <row r="5905" spans="6:10">
      <c r="F5905" s="47"/>
      <c r="G5905" s="47"/>
      <c r="H5905" s="47"/>
      <c r="I5905" s="47"/>
      <c r="J5905" s="47"/>
    </row>
    <row r="5906" spans="6:10">
      <c r="F5906" s="47"/>
      <c r="G5906" s="47"/>
      <c r="H5906" s="47"/>
      <c r="I5906" s="47"/>
      <c r="J5906" s="47"/>
    </row>
    <row r="5907" spans="6:10">
      <c r="F5907" s="47"/>
      <c r="G5907" s="47"/>
      <c r="H5907" s="47"/>
      <c r="I5907" s="47"/>
      <c r="J5907" s="47"/>
    </row>
    <row r="5908" spans="6:10">
      <c r="F5908" s="47"/>
      <c r="G5908" s="47"/>
      <c r="H5908" s="47"/>
      <c r="I5908" s="47"/>
      <c r="J5908" s="47"/>
    </row>
    <row r="5909" spans="6:10">
      <c r="F5909" s="47"/>
      <c r="G5909" s="47"/>
      <c r="H5909" s="47"/>
      <c r="I5909" s="47"/>
      <c r="J5909" s="47"/>
    </row>
    <row r="5910" spans="6:10">
      <c r="F5910" s="47"/>
      <c r="G5910" s="47"/>
      <c r="H5910" s="47"/>
      <c r="I5910" s="47"/>
      <c r="J5910" s="47"/>
    </row>
    <row r="5911" spans="6:10">
      <c r="F5911" s="47"/>
      <c r="G5911" s="47"/>
      <c r="H5911" s="47"/>
      <c r="I5911" s="47"/>
      <c r="J5911" s="47"/>
    </row>
    <row r="5912" spans="6:10">
      <c r="F5912" s="47"/>
      <c r="G5912" s="47"/>
      <c r="H5912" s="47"/>
      <c r="I5912" s="47"/>
      <c r="J5912" s="47"/>
    </row>
    <row r="5913" spans="6:10">
      <c r="F5913" s="47"/>
      <c r="G5913" s="47"/>
      <c r="H5913" s="47"/>
      <c r="I5913" s="47"/>
      <c r="J5913" s="47"/>
    </row>
    <row r="5914" spans="6:10">
      <c r="F5914" s="47"/>
      <c r="G5914" s="47"/>
      <c r="H5914" s="47"/>
      <c r="I5914" s="47"/>
      <c r="J5914" s="47"/>
    </row>
    <row r="5915" spans="6:10">
      <c r="F5915" s="47"/>
      <c r="G5915" s="47"/>
      <c r="H5915" s="47"/>
      <c r="I5915" s="47"/>
      <c r="J5915" s="47"/>
    </row>
    <row r="5916" spans="6:10">
      <c r="F5916" s="47"/>
      <c r="G5916" s="47"/>
      <c r="H5916" s="47"/>
      <c r="I5916" s="47"/>
      <c r="J5916" s="47"/>
    </row>
    <row r="5917" spans="6:10">
      <c r="F5917" s="47"/>
      <c r="G5917" s="47"/>
      <c r="H5917" s="47"/>
      <c r="I5917" s="47"/>
      <c r="J5917" s="47"/>
    </row>
    <row r="5918" spans="6:10">
      <c r="F5918" s="47"/>
      <c r="G5918" s="47"/>
      <c r="H5918" s="47"/>
      <c r="I5918" s="47"/>
      <c r="J5918" s="47"/>
    </row>
    <row r="5919" spans="6:10">
      <c r="F5919" s="47"/>
      <c r="G5919" s="47"/>
      <c r="H5919" s="47"/>
      <c r="I5919" s="47"/>
      <c r="J5919" s="47"/>
    </row>
    <row r="5920" spans="6:10">
      <c r="F5920" s="47"/>
      <c r="G5920" s="47"/>
      <c r="H5920" s="47"/>
      <c r="I5920" s="47"/>
      <c r="J5920" s="47"/>
    </row>
    <row r="5921" spans="6:10">
      <c r="F5921" s="47"/>
      <c r="G5921" s="47"/>
      <c r="H5921" s="47"/>
      <c r="I5921" s="47"/>
      <c r="J5921" s="47"/>
    </row>
    <row r="5922" spans="6:10">
      <c r="F5922" s="47"/>
      <c r="G5922" s="47"/>
      <c r="H5922" s="47"/>
      <c r="I5922" s="47"/>
      <c r="J5922" s="47"/>
    </row>
    <row r="5923" spans="6:10">
      <c r="F5923" s="47"/>
      <c r="G5923" s="47"/>
      <c r="H5923" s="47"/>
      <c r="I5923" s="47"/>
      <c r="J5923" s="47"/>
    </row>
    <row r="5924" spans="6:10">
      <c r="F5924" s="47"/>
      <c r="G5924" s="47"/>
      <c r="H5924" s="47"/>
      <c r="I5924" s="47"/>
      <c r="J5924" s="47"/>
    </row>
    <row r="5925" spans="6:10">
      <c r="F5925" s="47"/>
      <c r="G5925" s="47"/>
      <c r="H5925" s="47"/>
      <c r="I5925" s="47"/>
      <c r="J5925" s="47"/>
    </row>
    <row r="5926" spans="6:10">
      <c r="F5926" s="47"/>
      <c r="G5926" s="47"/>
      <c r="H5926" s="47"/>
      <c r="I5926" s="47"/>
      <c r="J5926" s="47"/>
    </row>
    <row r="5927" spans="6:10">
      <c r="F5927" s="47"/>
      <c r="G5927" s="47"/>
      <c r="H5927" s="47"/>
      <c r="I5927" s="47"/>
      <c r="J5927" s="47"/>
    </row>
    <row r="5928" spans="6:10">
      <c r="F5928" s="47"/>
      <c r="G5928" s="47"/>
      <c r="H5928" s="47"/>
      <c r="I5928" s="47"/>
      <c r="J5928" s="47"/>
    </row>
    <row r="5929" spans="6:10">
      <c r="F5929" s="47"/>
      <c r="G5929" s="47"/>
      <c r="H5929" s="47"/>
      <c r="I5929" s="47"/>
      <c r="J5929" s="47"/>
    </row>
    <row r="5930" spans="6:10">
      <c r="F5930" s="47"/>
      <c r="G5930" s="47"/>
      <c r="H5930" s="47"/>
      <c r="I5930" s="47"/>
      <c r="J5930" s="47"/>
    </row>
    <row r="5931" spans="6:10">
      <c r="F5931" s="47"/>
      <c r="G5931" s="47"/>
      <c r="H5931" s="47"/>
      <c r="I5931" s="47"/>
      <c r="J5931" s="47"/>
    </row>
    <row r="5932" spans="6:10">
      <c r="F5932" s="47"/>
      <c r="G5932" s="47"/>
      <c r="H5932" s="47"/>
      <c r="I5932" s="47"/>
      <c r="J5932" s="47"/>
    </row>
    <row r="5933" spans="6:10">
      <c r="F5933" s="47"/>
      <c r="G5933" s="47"/>
      <c r="H5933" s="47"/>
      <c r="I5933" s="47"/>
      <c r="J5933" s="47"/>
    </row>
    <row r="5934" spans="6:10">
      <c r="F5934" s="47"/>
      <c r="G5934" s="47"/>
      <c r="H5934" s="47"/>
      <c r="I5934" s="47"/>
      <c r="J5934" s="47"/>
    </row>
    <row r="5935" spans="6:10">
      <c r="F5935" s="47"/>
      <c r="G5935" s="47"/>
      <c r="H5935" s="47"/>
      <c r="I5935" s="47"/>
      <c r="J5935" s="47"/>
    </row>
    <row r="5936" spans="6:10">
      <c r="F5936" s="47"/>
      <c r="G5936" s="47"/>
      <c r="H5936" s="47"/>
      <c r="I5936" s="47"/>
      <c r="J5936" s="47"/>
    </row>
    <row r="5937" spans="6:10">
      <c r="F5937" s="47"/>
      <c r="G5937" s="47"/>
      <c r="H5937" s="47"/>
      <c r="I5937" s="47"/>
      <c r="J5937" s="47"/>
    </row>
    <row r="5938" spans="6:10">
      <c r="F5938" s="47"/>
      <c r="G5938" s="47"/>
      <c r="H5938" s="47"/>
      <c r="I5938" s="47"/>
      <c r="J5938" s="47"/>
    </row>
    <row r="5939" spans="6:10">
      <c r="F5939" s="47"/>
      <c r="G5939" s="47"/>
      <c r="H5939" s="47"/>
      <c r="I5939" s="47"/>
      <c r="J5939" s="47"/>
    </row>
    <row r="5940" spans="6:10">
      <c r="F5940" s="47"/>
      <c r="G5940" s="47"/>
      <c r="H5940" s="47"/>
      <c r="I5940" s="47"/>
      <c r="J5940" s="47"/>
    </row>
    <row r="5941" spans="6:10">
      <c r="F5941" s="47"/>
      <c r="G5941" s="47"/>
      <c r="H5941" s="47"/>
      <c r="I5941" s="47"/>
      <c r="J5941" s="47"/>
    </row>
    <row r="5942" spans="6:10">
      <c r="F5942" s="47"/>
      <c r="G5942" s="47"/>
      <c r="H5942" s="47"/>
      <c r="I5942" s="47"/>
      <c r="J5942" s="47"/>
    </row>
    <row r="5943" spans="6:10">
      <c r="F5943" s="47"/>
      <c r="G5943" s="47"/>
      <c r="H5943" s="47"/>
      <c r="I5943" s="47"/>
      <c r="J5943" s="47"/>
    </row>
    <row r="5944" spans="6:10">
      <c r="F5944" s="47"/>
      <c r="G5944" s="47"/>
      <c r="H5944" s="47"/>
      <c r="I5944" s="47"/>
      <c r="J5944" s="47"/>
    </row>
    <row r="5945" spans="6:10">
      <c r="F5945" s="47"/>
      <c r="G5945" s="47"/>
      <c r="H5945" s="47"/>
      <c r="I5945" s="47"/>
      <c r="J5945" s="47"/>
    </row>
    <row r="5946" spans="6:10">
      <c r="F5946" s="47"/>
      <c r="G5946" s="47"/>
      <c r="H5946" s="47"/>
      <c r="I5946" s="47"/>
      <c r="J5946" s="47"/>
    </row>
    <row r="5947" spans="6:10">
      <c r="F5947" s="47"/>
      <c r="G5947" s="47"/>
      <c r="H5947" s="47"/>
      <c r="I5947" s="47"/>
      <c r="J5947" s="47"/>
    </row>
    <row r="5948" spans="6:10">
      <c r="F5948" s="47"/>
      <c r="G5948" s="47"/>
      <c r="H5948" s="47"/>
      <c r="I5948" s="47"/>
      <c r="J5948" s="47"/>
    </row>
    <row r="5949" spans="6:10">
      <c r="F5949" s="47"/>
      <c r="G5949" s="47"/>
      <c r="H5949" s="47"/>
      <c r="I5949" s="47"/>
      <c r="J5949" s="47"/>
    </row>
    <row r="5950" spans="6:10">
      <c r="F5950" s="47"/>
      <c r="G5950" s="47"/>
      <c r="H5950" s="47"/>
      <c r="I5950" s="47"/>
      <c r="J5950" s="47"/>
    </row>
    <row r="5951" spans="6:10">
      <c r="F5951" s="47"/>
      <c r="G5951" s="47"/>
      <c r="H5951" s="47"/>
      <c r="I5951" s="47"/>
      <c r="J5951" s="47"/>
    </row>
    <row r="5952" spans="6:10">
      <c r="F5952" s="47"/>
      <c r="G5952" s="47"/>
      <c r="H5952" s="47"/>
      <c r="I5952" s="47"/>
      <c r="J5952" s="47"/>
    </row>
    <row r="5953" spans="6:10">
      <c r="F5953" s="47"/>
      <c r="G5953" s="47"/>
      <c r="H5953" s="47"/>
      <c r="I5953" s="47"/>
      <c r="J5953" s="47"/>
    </row>
    <row r="5954" spans="6:10">
      <c r="F5954" s="47"/>
      <c r="G5954" s="47"/>
      <c r="H5954" s="47"/>
      <c r="I5954" s="47"/>
      <c r="J5954" s="47"/>
    </row>
    <row r="5955" spans="6:10">
      <c r="F5955" s="47"/>
      <c r="G5955" s="47"/>
      <c r="H5955" s="47"/>
      <c r="I5955" s="47"/>
      <c r="J5955" s="47"/>
    </row>
    <row r="5956" spans="6:10">
      <c r="F5956" s="47"/>
      <c r="G5956" s="47"/>
      <c r="H5956" s="47"/>
      <c r="I5956" s="47"/>
      <c r="J5956" s="47"/>
    </row>
    <row r="5957" spans="6:10">
      <c r="F5957" s="47"/>
      <c r="G5957" s="47"/>
      <c r="H5957" s="47"/>
      <c r="I5957" s="47"/>
      <c r="J5957" s="47"/>
    </row>
    <row r="5958" spans="6:10">
      <c r="F5958" s="47"/>
      <c r="G5958" s="47"/>
      <c r="H5958" s="47"/>
      <c r="I5958" s="47"/>
      <c r="J5958" s="47"/>
    </row>
    <row r="5959" spans="6:10">
      <c r="F5959" s="47"/>
      <c r="G5959" s="47"/>
      <c r="H5959" s="47"/>
      <c r="I5959" s="47"/>
      <c r="J5959" s="47"/>
    </row>
    <row r="5960" spans="6:10">
      <c r="F5960" s="47"/>
      <c r="G5960" s="47"/>
      <c r="H5960" s="47"/>
      <c r="I5960" s="47"/>
      <c r="J5960" s="47"/>
    </row>
    <row r="5961" spans="6:10">
      <c r="F5961" s="47"/>
      <c r="G5961" s="47"/>
      <c r="H5961" s="47"/>
      <c r="I5961" s="47"/>
      <c r="J5961" s="47"/>
    </row>
    <row r="5962" spans="6:10">
      <c r="F5962" s="47"/>
      <c r="G5962" s="47"/>
      <c r="H5962" s="47"/>
      <c r="I5962" s="47"/>
      <c r="J5962" s="47"/>
    </row>
    <row r="5963" spans="6:10">
      <c r="F5963" s="47"/>
      <c r="G5963" s="47"/>
      <c r="H5963" s="47"/>
      <c r="I5963" s="47"/>
      <c r="J5963" s="47"/>
    </row>
    <row r="5964" spans="6:10">
      <c r="F5964" s="47"/>
      <c r="G5964" s="47"/>
      <c r="H5964" s="47"/>
      <c r="I5964" s="47"/>
      <c r="J5964" s="47"/>
    </row>
    <row r="5965" spans="6:10">
      <c r="F5965" s="47"/>
      <c r="G5965" s="47"/>
      <c r="H5965" s="47"/>
      <c r="I5965" s="47"/>
      <c r="J5965" s="47"/>
    </row>
    <row r="5966" spans="6:10">
      <c r="F5966" s="47"/>
      <c r="G5966" s="47"/>
      <c r="H5966" s="47"/>
      <c r="I5966" s="47"/>
      <c r="J5966" s="47"/>
    </row>
    <row r="5967" spans="6:10">
      <c r="F5967" s="47"/>
      <c r="G5967" s="47"/>
      <c r="H5967" s="47"/>
      <c r="I5967" s="47"/>
      <c r="J5967" s="47"/>
    </row>
    <row r="5968" spans="6:10">
      <c r="F5968" s="47"/>
      <c r="G5968" s="47"/>
      <c r="H5968" s="47"/>
      <c r="I5968" s="47"/>
      <c r="J5968" s="47"/>
    </row>
    <row r="5969" spans="6:10">
      <c r="F5969" s="47"/>
      <c r="G5969" s="47"/>
      <c r="H5969" s="47"/>
      <c r="I5969" s="47"/>
      <c r="J5969" s="47"/>
    </row>
    <row r="5970" spans="6:10">
      <c r="F5970" s="47"/>
      <c r="G5970" s="47"/>
      <c r="H5970" s="47"/>
      <c r="I5970" s="47"/>
      <c r="J5970" s="47"/>
    </row>
    <row r="5971" spans="6:10">
      <c r="F5971" s="47"/>
      <c r="G5971" s="47"/>
      <c r="H5971" s="47"/>
      <c r="I5971" s="47"/>
      <c r="J5971" s="47"/>
    </row>
    <row r="5972" spans="6:10">
      <c r="F5972" s="47"/>
      <c r="G5972" s="47"/>
      <c r="H5972" s="47"/>
      <c r="I5972" s="47"/>
      <c r="J5972" s="47"/>
    </row>
    <row r="5973" spans="6:10">
      <c r="F5973" s="47"/>
      <c r="G5973" s="47"/>
      <c r="H5973" s="47"/>
      <c r="I5973" s="47"/>
      <c r="J5973" s="47"/>
    </row>
    <row r="5974" spans="6:10">
      <c r="F5974" s="47"/>
      <c r="G5974" s="47"/>
      <c r="H5974" s="47"/>
      <c r="I5974" s="47"/>
      <c r="J5974" s="47"/>
    </row>
    <row r="5975" spans="6:10">
      <c r="F5975" s="47"/>
      <c r="G5975" s="47"/>
      <c r="H5975" s="47"/>
      <c r="I5975" s="47"/>
      <c r="J5975" s="47"/>
    </row>
    <row r="5976" spans="6:10">
      <c r="F5976" s="47"/>
      <c r="G5976" s="47"/>
      <c r="H5976" s="47"/>
      <c r="I5976" s="47"/>
      <c r="J5976" s="47"/>
    </row>
    <row r="5977" spans="6:10">
      <c r="F5977" s="47"/>
      <c r="G5977" s="47"/>
      <c r="H5977" s="47"/>
      <c r="I5977" s="47"/>
      <c r="J5977" s="47"/>
    </row>
    <row r="5978" spans="6:10">
      <c r="F5978" s="47"/>
      <c r="G5978" s="47"/>
      <c r="H5978" s="47"/>
      <c r="I5978" s="47"/>
      <c r="J5978" s="47"/>
    </row>
    <row r="5979" spans="6:10">
      <c r="F5979" s="47"/>
      <c r="G5979" s="47"/>
      <c r="H5979" s="47"/>
      <c r="I5979" s="47"/>
      <c r="J5979" s="47"/>
    </row>
    <row r="5980" spans="6:10">
      <c r="F5980" s="47"/>
      <c r="G5980" s="47"/>
      <c r="H5980" s="47"/>
      <c r="I5980" s="47"/>
      <c r="J5980" s="47"/>
    </row>
    <row r="5981" spans="6:10">
      <c r="F5981" s="47"/>
      <c r="G5981" s="47"/>
      <c r="H5981" s="47"/>
      <c r="I5981" s="47"/>
      <c r="J5981" s="47"/>
    </row>
    <row r="5982" spans="6:10">
      <c r="F5982" s="47"/>
      <c r="G5982" s="47"/>
      <c r="H5982" s="47"/>
      <c r="I5982" s="47"/>
      <c r="J5982" s="47"/>
    </row>
    <row r="5983" spans="6:10">
      <c r="F5983" s="47"/>
      <c r="G5983" s="47"/>
      <c r="H5983" s="47"/>
      <c r="I5983" s="47"/>
      <c r="J5983" s="47"/>
    </row>
    <row r="5984" spans="6:10">
      <c r="F5984" s="47"/>
      <c r="G5984" s="47"/>
      <c r="H5984" s="47"/>
      <c r="I5984" s="47"/>
      <c r="J5984" s="47"/>
    </row>
    <row r="5985" spans="6:10">
      <c r="F5985" s="47"/>
      <c r="G5985" s="47"/>
      <c r="H5985" s="47"/>
      <c r="I5985" s="47"/>
      <c r="J5985" s="47"/>
    </row>
    <row r="5986" spans="6:10">
      <c r="F5986" s="47"/>
      <c r="G5986" s="47"/>
      <c r="H5986" s="47"/>
      <c r="I5986" s="47"/>
      <c r="J5986" s="47"/>
    </row>
    <row r="5987" spans="6:10">
      <c r="F5987" s="47"/>
      <c r="G5987" s="47"/>
      <c r="H5987" s="47"/>
      <c r="I5987" s="47"/>
      <c r="J5987" s="47"/>
    </row>
    <row r="5988" spans="6:10">
      <c r="F5988" s="47"/>
      <c r="G5988" s="47"/>
      <c r="H5988" s="47"/>
      <c r="I5988" s="47"/>
      <c r="J5988" s="47"/>
    </row>
    <row r="5989" spans="6:10">
      <c r="F5989" s="47"/>
      <c r="G5989" s="47"/>
      <c r="H5989" s="47"/>
      <c r="I5989" s="47"/>
      <c r="J5989" s="47"/>
    </row>
    <row r="5990" spans="6:10">
      <c r="F5990" s="47"/>
      <c r="G5990" s="47"/>
      <c r="H5990" s="47"/>
      <c r="I5990" s="47"/>
      <c r="J5990" s="47"/>
    </row>
    <row r="5991" spans="6:10">
      <c r="F5991" s="47"/>
      <c r="G5991" s="47"/>
      <c r="H5991" s="47"/>
      <c r="I5991" s="47"/>
      <c r="J5991" s="47"/>
    </row>
    <row r="5992" spans="6:10">
      <c r="F5992" s="47"/>
      <c r="G5992" s="47"/>
      <c r="H5992" s="47"/>
      <c r="I5992" s="47"/>
      <c r="J5992" s="47"/>
    </row>
    <row r="5993" spans="6:10">
      <c r="F5993" s="47"/>
      <c r="G5993" s="47"/>
      <c r="H5993" s="47"/>
      <c r="I5993" s="47"/>
      <c r="J5993" s="47"/>
    </row>
    <row r="5994" spans="6:10">
      <c r="F5994" s="47"/>
      <c r="G5994" s="47"/>
      <c r="H5994" s="47"/>
      <c r="I5994" s="47"/>
      <c r="J5994" s="47"/>
    </row>
    <row r="5995" spans="6:10">
      <c r="F5995" s="47"/>
      <c r="G5995" s="47"/>
      <c r="H5995" s="47"/>
      <c r="I5995" s="47"/>
      <c r="J5995" s="47"/>
    </row>
    <row r="5996" spans="6:10">
      <c r="F5996" s="47"/>
      <c r="G5996" s="47"/>
      <c r="H5996" s="47"/>
      <c r="I5996" s="47"/>
      <c r="J5996" s="47"/>
    </row>
    <row r="5997" spans="6:10">
      <c r="F5997" s="47"/>
      <c r="G5997" s="47"/>
      <c r="H5997" s="47"/>
      <c r="I5997" s="47"/>
      <c r="J5997" s="47"/>
    </row>
    <row r="5998" spans="6:10">
      <c r="F5998" s="47"/>
      <c r="G5998" s="47"/>
      <c r="H5998" s="47"/>
      <c r="I5998" s="47"/>
      <c r="J5998" s="47"/>
    </row>
    <row r="5999" spans="6:10">
      <c r="F5999" s="47"/>
      <c r="G5999" s="47"/>
      <c r="H5999" s="47"/>
      <c r="I5999" s="47"/>
      <c r="J5999" s="47"/>
    </row>
    <row r="6000" spans="6:10">
      <c r="F6000" s="47"/>
      <c r="G6000" s="47"/>
      <c r="H6000" s="47"/>
      <c r="I6000" s="47"/>
      <c r="J6000" s="47"/>
    </row>
    <row r="6001" spans="6:10">
      <c r="F6001" s="47"/>
      <c r="G6001" s="47"/>
      <c r="H6001" s="47"/>
      <c r="I6001" s="47"/>
      <c r="J6001" s="47"/>
    </row>
    <row r="6002" spans="6:10">
      <c r="F6002" s="47"/>
      <c r="G6002" s="47"/>
      <c r="H6002" s="47"/>
      <c r="I6002" s="47"/>
      <c r="J6002" s="47"/>
    </row>
    <row r="6003" spans="6:10">
      <c r="F6003" s="47"/>
      <c r="G6003" s="47"/>
      <c r="H6003" s="47"/>
      <c r="I6003" s="47"/>
      <c r="J6003" s="47"/>
    </row>
    <row r="6004" spans="6:10">
      <c r="F6004" s="47"/>
      <c r="G6004" s="47"/>
      <c r="H6004" s="47"/>
      <c r="I6004" s="47"/>
      <c r="J6004" s="47"/>
    </row>
    <row r="6005" spans="6:10">
      <c r="F6005" s="47"/>
      <c r="G6005" s="47"/>
      <c r="H6005" s="47"/>
      <c r="I6005" s="47"/>
      <c r="J6005" s="47"/>
    </row>
    <row r="6006" spans="6:10">
      <c r="F6006" s="47"/>
      <c r="G6006" s="47"/>
      <c r="H6006" s="47"/>
      <c r="I6006" s="47"/>
      <c r="J6006" s="47"/>
    </row>
    <row r="6007" spans="6:10">
      <c r="F6007" s="47"/>
      <c r="G6007" s="47"/>
      <c r="H6007" s="47"/>
      <c r="I6007" s="47"/>
      <c r="J6007" s="47"/>
    </row>
    <row r="6008" spans="6:10">
      <c r="F6008" s="47"/>
      <c r="G6008" s="47"/>
      <c r="H6008" s="47"/>
      <c r="I6008" s="47"/>
      <c r="J6008" s="47"/>
    </row>
    <row r="6009" spans="6:10">
      <c r="F6009" s="47"/>
      <c r="G6009" s="47"/>
      <c r="H6009" s="47"/>
      <c r="I6009" s="47"/>
      <c r="J6009" s="47"/>
    </row>
    <row r="6010" spans="6:10">
      <c r="F6010" s="47"/>
      <c r="G6010" s="47"/>
      <c r="H6010" s="47"/>
      <c r="I6010" s="47"/>
      <c r="J6010" s="47"/>
    </row>
    <row r="6011" spans="6:10">
      <c r="F6011" s="47"/>
      <c r="G6011" s="47"/>
      <c r="H6011" s="47"/>
      <c r="I6011" s="47"/>
      <c r="J6011" s="47"/>
    </row>
    <row r="6012" spans="6:10">
      <c r="F6012" s="47"/>
      <c r="G6012" s="47"/>
      <c r="H6012" s="47"/>
      <c r="I6012" s="47"/>
      <c r="J6012" s="47"/>
    </row>
    <row r="6013" spans="6:10">
      <c r="F6013" s="47"/>
      <c r="G6013" s="47"/>
      <c r="H6013" s="47"/>
      <c r="I6013" s="47"/>
      <c r="J6013" s="47"/>
    </row>
    <row r="6014" spans="6:10">
      <c r="F6014" s="47"/>
      <c r="G6014" s="47"/>
      <c r="H6014" s="47"/>
      <c r="I6014" s="47"/>
      <c r="J6014" s="47"/>
    </row>
    <row r="6015" spans="6:10">
      <c r="F6015" s="47"/>
      <c r="G6015" s="47"/>
      <c r="H6015" s="47"/>
      <c r="I6015" s="47"/>
      <c r="J6015" s="47"/>
    </row>
    <row r="6016" spans="6:10">
      <c r="F6016" s="47"/>
      <c r="G6016" s="47"/>
      <c r="H6016" s="47"/>
      <c r="I6016" s="47"/>
      <c r="J6016" s="47"/>
    </row>
    <row r="6017" spans="6:10">
      <c r="F6017" s="47"/>
      <c r="G6017" s="47"/>
      <c r="H6017" s="47"/>
      <c r="I6017" s="47"/>
      <c r="J6017" s="47"/>
    </row>
    <row r="6018" spans="6:10">
      <c r="F6018" s="47"/>
      <c r="G6018" s="47"/>
      <c r="H6018" s="47"/>
      <c r="I6018" s="47"/>
      <c r="J6018" s="47"/>
    </row>
    <row r="6019" spans="6:10">
      <c r="F6019" s="47"/>
      <c r="G6019" s="47"/>
      <c r="H6019" s="47"/>
      <c r="I6019" s="47"/>
      <c r="J6019" s="47"/>
    </row>
    <row r="6020" spans="6:10">
      <c r="F6020" s="47"/>
      <c r="G6020" s="47"/>
      <c r="H6020" s="47"/>
      <c r="I6020" s="47"/>
      <c r="J6020" s="47"/>
    </row>
    <row r="6021" spans="6:10">
      <c r="F6021" s="47"/>
      <c r="G6021" s="47"/>
      <c r="H6021" s="47"/>
      <c r="I6021" s="47"/>
      <c r="J6021" s="47"/>
    </row>
    <row r="6022" spans="6:10">
      <c r="F6022" s="47"/>
      <c r="G6022" s="47"/>
      <c r="H6022" s="47"/>
      <c r="I6022" s="47"/>
      <c r="J6022" s="47"/>
    </row>
    <row r="6023" spans="6:10">
      <c r="F6023" s="47"/>
      <c r="G6023" s="47"/>
      <c r="H6023" s="47"/>
      <c r="I6023" s="47"/>
      <c r="J6023" s="47"/>
    </row>
    <row r="6024" spans="6:10">
      <c r="F6024" s="47"/>
      <c r="G6024" s="47"/>
      <c r="H6024" s="47"/>
      <c r="I6024" s="47"/>
      <c r="J6024" s="47"/>
    </row>
    <row r="6025" spans="6:10">
      <c r="F6025" s="47"/>
      <c r="G6025" s="47"/>
      <c r="H6025" s="47"/>
      <c r="I6025" s="47"/>
      <c r="J6025" s="47"/>
    </row>
    <row r="6026" spans="6:10">
      <c r="F6026" s="47"/>
      <c r="G6026" s="47"/>
      <c r="H6026" s="47"/>
      <c r="I6026" s="47"/>
      <c r="J6026" s="47"/>
    </row>
    <row r="6027" spans="6:10">
      <c r="F6027" s="47"/>
      <c r="G6027" s="47"/>
      <c r="H6027" s="47"/>
      <c r="I6027" s="47"/>
      <c r="J6027" s="47"/>
    </row>
    <row r="6028" spans="6:10">
      <c r="F6028" s="47"/>
      <c r="G6028" s="47"/>
      <c r="H6028" s="47"/>
      <c r="I6028" s="47"/>
      <c r="J6028" s="47"/>
    </row>
    <row r="6029" spans="6:10">
      <c r="F6029" s="47"/>
      <c r="G6029" s="47"/>
      <c r="H6029" s="47"/>
      <c r="I6029" s="47"/>
      <c r="J6029" s="47"/>
    </row>
    <row r="6030" spans="6:10">
      <c r="F6030" s="47"/>
      <c r="G6030" s="47"/>
      <c r="H6030" s="47"/>
      <c r="I6030" s="47"/>
      <c r="J6030" s="47"/>
    </row>
    <row r="6031" spans="6:10">
      <c r="F6031" s="47"/>
      <c r="G6031" s="47"/>
      <c r="H6031" s="47"/>
      <c r="I6031" s="47"/>
      <c r="J6031" s="47"/>
    </row>
    <row r="6032" spans="6:10">
      <c r="F6032" s="47"/>
      <c r="G6032" s="47"/>
      <c r="H6032" s="47"/>
      <c r="I6032" s="47"/>
      <c r="J6032" s="47"/>
    </row>
    <row r="6033" spans="6:10">
      <c r="F6033" s="47"/>
      <c r="G6033" s="47"/>
      <c r="H6033" s="47"/>
      <c r="I6033" s="47"/>
      <c r="J6033" s="47"/>
    </row>
    <row r="6034" spans="6:10">
      <c r="F6034" s="47"/>
      <c r="G6034" s="47"/>
      <c r="H6034" s="47"/>
      <c r="I6034" s="47"/>
      <c r="J6034" s="47"/>
    </row>
    <row r="6035" spans="6:10">
      <c r="F6035" s="47"/>
      <c r="G6035" s="47"/>
      <c r="H6035" s="47"/>
      <c r="I6035" s="47"/>
      <c r="J6035" s="47"/>
    </row>
    <row r="6036" spans="6:10">
      <c r="F6036" s="47"/>
      <c r="G6036" s="47"/>
      <c r="H6036" s="47"/>
      <c r="I6036" s="47"/>
      <c r="J6036" s="47"/>
    </row>
    <row r="6037" spans="6:10">
      <c r="F6037" s="47"/>
      <c r="G6037" s="47"/>
      <c r="H6037" s="47"/>
      <c r="I6037" s="47"/>
      <c r="J6037" s="47"/>
    </row>
    <row r="6038" spans="6:10">
      <c r="F6038" s="47"/>
      <c r="G6038" s="47"/>
      <c r="H6038" s="47"/>
      <c r="I6038" s="47"/>
      <c r="J6038" s="47"/>
    </row>
    <row r="6039" spans="6:10">
      <c r="F6039" s="47"/>
      <c r="G6039" s="47"/>
      <c r="H6039" s="47"/>
      <c r="I6039" s="47"/>
      <c r="J6039" s="47"/>
    </row>
    <row r="6040" spans="6:10">
      <c r="F6040" s="47"/>
      <c r="G6040" s="47"/>
      <c r="H6040" s="47"/>
      <c r="I6040" s="47"/>
      <c r="J6040" s="47"/>
    </row>
    <row r="6041" spans="6:10">
      <c r="F6041" s="47"/>
      <c r="G6041" s="47"/>
      <c r="H6041" s="47"/>
      <c r="I6041" s="47"/>
      <c r="J6041" s="47"/>
    </row>
    <row r="6042" spans="6:10">
      <c r="F6042" s="47"/>
      <c r="G6042" s="47"/>
      <c r="H6042" s="47"/>
      <c r="I6042" s="47"/>
      <c r="J6042" s="47"/>
    </row>
    <row r="6043" spans="6:10">
      <c r="F6043" s="47"/>
      <c r="G6043" s="47"/>
      <c r="H6043" s="47"/>
      <c r="I6043" s="47"/>
      <c r="J6043" s="47"/>
    </row>
    <row r="6044" spans="6:10">
      <c r="F6044" s="47"/>
      <c r="G6044" s="47"/>
      <c r="H6044" s="47"/>
      <c r="I6044" s="47"/>
      <c r="J6044" s="47"/>
    </row>
    <row r="6045" spans="6:10">
      <c r="F6045" s="47"/>
      <c r="G6045" s="47"/>
      <c r="H6045" s="47"/>
      <c r="I6045" s="47"/>
      <c r="J6045" s="47"/>
    </row>
    <row r="6046" spans="6:10">
      <c r="F6046" s="47"/>
      <c r="G6046" s="47"/>
      <c r="H6046" s="47"/>
      <c r="I6046" s="47"/>
      <c r="J6046" s="47"/>
    </row>
    <row r="6047" spans="6:10">
      <c r="F6047" s="47"/>
      <c r="G6047" s="47"/>
      <c r="H6047" s="47"/>
      <c r="I6047" s="47"/>
      <c r="J6047" s="47"/>
    </row>
    <row r="6048" spans="6:10">
      <c r="F6048" s="47"/>
      <c r="G6048" s="47"/>
      <c r="H6048" s="47"/>
      <c r="I6048" s="47"/>
      <c r="J6048" s="47"/>
    </row>
    <row r="6049" spans="6:10">
      <c r="F6049" s="47"/>
      <c r="G6049" s="47"/>
      <c r="H6049" s="47"/>
      <c r="I6049" s="47"/>
      <c r="J6049" s="47"/>
    </row>
    <row r="6050" spans="6:10">
      <c r="F6050" s="47"/>
      <c r="G6050" s="47"/>
      <c r="H6050" s="47"/>
      <c r="I6050" s="47"/>
      <c r="J6050" s="47"/>
    </row>
    <row r="6051" spans="6:10">
      <c r="F6051" s="47"/>
      <c r="G6051" s="47"/>
      <c r="H6051" s="47"/>
      <c r="I6051" s="47"/>
      <c r="J6051" s="47"/>
    </row>
    <row r="6052" spans="6:10">
      <c r="F6052" s="47"/>
      <c r="G6052" s="47"/>
      <c r="H6052" s="47"/>
      <c r="I6052" s="47"/>
      <c r="J6052" s="47"/>
    </row>
    <row r="6053" spans="6:10">
      <c r="F6053" s="47"/>
      <c r="G6053" s="47"/>
      <c r="H6053" s="47"/>
      <c r="I6053" s="47"/>
      <c r="J6053" s="47"/>
    </row>
    <row r="6054" spans="6:10">
      <c r="F6054" s="47"/>
      <c r="G6054" s="47"/>
      <c r="H6054" s="47"/>
      <c r="I6054" s="47"/>
      <c r="J6054" s="47"/>
    </row>
    <row r="6055" spans="6:10">
      <c r="F6055" s="47"/>
      <c r="G6055" s="47"/>
      <c r="H6055" s="47"/>
      <c r="I6055" s="47"/>
      <c r="J6055" s="47"/>
    </row>
    <row r="6056" spans="6:10">
      <c r="F6056" s="47"/>
      <c r="G6056" s="47"/>
      <c r="H6056" s="47"/>
      <c r="I6056" s="47"/>
      <c r="J6056" s="47"/>
    </row>
    <row r="6057" spans="6:10">
      <c r="F6057" s="47"/>
      <c r="G6057" s="47"/>
      <c r="H6057" s="47"/>
      <c r="I6057" s="47"/>
      <c r="J6057" s="47"/>
    </row>
    <row r="6058" spans="6:10">
      <c r="F6058" s="47"/>
      <c r="G6058" s="47"/>
      <c r="H6058" s="47"/>
      <c r="I6058" s="47"/>
      <c r="J6058" s="47"/>
    </row>
    <row r="6059" spans="6:10">
      <c r="F6059" s="47"/>
      <c r="G6059" s="47"/>
      <c r="H6059" s="47"/>
      <c r="I6059" s="47"/>
      <c r="J6059" s="47"/>
    </row>
    <row r="6060" spans="6:10">
      <c r="F6060" s="47"/>
      <c r="G6060" s="47"/>
      <c r="H6060" s="47"/>
      <c r="I6060" s="47"/>
      <c r="J6060" s="47"/>
    </row>
    <row r="6061" spans="6:10">
      <c r="F6061" s="47"/>
      <c r="G6061" s="47"/>
      <c r="H6061" s="47"/>
      <c r="I6061" s="47"/>
      <c r="J6061" s="47"/>
    </row>
    <row r="6062" spans="6:10">
      <c r="F6062" s="47"/>
      <c r="G6062" s="47"/>
      <c r="H6062" s="47"/>
      <c r="I6062" s="47"/>
      <c r="J6062" s="47"/>
    </row>
    <row r="6063" spans="6:10">
      <c r="F6063" s="47"/>
      <c r="G6063" s="47"/>
      <c r="H6063" s="47"/>
      <c r="I6063" s="47"/>
      <c r="J6063" s="47"/>
    </row>
    <row r="6064" spans="6:10">
      <c r="F6064" s="47"/>
      <c r="G6064" s="47"/>
      <c r="H6064" s="47"/>
      <c r="I6064" s="47"/>
      <c r="J6064" s="47"/>
    </row>
    <row r="6065" spans="6:10">
      <c r="F6065" s="47"/>
      <c r="G6065" s="47"/>
      <c r="H6065" s="47"/>
      <c r="I6065" s="47"/>
      <c r="J6065" s="47"/>
    </row>
    <row r="6066" spans="6:10">
      <c r="F6066" s="47"/>
      <c r="G6066" s="47"/>
      <c r="H6066" s="47"/>
      <c r="I6066" s="47"/>
      <c r="J6066" s="47"/>
    </row>
    <row r="6067" spans="6:10">
      <c r="F6067" s="47"/>
      <c r="G6067" s="47"/>
      <c r="H6067" s="47"/>
      <c r="I6067" s="47"/>
      <c r="J6067" s="47"/>
    </row>
    <row r="6068" spans="6:10">
      <c r="F6068" s="47"/>
      <c r="G6068" s="47"/>
      <c r="H6068" s="47"/>
      <c r="I6068" s="47"/>
      <c r="J6068" s="47"/>
    </row>
    <row r="6069" spans="6:10">
      <c r="F6069" s="47"/>
      <c r="G6069" s="47"/>
      <c r="H6069" s="47"/>
      <c r="I6069" s="47"/>
      <c r="J6069" s="47"/>
    </row>
    <row r="6070" spans="6:10">
      <c r="F6070" s="47"/>
      <c r="G6070" s="47"/>
      <c r="H6070" s="47"/>
      <c r="I6070" s="47"/>
      <c r="J6070" s="47"/>
    </row>
    <row r="6071" spans="6:10">
      <c r="F6071" s="47"/>
      <c r="G6071" s="47"/>
      <c r="H6071" s="47"/>
      <c r="I6071" s="47"/>
      <c r="J6071" s="47"/>
    </row>
    <row r="6072" spans="6:10">
      <c r="F6072" s="47"/>
      <c r="G6072" s="47"/>
      <c r="H6072" s="47"/>
      <c r="I6072" s="47"/>
      <c r="J6072" s="47"/>
    </row>
    <row r="6073" spans="6:10">
      <c r="F6073" s="47"/>
      <c r="G6073" s="47"/>
      <c r="H6073" s="47"/>
      <c r="I6073" s="47"/>
      <c r="J6073" s="47"/>
    </row>
    <row r="6074" spans="6:10">
      <c r="F6074" s="47"/>
      <c r="G6074" s="47"/>
      <c r="H6074" s="47"/>
      <c r="I6074" s="47"/>
      <c r="J6074" s="47"/>
    </row>
    <row r="6075" spans="6:10">
      <c r="F6075" s="47"/>
      <c r="G6075" s="47"/>
      <c r="H6075" s="47"/>
      <c r="I6075" s="47"/>
      <c r="J6075" s="47"/>
    </row>
    <row r="6076" spans="6:10">
      <c r="F6076" s="47"/>
      <c r="G6076" s="47"/>
      <c r="H6076" s="47"/>
      <c r="I6076" s="47"/>
      <c r="J6076" s="47"/>
    </row>
    <row r="6077" spans="6:10">
      <c r="F6077" s="47"/>
      <c r="G6077" s="47"/>
      <c r="H6077" s="47"/>
      <c r="I6077" s="47"/>
      <c r="J6077" s="47"/>
    </row>
    <row r="6078" spans="6:10">
      <c r="F6078" s="47"/>
      <c r="G6078" s="47"/>
      <c r="H6078" s="47"/>
      <c r="I6078" s="47"/>
      <c r="J6078" s="47"/>
    </row>
    <row r="6079" spans="6:10">
      <c r="F6079" s="47"/>
      <c r="G6079" s="47"/>
      <c r="H6079" s="47"/>
      <c r="I6079" s="47"/>
      <c r="J6079" s="47"/>
    </row>
    <row r="6080" spans="6:10">
      <c r="F6080" s="47"/>
      <c r="G6080" s="47"/>
      <c r="H6080" s="47"/>
      <c r="I6080" s="47"/>
      <c r="J6080" s="47"/>
    </row>
    <row r="6081" spans="6:10">
      <c r="F6081" s="47"/>
      <c r="G6081" s="47"/>
      <c r="H6081" s="47"/>
      <c r="I6081" s="47"/>
      <c r="J6081" s="47"/>
    </row>
    <row r="6082" spans="6:10">
      <c r="F6082" s="47"/>
      <c r="G6082" s="47"/>
      <c r="H6082" s="47"/>
      <c r="I6082" s="47"/>
      <c r="J6082" s="47"/>
    </row>
    <row r="6083" spans="6:10">
      <c r="F6083" s="47"/>
      <c r="G6083" s="47"/>
      <c r="H6083" s="47"/>
      <c r="I6083" s="47"/>
      <c r="J6083" s="47"/>
    </row>
    <row r="6084" spans="6:10">
      <c r="F6084" s="47"/>
      <c r="G6084" s="47"/>
      <c r="H6084" s="47"/>
      <c r="I6084" s="47"/>
      <c r="J6084" s="47"/>
    </row>
    <row r="6085" spans="6:10">
      <c r="F6085" s="47"/>
      <c r="G6085" s="47"/>
      <c r="H6085" s="47"/>
      <c r="I6085" s="47"/>
      <c r="J6085" s="47"/>
    </row>
    <row r="6086" spans="6:10">
      <c r="F6086" s="47"/>
      <c r="G6086" s="47"/>
      <c r="H6086" s="47"/>
      <c r="I6086" s="47"/>
      <c r="J6086" s="47"/>
    </row>
    <row r="6087" spans="6:10">
      <c r="F6087" s="47"/>
      <c r="G6087" s="47"/>
      <c r="H6087" s="47"/>
      <c r="I6087" s="47"/>
      <c r="J6087" s="47"/>
    </row>
    <row r="6088" spans="6:10">
      <c r="F6088" s="47"/>
      <c r="G6088" s="47"/>
      <c r="H6088" s="47"/>
      <c r="I6088" s="47"/>
      <c r="J6088" s="47"/>
    </row>
    <row r="6089" spans="6:10">
      <c r="F6089" s="47"/>
      <c r="G6089" s="47"/>
      <c r="H6089" s="47"/>
      <c r="I6089" s="47"/>
      <c r="J6089" s="47"/>
    </row>
    <row r="6090" spans="6:10">
      <c r="F6090" s="47"/>
      <c r="G6090" s="47"/>
      <c r="H6090" s="47"/>
      <c r="I6090" s="47"/>
      <c r="J6090" s="47"/>
    </row>
    <row r="6091" spans="6:10">
      <c r="F6091" s="47"/>
      <c r="G6091" s="47"/>
      <c r="H6091" s="47"/>
      <c r="I6091" s="47"/>
      <c r="J6091" s="47"/>
    </row>
    <row r="6092" spans="6:10">
      <c r="F6092" s="47"/>
      <c r="G6092" s="47"/>
      <c r="H6092" s="47"/>
      <c r="I6092" s="47"/>
      <c r="J6092" s="47"/>
    </row>
    <row r="6093" spans="6:10">
      <c r="F6093" s="47"/>
      <c r="G6093" s="47"/>
      <c r="H6093" s="47"/>
      <c r="I6093" s="47"/>
      <c r="J6093" s="47"/>
    </row>
    <row r="6094" spans="6:10">
      <c r="F6094" s="47"/>
      <c r="G6094" s="47"/>
      <c r="H6094" s="47"/>
      <c r="I6094" s="47"/>
      <c r="J6094" s="47"/>
    </row>
    <row r="6095" spans="6:10">
      <c r="F6095" s="47"/>
      <c r="G6095" s="47"/>
      <c r="H6095" s="47"/>
      <c r="I6095" s="47"/>
      <c r="J6095" s="47"/>
    </row>
    <row r="6096" spans="6:10">
      <c r="F6096" s="47"/>
      <c r="G6096" s="47"/>
      <c r="H6096" s="47"/>
      <c r="I6096" s="47"/>
      <c r="J6096" s="47"/>
    </row>
    <row r="6097" spans="6:10">
      <c r="F6097" s="47"/>
      <c r="G6097" s="47"/>
      <c r="H6097" s="47"/>
      <c r="I6097" s="47"/>
      <c r="J6097" s="47"/>
    </row>
    <row r="6098" spans="6:10">
      <c r="F6098" s="47"/>
      <c r="G6098" s="47"/>
      <c r="H6098" s="47"/>
      <c r="I6098" s="47"/>
      <c r="J6098" s="47"/>
    </row>
    <row r="6099" spans="6:10">
      <c r="F6099" s="47"/>
      <c r="G6099" s="47"/>
      <c r="H6099" s="47"/>
      <c r="I6099" s="47"/>
      <c r="J6099" s="47"/>
    </row>
    <row r="6100" spans="6:10">
      <c r="F6100" s="47"/>
      <c r="G6100" s="47"/>
      <c r="H6100" s="47"/>
      <c r="I6100" s="47"/>
      <c r="J6100" s="47"/>
    </row>
    <row r="6101" spans="6:10">
      <c r="F6101" s="47"/>
      <c r="G6101" s="47"/>
      <c r="H6101" s="47"/>
      <c r="I6101" s="47"/>
      <c r="J6101" s="47"/>
    </row>
    <row r="6102" spans="6:10">
      <c r="F6102" s="47"/>
      <c r="G6102" s="47"/>
      <c r="H6102" s="47"/>
      <c r="I6102" s="47"/>
      <c r="J6102" s="47"/>
    </row>
    <row r="6103" spans="6:10">
      <c r="F6103" s="47"/>
      <c r="G6103" s="47"/>
      <c r="H6103" s="47"/>
      <c r="I6103" s="47"/>
      <c r="J6103" s="47"/>
    </row>
    <row r="6104" spans="6:10">
      <c r="F6104" s="47"/>
      <c r="G6104" s="47"/>
      <c r="H6104" s="47"/>
      <c r="I6104" s="47"/>
      <c r="J6104" s="47"/>
    </row>
    <row r="6105" spans="6:10">
      <c r="F6105" s="47"/>
      <c r="G6105" s="47"/>
      <c r="H6105" s="47"/>
      <c r="I6105" s="47"/>
      <c r="J6105" s="47"/>
    </row>
    <row r="6106" spans="6:10">
      <c r="F6106" s="47"/>
      <c r="G6106" s="47"/>
      <c r="H6106" s="47"/>
      <c r="I6106" s="47"/>
      <c r="J6106" s="47"/>
    </row>
    <row r="6107" spans="6:10">
      <c r="F6107" s="47"/>
      <c r="G6107" s="47"/>
      <c r="H6107" s="47"/>
      <c r="I6107" s="47"/>
      <c r="J6107" s="47"/>
    </row>
    <row r="6108" spans="6:10">
      <c r="F6108" s="47"/>
      <c r="G6108" s="47"/>
      <c r="H6108" s="47"/>
      <c r="I6108" s="47"/>
      <c r="J6108" s="47"/>
    </row>
    <row r="6109" spans="6:10">
      <c r="F6109" s="47"/>
      <c r="G6109" s="47"/>
      <c r="H6109" s="47"/>
      <c r="I6109" s="47"/>
      <c r="J6109" s="47"/>
    </row>
    <row r="6110" spans="6:10">
      <c r="F6110" s="47"/>
      <c r="G6110" s="47"/>
      <c r="H6110" s="47"/>
      <c r="I6110" s="47"/>
      <c r="J6110" s="47"/>
    </row>
    <row r="6111" spans="6:10">
      <c r="F6111" s="47"/>
      <c r="G6111" s="47"/>
      <c r="H6111" s="47"/>
      <c r="I6111" s="47"/>
      <c r="J6111" s="47"/>
    </row>
    <row r="6112" spans="6:10">
      <c r="F6112" s="47"/>
      <c r="G6112" s="47"/>
      <c r="H6112" s="47"/>
      <c r="I6112" s="47"/>
      <c r="J6112" s="47"/>
    </row>
    <row r="6113" spans="6:10">
      <c r="F6113" s="47"/>
      <c r="G6113" s="47"/>
      <c r="H6113" s="47"/>
      <c r="I6113" s="47"/>
      <c r="J6113" s="47"/>
    </row>
    <row r="6114" spans="6:10">
      <c r="F6114" s="47"/>
      <c r="G6114" s="47"/>
      <c r="H6114" s="47"/>
      <c r="I6114" s="47"/>
      <c r="J6114" s="47"/>
    </row>
    <row r="6115" spans="6:10">
      <c r="F6115" s="47"/>
      <c r="G6115" s="47"/>
      <c r="H6115" s="47"/>
      <c r="I6115" s="47"/>
      <c r="J6115" s="47"/>
    </row>
    <row r="6116" spans="6:10">
      <c r="F6116" s="47"/>
      <c r="G6116" s="47"/>
      <c r="H6116" s="47"/>
      <c r="I6116" s="47"/>
      <c r="J6116" s="47"/>
    </row>
    <row r="6117" spans="6:10">
      <c r="F6117" s="47"/>
      <c r="G6117" s="47"/>
      <c r="H6117" s="47"/>
      <c r="I6117" s="47"/>
      <c r="J6117" s="47"/>
    </row>
    <row r="6118" spans="6:10">
      <c r="F6118" s="47"/>
      <c r="G6118" s="47"/>
      <c r="H6118" s="47"/>
      <c r="I6118" s="47"/>
      <c r="J6118" s="47"/>
    </row>
    <row r="6119" spans="6:10">
      <c r="F6119" s="47"/>
      <c r="G6119" s="47"/>
      <c r="H6119" s="47"/>
      <c r="I6119" s="47"/>
      <c r="J6119" s="47"/>
    </row>
    <row r="6120" spans="6:10">
      <c r="F6120" s="47"/>
      <c r="G6120" s="47"/>
      <c r="H6120" s="47"/>
      <c r="I6120" s="47"/>
      <c r="J6120" s="47"/>
    </row>
    <row r="6121" spans="6:10">
      <c r="F6121" s="47"/>
      <c r="G6121" s="47"/>
      <c r="H6121" s="47"/>
      <c r="I6121" s="47"/>
      <c r="J6121" s="47"/>
    </row>
    <row r="6122" spans="6:10">
      <c r="F6122" s="47"/>
      <c r="G6122" s="47"/>
      <c r="H6122" s="47"/>
      <c r="I6122" s="47"/>
      <c r="J6122" s="47"/>
    </row>
    <row r="6123" spans="6:10">
      <c r="F6123" s="47"/>
      <c r="G6123" s="47"/>
      <c r="H6123" s="47"/>
      <c r="I6123" s="47"/>
      <c r="J6123" s="47"/>
    </row>
    <row r="6124" spans="6:10">
      <c r="F6124" s="47"/>
      <c r="G6124" s="47"/>
      <c r="H6124" s="47"/>
      <c r="I6124" s="47"/>
      <c r="J6124" s="47"/>
    </row>
    <row r="6125" spans="6:10">
      <c r="F6125" s="47"/>
      <c r="G6125" s="47"/>
      <c r="H6125" s="47"/>
      <c r="I6125" s="47"/>
      <c r="J6125" s="47"/>
    </row>
    <row r="6126" spans="6:10">
      <c r="F6126" s="47"/>
      <c r="G6126" s="47"/>
      <c r="H6126" s="47"/>
      <c r="I6126" s="47"/>
      <c r="J6126" s="47"/>
    </row>
    <row r="6127" spans="6:10">
      <c r="F6127" s="47"/>
      <c r="G6127" s="47"/>
      <c r="H6127" s="47"/>
      <c r="I6127" s="47"/>
      <c r="J6127" s="47"/>
    </row>
    <row r="6128" spans="6:10">
      <c r="F6128" s="47"/>
      <c r="G6128" s="47"/>
      <c r="H6128" s="47"/>
      <c r="I6128" s="47"/>
      <c r="J6128" s="47"/>
    </row>
    <row r="6129" spans="6:10">
      <c r="F6129" s="47"/>
      <c r="G6129" s="47"/>
      <c r="H6129" s="47"/>
      <c r="I6129" s="47"/>
      <c r="J6129" s="47"/>
    </row>
    <row r="6130" spans="6:10">
      <c r="F6130" s="47"/>
      <c r="G6130" s="47"/>
      <c r="H6130" s="47"/>
      <c r="I6130" s="47"/>
      <c r="J6130" s="47"/>
    </row>
    <row r="6131" spans="6:10">
      <c r="F6131" s="47"/>
      <c r="G6131" s="47"/>
      <c r="H6131" s="47"/>
      <c r="I6131" s="47"/>
      <c r="J6131" s="47"/>
    </row>
    <row r="6132" spans="6:10">
      <c r="F6132" s="47"/>
      <c r="G6132" s="47"/>
      <c r="H6132" s="47"/>
      <c r="I6132" s="47"/>
      <c r="J6132" s="47"/>
    </row>
    <row r="6133" spans="6:10">
      <c r="F6133" s="47"/>
      <c r="G6133" s="47"/>
      <c r="H6133" s="47"/>
      <c r="I6133" s="47"/>
      <c r="J6133" s="47"/>
    </row>
    <row r="6134" spans="6:10">
      <c r="F6134" s="47"/>
      <c r="G6134" s="47"/>
      <c r="H6134" s="47"/>
      <c r="I6134" s="47"/>
      <c r="J6134" s="47"/>
    </row>
    <row r="6135" spans="6:10">
      <c r="F6135" s="47"/>
      <c r="G6135" s="47"/>
      <c r="H6135" s="47"/>
      <c r="I6135" s="47"/>
      <c r="J6135" s="47"/>
    </row>
    <row r="6136" spans="6:10">
      <c r="F6136" s="47"/>
      <c r="G6136" s="47"/>
      <c r="H6136" s="47"/>
      <c r="I6136" s="47"/>
      <c r="J6136" s="47"/>
    </row>
    <row r="6137" spans="6:10">
      <c r="F6137" s="47"/>
      <c r="G6137" s="47"/>
      <c r="H6137" s="47"/>
      <c r="I6137" s="47"/>
      <c r="J6137" s="47"/>
    </row>
    <row r="6138" spans="6:10">
      <c r="F6138" s="47"/>
      <c r="G6138" s="47"/>
      <c r="H6138" s="47"/>
      <c r="I6138" s="47"/>
      <c r="J6138" s="47"/>
    </row>
    <row r="6139" spans="6:10">
      <c r="F6139" s="47"/>
      <c r="G6139" s="47"/>
      <c r="H6139" s="47"/>
      <c r="I6139" s="47"/>
      <c r="J6139" s="47"/>
    </row>
    <row r="6140" spans="6:10">
      <c r="F6140" s="47"/>
      <c r="G6140" s="47"/>
      <c r="H6140" s="47"/>
      <c r="I6140" s="47"/>
      <c r="J6140" s="47"/>
    </row>
    <row r="6141" spans="6:10">
      <c r="F6141" s="47"/>
      <c r="G6141" s="47"/>
      <c r="H6141" s="47"/>
      <c r="I6141" s="47"/>
      <c r="J6141" s="47"/>
    </row>
    <row r="6142" spans="6:10">
      <c r="F6142" s="47"/>
      <c r="G6142" s="47"/>
      <c r="H6142" s="47"/>
      <c r="I6142" s="47"/>
      <c r="J6142" s="47"/>
    </row>
    <row r="6143" spans="6:10">
      <c r="F6143" s="47"/>
      <c r="G6143" s="47"/>
      <c r="H6143" s="47"/>
      <c r="I6143" s="47"/>
      <c r="J6143" s="47"/>
    </row>
    <row r="6144" spans="6:10">
      <c r="F6144" s="47"/>
      <c r="G6144" s="47"/>
      <c r="H6144" s="47"/>
      <c r="I6144" s="47"/>
      <c r="J6144" s="47"/>
    </row>
    <row r="6145" spans="6:10">
      <c r="F6145" s="47"/>
      <c r="G6145" s="47"/>
      <c r="H6145" s="47"/>
      <c r="I6145" s="47"/>
      <c r="J6145" s="47"/>
    </row>
    <row r="6146" spans="6:10">
      <c r="F6146" s="47"/>
      <c r="G6146" s="47"/>
      <c r="H6146" s="47"/>
      <c r="I6146" s="47"/>
      <c r="J6146" s="47"/>
    </row>
    <row r="6147" spans="6:10">
      <c r="F6147" s="47"/>
      <c r="G6147" s="47"/>
      <c r="H6147" s="47"/>
      <c r="I6147" s="47"/>
      <c r="J6147" s="47"/>
    </row>
    <row r="6148" spans="6:10">
      <c r="F6148" s="47"/>
      <c r="G6148" s="47"/>
      <c r="H6148" s="47"/>
      <c r="I6148" s="47"/>
      <c r="J6148" s="47"/>
    </row>
    <row r="6149" spans="6:10">
      <c r="F6149" s="47"/>
      <c r="G6149" s="47"/>
      <c r="H6149" s="47"/>
      <c r="I6149" s="47"/>
      <c r="J6149" s="47"/>
    </row>
    <row r="6150" spans="6:10">
      <c r="F6150" s="47"/>
      <c r="G6150" s="47"/>
      <c r="H6150" s="47"/>
      <c r="I6150" s="47"/>
      <c r="J6150" s="47"/>
    </row>
    <row r="6151" spans="6:10">
      <c r="F6151" s="47"/>
      <c r="G6151" s="47"/>
      <c r="H6151" s="47"/>
      <c r="I6151" s="47"/>
      <c r="J6151" s="47"/>
    </row>
    <row r="6152" spans="6:10">
      <c r="F6152" s="47"/>
      <c r="G6152" s="47"/>
      <c r="H6152" s="47"/>
      <c r="I6152" s="47"/>
      <c r="J6152" s="47"/>
    </row>
    <row r="6153" spans="6:10">
      <c r="F6153" s="47"/>
      <c r="G6153" s="47"/>
      <c r="H6153" s="47"/>
      <c r="I6153" s="47"/>
      <c r="J6153" s="47"/>
    </row>
    <row r="6154" spans="6:10">
      <c r="F6154" s="47"/>
      <c r="G6154" s="47"/>
      <c r="H6154" s="47"/>
      <c r="I6154" s="47"/>
      <c r="J6154" s="47"/>
    </row>
    <row r="6155" spans="6:10">
      <c r="F6155" s="47"/>
      <c r="G6155" s="47"/>
      <c r="H6155" s="47"/>
      <c r="I6155" s="47"/>
      <c r="J6155" s="47"/>
    </row>
    <row r="6156" spans="6:10">
      <c r="F6156" s="47"/>
      <c r="G6156" s="47"/>
      <c r="H6156" s="47"/>
      <c r="I6156" s="47"/>
      <c r="J6156" s="47"/>
    </row>
    <row r="6157" spans="6:10">
      <c r="F6157" s="47"/>
      <c r="G6157" s="47"/>
      <c r="H6157" s="47"/>
      <c r="I6157" s="47"/>
      <c r="J6157" s="47"/>
    </row>
    <row r="6158" spans="6:10">
      <c r="F6158" s="47"/>
      <c r="G6158" s="47"/>
      <c r="H6158" s="47"/>
      <c r="I6158" s="47"/>
      <c r="J6158" s="47"/>
    </row>
    <row r="6159" spans="6:10">
      <c r="F6159" s="47"/>
      <c r="G6159" s="47"/>
      <c r="H6159" s="47"/>
      <c r="I6159" s="47"/>
      <c r="J6159" s="47"/>
    </row>
    <row r="6160" spans="6:10">
      <c r="F6160" s="47"/>
      <c r="G6160" s="47"/>
      <c r="H6160" s="47"/>
      <c r="I6160" s="47"/>
      <c r="J6160" s="47"/>
    </row>
    <row r="6161" spans="6:10">
      <c r="F6161" s="47"/>
      <c r="G6161" s="47"/>
      <c r="H6161" s="47"/>
      <c r="I6161" s="47"/>
      <c r="J6161" s="47"/>
    </row>
    <row r="6162" spans="6:10">
      <c r="F6162" s="47"/>
      <c r="G6162" s="47"/>
      <c r="H6162" s="47"/>
      <c r="I6162" s="47"/>
      <c r="J6162" s="47"/>
    </row>
    <row r="6163" spans="6:10">
      <c r="F6163" s="47"/>
      <c r="G6163" s="47"/>
      <c r="H6163" s="47"/>
      <c r="I6163" s="47"/>
      <c r="J6163" s="47"/>
    </row>
    <row r="6164" spans="6:10">
      <c r="F6164" s="47"/>
      <c r="G6164" s="47"/>
      <c r="H6164" s="47"/>
      <c r="I6164" s="47"/>
      <c r="J6164" s="47"/>
    </row>
    <row r="6165" spans="6:10">
      <c r="F6165" s="47"/>
      <c r="G6165" s="47"/>
      <c r="H6165" s="47"/>
      <c r="I6165" s="47"/>
      <c r="J6165" s="47"/>
    </row>
    <row r="6166" spans="6:10">
      <c r="F6166" s="47"/>
      <c r="G6166" s="47"/>
      <c r="H6166" s="47"/>
      <c r="I6166" s="47"/>
      <c r="J6166" s="47"/>
    </row>
    <row r="6167" spans="6:10">
      <c r="F6167" s="47"/>
      <c r="G6167" s="47"/>
      <c r="H6167" s="47"/>
      <c r="I6167" s="47"/>
      <c r="J6167" s="47"/>
    </row>
    <row r="6168" spans="6:10">
      <c r="F6168" s="47"/>
      <c r="G6168" s="47"/>
      <c r="H6168" s="47"/>
      <c r="I6168" s="47"/>
      <c r="J6168" s="47"/>
    </row>
    <row r="6169" spans="6:10">
      <c r="F6169" s="47"/>
      <c r="G6169" s="47"/>
      <c r="H6169" s="47"/>
      <c r="I6169" s="47"/>
      <c r="J6169" s="47"/>
    </row>
    <row r="6170" spans="6:10">
      <c r="F6170" s="47"/>
      <c r="G6170" s="47"/>
      <c r="H6170" s="47"/>
      <c r="I6170" s="47"/>
      <c r="J6170" s="47"/>
    </row>
    <row r="6171" spans="6:10">
      <c r="F6171" s="47"/>
      <c r="G6171" s="47"/>
      <c r="H6171" s="47"/>
      <c r="I6171" s="47"/>
      <c r="J6171" s="47"/>
    </row>
    <row r="6172" spans="6:10">
      <c r="F6172" s="47"/>
      <c r="G6172" s="47"/>
      <c r="H6172" s="47"/>
      <c r="I6172" s="47"/>
      <c r="J6172" s="47"/>
    </row>
    <row r="6173" spans="6:10">
      <c r="F6173" s="47"/>
      <c r="G6173" s="47"/>
      <c r="H6173" s="47"/>
      <c r="I6173" s="47"/>
      <c r="J6173" s="47"/>
    </row>
    <row r="6174" spans="6:10">
      <c r="F6174" s="47"/>
      <c r="G6174" s="47"/>
      <c r="H6174" s="47"/>
      <c r="I6174" s="47"/>
      <c r="J6174" s="47"/>
    </row>
    <row r="6175" spans="6:10">
      <c r="F6175" s="47"/>
      <c r="G6175" s="47"/>
      <c r="H6175" s="47"/>
      <c r="I6175" s="47"/>
      <c r="J6175" s="47"/>
    </row>
    <row r="6176" spans="6:10">
      <c r="F6176" s="47"/>
      <c r="G6176" s="47"/>
      <c r="H6176" s="47"/>
      <c r="I6176" s="47"/>
      <c r="J6176" s="47"/>
    </row>
    <row r="6177" spans="6:10">
      <c r="F6177" s="47"/>
      <c r="G6177" s="47"/>
      <c r="H6177" s="47"/>
      <c r="I6177" s="47"/>
      <c r="J6177" s="47"/>
    </row>
    <row r="6178" spans="6:10">
      <c r="F6178" s="47"/>
      <c r="G6178" s="47"/>
      <c r="H6178" s="47"/>
      <c r="I6178" s="47"/>
      <c r="J6178" s="47"/>
    </row>
    <row r="6179" spans="6:10">
      <c r="F6179" s="47"/>
      <c r="G6179" s="47"/>
      <c r="H6179" s="47"/>
      <c r="I6179" s="47"/>
      <c r="J6179" s="47"/>
    </row>
    <row r="6180" spans="6:10">
      <c r="F6180" s="47"/>
      <c r="G6180" s="47"/>
      <c r="H6180" s="47"/>
      <c r="I6180" s="47"/>
      <c r="J6180" s="47"/>
    </row>
    <row r="6181" spans="6:10">
      <c r="F6181" s="47"/>
      <c r="G6181" s="47"/>
      <c r="H6181" s="47"/>
      <c r="I6181" s="47"/>
      <c r="J6181" s="47"/>
    </row>
    <row r="6182" spans="6:10">
      <c r="F6182" s="47"/>
      <c r="G6182" s="47"/>
      <c r="H6182" s="47"/>
      <c r="I6182" s="47"/>
      <c r="J6182" s="47"/>
    </row>
    <row r="6183" spans="6:10">
      <c r="F6183" s="47"/>
      <c r="G6183" s="47"/>
      <c r="H6183" s="47"/>
      <c r="I6183" s="47"/>
      <c r="J6183" s="47"/>
    </row>
    <row r="6184" spans="6:10">
      <c r="F6184" s="47"/>
      <c r="G6184" s="47"/>
      <c r="H6184" s="47"/>
      <c r="I6184" s="47"/>
      <c r="J6184" s="47"/>
    </row>
    <row r="6185" spans="6:10">
      <c r="F6185" s="47"/>
      <c r="G6185" s="47"/>
      <c r="H6185" s="47"/>
      <c r="I6185" s="47"/>
      <c r="J6185" s="47"/>
    </row>
    <row r="6186" spans="6:10">
      <c r="F6186" s="47"/>
      <c r="G6186" s="47"/>
      <c r="H6186" s="47"/>
      <c r="I6186" s="47"/>
      <c r="J6186" s="47"/>
    </row>
    <row r="6187" spans="6:10">
      <c r="F6187" s="47"/>
      <c r="G6187" s="47"/>
      <c r="H6187" s="47"/>
      <c r="I6187" s="47"/>
      <c r="J6187" s="47"/>
    </row>
    <row r="6188" spans="6:10">
      <c r="F6188" s="47"/>
      <c r="G6188" s="47"/>
      <c r="H6188" s="47"/>
      <c r="I6188" s="47"/>
      <c r="J6188" s="47"/>
    </row>
    <row r="6189" spans="6:10">
      <c r="F6189" s="47"/>
      <c r="G6189" s="47"/>
      <c r="H6189" s="47"/>
      <c r="I6189" s="47"/>
      <c r="J6189" s="47"/>
    </row>
    <row r="6190" spans="6:10">
      <c r="F6190" s="47"/>
      <c r="G6190" s="47"/>
      <c r="H6190" s="47"/>
      <c r="I6190" s="47"/>
      <c r="J6190" s="47"/>
    </row>
    <row r="6191" spans="6:10">
      <c r="F6191" s="47"/>
      <c r="G6191" s="47"/>
      <c r="H6191" s="47"/>
      <c r="I6191" s="47"/>
      <c r="J6191" s="47"/>
    </row>
    <row r="6192" spans="6:10">
      <c r="F6192" s="47"/>
      <c r="G6192" s="47"/>
      <c r="H6192" s="47"/>
      <c r="I6192" s="47"/>
      <c r="J6192" s="47"/>
    </row>
    <row r="6193" spans="6:10">
      <c r="F6193" s="47"/>
      <c r="G6193" s="47"/>
      <c r="H6193" s="47"/>
      <c r="I6193" s="47"/>
      <c r="J6193" s="47"/>
    </row>
    <row r="6194" spans="6:10">
      <c r="F6194" s="47"/>
      <c r="G6194" s="47"/>
      <c r="H6194" s="47"/>
      <c r="I6194" s="47"/>
      <c r="J6194" s="47"/>
    </row>
    <row r="6195" spans="6:10">
      <c r="F6195" s="47"/>
      <c r="G6195" s="47"/>
      <c r="H6195" s="47"/>
      <c r="I6195" s="47"/>
      <c r="J6195" s="47"/>
    </row>
    <row r="6196" spans="6:10">
      <c r="F6196" s="47"/>
      <c r="G6196" s="47"/>
      <c r="H6196" s="47"/>
      <c r="I6196" s="47"/>
      <c r="J6196" s="47"/>
    </row>
    <row r="6197" spans="6:10">
      <c r="F6197" s="47"/>
      <c r="G6197" s="47"/>
      <c r="H6197" s="47"/>
      <c r="I6197" s="47"/>
      <c r="J6197" s="47"/>
    </row>
    <row r="6198" spans="6:10">
      <c r="F6198" s="47"/>
      <c r="G6198" s="47"/>
      <c r="H6198" s="47"/>
      <c r="I6198" s="47"/>
      <c r="J6198" s="47"/>
    </row>
    <row r="6199" spans="6:10">
      <c r="F6199" s="47"/>
      <c r="G6199" s="47"/>
      <c r="H6199" s="47"/>
      <c r="I6199" s="47"/>
      <c r="J6199" s="47"/>
    </row>
    <row r="6200" spans="6:10">
      <c r="F6200" s="47"/>
      <c r="G6200" s="47"/>
      <c r="H6200" s="47"/>
      <c r="I6200" s="47"/>
      <c r="J6200" s="47"/>
    </row>
    <row r="6201" spans="6:10">
      <c r="F6201" s="47"/>
      <c r="G6201" s="47"/>
      <c r="H6201" s="47"/>
      <c r="I6201" s="47"/>
      <c r="J6201" s="47"/>
    </row>
    <row r="6202" spans="6:10">
      <c r="F6202" s="47"/>
      <c r="G6202" s="47"/>
      <c r="H6202" s="47"/>
      <c r="I6202" s="47"/>
      <c r="J6202" s="47"/>
    </row>
    <row r="6203" spans="6:10">
      <c r="F6203" s="47"/>
      <c r="G6203" s="47"/>
      <c r="H6203" s="47"/>
      <c r="I6203" s="47"/>
      <c r="J6203" s="47"/>
    </row>
    <row r="6204" spans="6:10">
      <c r="F6204" s="47"/>
      <c r="G6204" s="47"/>
      <c r="H6204" s="47"/>
      <c r="I6204" s="47"/>
      <c r="J6204" s="47"/>
    </row>
    <row r="6205" spans="6:10">
      <c r="F6205" s="47"/>
      <c r="G6205" s="47"/>
      <c r="H6205" s="47"/>
      <c r="I6205" s="47"/>
      <c r="J6205" s="47"/>
    </row>
    <row r="6206" spans="6:10">
      <c r="F6206" s="47"/>
      <c r="G6206" s="47"/>
      <c r="H6206" s="47"/>
      <c r="I6206" s="47"/>
      <c r="J6206" s="47"/>
    </row>
    <row r="6207" spans="6:10">
      <c r="F6207" s="47"/>
      <c r="G6207" s="47"/>
      <c r="H6207" s="47"/>
      <c r="I6207" s="47"/>
      <c r="J6207" s="47"/>
    </row>
    <row r="6208" spans="6:10">
      <c r="F6208" s="47"/>
      <c r="G6208" s="47"/>
      <c r="H6208" s="47"/>
      <c r="I6208" s="47"/>
      <c r="J6208" s="47"/>
    </row>
    <row r="6209" spans="6:10">
      <c r="F6209" s="47"/>
      <c r="G6209" s="47"/>
      <c r="H6209" s="47"/>
      <c r="I6209" s="47"/>
      <c r="J6209" s="47"/>
    </row>
    <row r="6210" spans="6:10">
      <c r="F6210" s="47"/>
      <c r="G6210" s="47"/>
      <c r="H6210" s="47"/>
      <c r="I6210" s="47"/>
      <c r="J6210" s="47"/>
    </row>
    <row r="6211" spans="6:10">
      <c r="F6211" s="47"/>
      <c r="G6211" s="47"/>
      <c r="H6211" s="47"/>
      <c r="I6211" s="47"/>
      <c r="J6211" s="47"/>
    </row>
    <row r="6212" spans="6:10">
      <c r="F6212" s="47"/>
      <c r="G6212" s="47"/>
      <c r="H6212" s="47"/>
      <c r="I6212" s="47"/>
      <c r="J6212" s="47"/>
    </row>
    <row r="6213" spans="6:10">
      <c r="F6213" s="47"/>
      <c r="G6213" s="47"/>
      <c r="H6213" s="47"/>
      <c r="I6213" s="47"/>
      <c r="J6213" s="47"/>
    </row>
    <row r="6214" spans="6:10">
      <c r="F6214" s="47"/>
      <c r="G6214" s="47"/>
      <c r="H6214" s="47"/>
      <c r="I6214" s="47"/>
      <c r="J6214" s="47"/>
    </row>
    <row r="6215" spans="6:10">
      <c r="F6215" s="47"/>
      <c r="G6215" s="47"/>
      <c r="H6215" s="47"/>
      <c r="I6215" s="47"/>
      <c r="J6215" s="47"/>
    </row>
    <row r="6216" spans="6:10">
      <c r="F6216" s="47"/>
      <c r="G6216" s="47"/>
      <c r="H6216" s="47"/>
      <c r="I6216" s="47"/>
      <c r="J6216" s="47"/>
    </row>
    <row r="6217" spans="6:10">
      <c r="F6217" s="47"/>
      <c r="G6217" s="47"/>
      <c r="H6217" s="47"/>
      <c r="I6217" s="47"/>
      <c r="J6217" s="47"/>
    </row>
    <row r="6218" spans="6:10">
      <c r="F6218" s="47"/>
      <c r="G6218" s="47"/>
      <c r="H6218" s="47"/>
      <c r="I6218" s="47"/>
      <c r="J6218" s="47"/>
    </row>
    <row r="6219" spans="6:10">
      <c r="F6219" s="47"/>
      <c r="G6219" s="47"/>
      <c r="H6219" s="47"/>
      <c r="I6219" s="47"/>
      <c r="J6219" s="47"/>
    </row>
    <row r="6220" spans="6:10">
      <c r="F6220" s="47"/>
      <c r="G6220" s="47"/>
      <c r="H6220" s="47"/>
      <c r="I6220" s="47"/>
      <c r="J6220" s="47"/>
    </row>
    <row r="6221" spans="6:10">
      <c r="F6221" s="47"/>
      <c r="G6221" s="47"/>
      <c r="H6221" s="47"/>
      <c r="I6221" s="47"/>
      <c r="J6221" s="47"/>
    </row>
    <row r="6222" spans="6:10">
      <c r="F6222" s="47"/>
      <c r="G6222" s="47"/>
      <c r="H6222" s="47"/>
      <c r="I6222" s="47"/>
      <c r="J6222" s="47"/>
    </row>
    <row r="6223" spans="6:10">
      <c r="F6223" s="47"/>
      <c r="G6223" s="47"/>
      <c r="H6223" s="47"/>
      <c r="I6223" s="47"/>
      <c r="J6223" s="47"/>
    </row>
    <row r="6224" spans="6:10">
      <c r="F6224" s="47"/>
      <c r="G6224" s="47"/>
      <c r="H6224" s="47"/>
      <c r="I6224" s="47"/>
      <c r="J6224" s="47"/>
    </row>
    <row r="6225" spans="6:10">
      <c r="F6225" s="47"/>
      <c r="G6225" s="47"/>
      <c r="H6225" s="47"/>
      <c r="I6225" s="47"/>
      <c r="J6225" s="47"/>
    </row>
    <row r="6226" spans="6:10">
      <c r="F6226" s="47"/>
      <c r="G6226" s="47"/>
      <c r="H6226" s="47"/>
      <c r="I6226" s="47"/>
      <c r="J6226" s="47"/>
    </row>
    <row r="6227" spans="6:10">
      <c r="F6227" s="47"/>
      <c r="G6227" s="47"/>
      <c r="H6227" s="47"/>
      <c r="I6227" s="47"/>
      <c r="J6227" s="47"/>
    </row>
    <row r="6228" spans="6:10">
      <c r="F6228" s="47"/>
      <c r="G6228" s="47"/>
      <c r="H6228" s="47"/>
      <c r="I6228" s="47"/>
      <c r="J6228" s="47"/>
    </row>
    <row r="6229" spans="6:10">
      <c r="F6229" s="47"/>
      <c r="G6229" s="47"/>
      <c r="H6229" s="47"/>
      <c r="I6229" s="47"/>
      <c r="J6229" s="47"/>
    </row>
    <row r="6230" spans="6:10">
      <c r="F6230" s="47"/>
      <c r="G6230" s="47"/>
      <c r="H6230" s="47"/>
      <c r="I6230" s="47"/>
      <c r="J6230" s="47"/>
    </row>
    <row r="6231" spans="6:10">
      <c r="F6231" s="47"/>
      <c r="G6231" s="47"/>
      <c r="H6231" s="47"/>
      <c r="I6231" s="47"/>
      <c r="J6231" s="47"/>
    </row>
    <row r="6232" spans="6:10">
      <c r="F6232" s="47"/>
      <c r="G6232" s="47"/>
      <c r="H6232" s="47"/>
      <c r="I6232" s="47"/>
      <c r="J6232" s="47"/>
    </row>
    <row r="6233" spans="6:10">
      <c r="F6233" s="47"/>
      <c r="G6233" s="47"/>
      <c r="H6233" s="47"/>
      <c r="I6233" s="47"/>
      <c r="J6233" s="47"/>
    </row>
    <row r="6234" spans="6:10">
      <c r="F6234" s="47"/>
      <c r="G6234" s="47"/>
      <c r="H6234" s="47"/>
      <c r="I6234" s="47"/>
      <c r="J6234" s="47"/>
    </row>
    <row r="6235" spans="6:10">
      <c r="F6235" s="47"/>
      <c r="G6235" s="47"/>
      <c r="H6235" s="47"/>
      <c r="I6235" s="47"/>
      <c r="J6235" s="47"/>
    </row>
    <row r="6236" spans="6:10">
      <c r="F6236" s="47"/>
      <c r="G6236" s="47"/>
      <c r="H6236" s="47"/>
      <c r="I6236" s="47"/>
      <c r="J6236" s="47"/>
    </row>
    <row r="6237" spans="6:10">
      <c r="F6237" s="47"/>
      <c r="G6237" s="47"/>
      <c r="H6237" s="47"/>
      <c r="I6237" s="47"/>
      <c r="J6237" s="47"/>
    </row>
    <row r="6238" spans="6:10">
      <c r="F6238" s="47"/>
      <c r="G6238" s="47"/>
      <c r="H6238" s="47"/>
      <c r="I6238" s="47"/>
      <c r="J6238" s="47"/>
    </row>
    <row r="6239" spans="6:10">
      <c r="F6239" s="47"/>
      <c r="G6239" s="47"/>
      <c r="H6239" s="47"/>
      <c r="I6239" s="47"/>
      <c r="J6239" s="47"/>
    </row>
    <row r="6240" spans="6:10">
      <c r="F6240" s="47"/>
      <c r="G6240" s="47"/>
      <c r="H6240" s="47"/>
      <c r="I6240" s="47"/>
      <c r="J6240" s="47"/>
    </row>
    <row r="6241" spans="6:10">
      <c r="F6241" s="47"/>
      <c r="G6241" s="47"/>
      <c r="H6241" s="47"/>
      <c r="I6241" s="47"/>
      <c r="J6241" s="47"/>
    </row>
    <row r="6242" spans="6:10">
      <c r="F6242" s="47"/>
      <c r="G6242" s="47"/>
      <c r="H6242" s="47"/>
      <c r="I6242" s="47"/>
      <c r="J6242" s="47"/>
    </row>
    <row r="6243" spans="6:10">
      <c r="F6243" s="47"/>
      <c r="G6243" s="47"/>
      <c r="H6243" s="47"/>
      <c r="I6243" s="47"/>
      <c r="J6243" s="47"/>
    </row>
    <row r="6244" spans="6:10">
      <c r="F6244" s="47"/>
      <c r="G6244" s="47"/>
      <c r="H6244" s="47"/>
      <c r="I6244" s="47"/>
      <c r="J6244" s="47"/>
    </row>
    <row r="6245" spans="6:10">
      <c r="F6245" s="47"/>
      <c r="G6245" s="47"/>
      <c r="H6245" s="47"/>
      <c r="I6245" s="47"/>
      <c r="J6245" s="47"/>
    </row>
    <row r="6246" spans="6:10">
      <c r="F6246" s="47"/>
      <c r="G6246" s="47"/>
      <c r="H6246" s="47"/>
      <c r="I6246" s="47"/>
      <c r="J6246" s="47"/>
    </row>
    <row r="6247" spans="6:10">
      <c r="F6247" s="47"/>
      <c r="G6247" s="47"/>
      <c r="H6247" s="47"/>
      <c r="I6247" s="47"/>
      <c r="J6247" s="47"/>
    </row>
    <row r="6248" spans="6:10">
      <c r="F6248" s="47"/>
      <c r="G6248" s="47"/>
      <c r="H6248" s="47"/>
      <c r="I6248" s="47"/>
      <c r="J6248" s="47"/>
    </row>
    <row r="6249" spans="6:10">
      <c r="F6249" s="47"/>
      <c r="G6249" s="47"/>
      <c r="H6249" s="47"/>
      <c r="I6249" s="47"/>
      <c r="J6249" s="47"/>
    </row>
    <row r="6250" spans="6:10">
      <c r="F6250" s="47"/>
      <c r="G6250" s="47"/>
      <c r="H6250" s="47"/>
      <c r="I6250" s="47"/>
      <c r="J6250" s="47"/>
    </row>
    <row r="6251" spans="6:10">
      <c r="F6251" s="47"/>
      <c r="G6251" s="47"/>
      <c r="H6251" s="47"/>
      <c r="I6251" s="47"/>
      <c r="J6251" s="47"/>
    </row>
    <row r="6252" spans="6:10">
      <c r="F6252" s="47"/>
      <c r="G6252" s="47"/>
      <c r="H6252" s="47"/>
      <c r="I6252" s="47"/>
      <c r="J6252" s="47"/>
    </row>
    <row r="6253" spans="6:10">
      <c r="F6253" s="47"/>
      <c r="G6253" s="47"/>
      <c r="H6253" s="47"/>
      <c r="I6253" s="47"/>
      <c r="J6253" s="47"/>
    </row>
    <row r="6254" spans="6:10">
      <c r="F6254" s="47"/>
      <c r="G6254" s="47"/>
      <c r="H6254" s="47"/>
      <c r="I6254" s="47"/>
      <c r="J6254" s="47"/>
    </row>
    <row r="6255" spans="6:10">
      <c r="F6255" s="47"/>
      <c r="G6255" s="47"/>
      <c r="H6255" s="47"/>
      <c r="I6255" s="47"/>
      <c r="J6255" s="47"/>
    </row>
    <row r="6256" spans="6:10">
      <c r="F6256" s="47"/>
      <c r="G6256" s="47"/>
      <c r="H6256" s="47"/>
      <c r="I6256" s="47"/>
      <c r="J6256" s="47"/>
    </row>
    <row r="6257" spans="6:10">
      <c r="F6257" s="47"/>
      <c r="G6257" s="47"/>
      <c r="H6257" s="47"/>
      <c r="I6257" s="47"/>
      <c r="J6257" s="47"/>
    </row>
    <row r="6258" spans="6:10">
      <c r="F6258" s="47"/>
      <c r="G6258" s="47"/>
      <c r="H6258" s="47"/>
      <c r="I6258" s="47"/>
      <c r="J6258" s="47"/>
    </row>
    <row r="6259" spans="6:10">
      <c r="F6259" s="47"/>
      <c r="G6259" s="47"/>
      <c r="H6259" s="47"/>
      <c r="I6259" s="47"/>
      <c r="J6259" s="47"/>
    </row>
    <row r="6260" spans="6:10">
      <c r="F6260" s="47"/>
      <c r="G6260" s="47"/>
      <c r="H6260" s="47"/>
      <c r="I6260" s="47"/>
      <c r="J6260" s="47"/>
    </row>
    <row r="6261" spans="6:10">
      <c r="F6261" s="47"/>
      <c r="G6261" s="47"/>
      <c r="H6261" s="47"/>
      <c r="I6261" s="47"/>
      <c r="J6261" s="47"/>
    </row>
    <row r="6262" spans="6:10">
      <c r="F6262" s="47"/>
      <c r="G6262" s="47"/>
      <c r="H6262" s="47"/>
      <c r="I6262" s="47"/>
      <c r="J6262" s="47"/>
    </row>
    <row r="6263" spans="6:10">
      <c r="F6263" s="47"/>
      <c r="G6263" s="47"/>
      <c r="H6263" s="47"/>
      <c r="I6263" s="47"/>
      <c r="J6263" s="47"/>
    </row>
    <row r="6264" spans="6:10">
      <c r="F6264" s="47"/>
      <c r="G6264" s="47"/>
      <c r="H6264" s="47"/>
      <c r="I6264" s="47"/>
      <c r="J6264" s="47"/>
    </row>
    <row r="6265" spans="6:10">
      <c r="F6265" s="47"/>
      <c r="G6265" s="47"/>
      <c r="H6265" s="47"/>
      <c r="I6265" s="47"/>
      <c r="J6265" s="47"/>
    </row>
    <row r="6266" spans="6:10">
      <c r="F6266" s="47"/>
      <c r="G6266" s="47"/>
      <c r="H6266" s="47"/>
      <c r="I6266" s="47"/>
      <c r="J6266" s="47"/>
    </row>
    <row r="6267" spans="6:10">
      <c r="F6267" s="47"/>
      <c r="G6267" s="47"/>
      <c r="H6267" s="47"/>
      <c r="I6267" s="47"/>
      <c r="J6267" s="47"/>
    </row>
    <row r="6268" spans="6:10">
      <c r="F6268" s="47"/>
      <c r="G6268" s="47"/>
      <c r="H6268" s="47"/>
      <c r="I6268" s="47"/>
      <c r="J6268" s="47"/>
    </row>
    <row r="6269" spans="6:10">
      <c r="F6269" s="47"/>
      <c r="G6269" s="47"/>
      <c r="H6269" s="47"/>
      <c r="I6269" s="47"/>
      <c r="J6269" s="47"/>
    </row>
    <row r="6270" spans="6:10">
      <c r="F6270" s="47"/>
      <c r="G6270" s="47"/>
      <c r="H6270" s="47"/>
      <c r="I6270" s="47"/>
      <c r="J6270" s="47"/>
    </row>
    <row r="6271" spans="6:10">
      <c r="F6271" s="47"/>
      <c r="G6271" s="47"/>
      <c r="H6271" s="47"/>
      <c r="I6271" s="47"/>
      <c r="J6271" s="47"/>
    </row>
    <row r="6272" spans="6:10">
      <c r="F6272" s="47"/>
      <c r="G6272" s="47"/>
      <c r="H6272" s="47"/>
      <c r="I6272" s="47"/>
      <c r="J6272" s="47"/>
    </row>
    <row r="6273" spans="6:10">
      <c r="F6273" s="47"/>
      <c r="G6273" s="47"/>
      <c r="H6273" s="47"/>
      <c r="I6273" s="47"/>
      <c r="J6273" s="47"/>
    </row>
    <row r="6274" spans="6:10">
      <c r="F6274" s="47"/>
      <c r="G6274" s="47"/>
      <c r="H6274" s="47"/>
      <c r="I6274" s="47"/>
      <c r="J6274" s="47"/>
    </row>
    <row r="6275" spans="6:10">
      <c r="F6275" s="47"/>
      <c r="G6275" s="47"/>
      <c r="H6275" s="47"/>
      <c r="I6275" s="47"/>
      <c r="J6275" s="47"/>
    </row>
    <row r="6276" spans="6:10">
      <c r="F6276" s="47"/>
      <c r="G6276" s="47"/>
      <c r="H6276" s="47"/>
      <c r="I6276" s="47"/>
      <c r="J6276" s="47"/>
    </row>
    <row r="6277" spans="6:10">
      <c r="F6277" s="47"/>
      <c r="G6277" s="47"/>
      <c r="H6277" s="47"/>
      <c r="I6277" s="47"/>
      <c r="J6277" s="47"/>
    </row>
    <row r="6278" spans="6:10">
      <c r="F6278" s="47"/>
      <c r="G6278" s="47"/>
      <c r="H6278" s="47"/>
      <c r="I6278" s="47"/>
      <c r="J6278" s="47"/>
    </row>
    <row r="6279" spans="6:10">
      <c r="F6279" s="47"/>
      <c r="G6279" s="47"/>
      <c r="H6279" s="47"/>
      <c r="I6279" s="47"/>
      <c r="J6279" s="47"/>
    </row>
    <row r="6280" spans="6:10">
      <c r="F6280" s="47"/>
      <c r="G6280" s="47"/>
      <c r="H6280" s="47"/>
      <c r="I6280" s="47"/>
      <c r="J6280" s="47"/>
    </row>
    <row r="6281" spans="6:10">
      <c r="F6281" s="47"/>
      <c r="G6281" s="47"/>
      <c r="H6281" s="47"/>
      <c r="I6281" s="47"/>
      <c r="J6281" s="47"/>
    </row>
    <row r="6282" spans="6:10">
      <c r="F6282" s="47"/>
      <c r="G6282" s="47"/>
      <c r="H6282" s="47"/>
      <c r="I6282" s="47"/>
      <c r="J6282" s="47"/>
    </row>
    <row r="6283" spans="6:10">
      <c r="F6283" s="47"/>
      <c r="G6283" s="47"/>
      <c r="H6283" s="47"/>
      <c r="I6283" s="47"/>
      <c r="J6283" s="47"/>
    </row>
    <row r="6284" spans="6:10">
      <c r="F6284" s="47"/>
      <c r="G6284" s="47"/>
      <c r="H6284" s="47"/>
      <c r="I6284" s="47"/>
      <c r="J6284" s="47"/>
    </row>
    <row r="6285" spans="6:10">
      <c r="F6285" s="47"/>
      <c r="G6285" s="47"/>
      <c r="H6285" s="47"/>
      <c r="I6285" s="47"/>
      <c r="J6285" s="47"/>
    </row>
    <row r="6286" spans="6:10">
      <c r="F6286" s="47"/>
      <c r="G6286" s="47"/>
      <c r="H6286" s="47"/>
      <c r="I6286" s="47"/>
      <c r="J6286" s="47"/>
    </row>
    <row r="6287" spans="6:10">
      <c r="F6287" s="47"/>
      <c r="G6287" s="47"/>
      <c r="H6287" s="47"/>
      <c r="I6287" s="47"/>
      <c r="J6287" s="47"/>
    </row>
    <row r="6288" spans="6:10">
      <c r="F6288" s="47"/>
      <c r="G6288" s="47"/>
      <c r="H6288" s="47"/>
      <c r="I6288" s="47"/>
      <c r="J6288" s="47"/>
    </row>
    <row r="6289" spans="6:10">
      <c r="F6289" s="47"/>
      <c r="G6289" s="47"/>
      <c r="H6289" s="47"/>
      <c r="I6289" s="47"/>
      <c r="J6289" s="47"/>
    </row>
    <row r="6290" spans="6:10">
      <c r="F6290" s="47"/>
      <c r="G6290" s="47"/>
      <c r="H6290" s="47"/>
      <c r="I6290" s="47"/>
      <c r="J6290" s="47"/>
    </row>
    <row r="6291" spans="6:10">
      <c r="F6291" s="47"/>
      <c r="G6291" s="47"/>
      <c r="H6291" s="47"/>
      <c r="I6291" s="47"/>
      <c r="J6291" s="47"/>
    </row>
    <row r="6292" spans="6:10">
      <c r="F6292" s="47"/>
      <c r="G6292" s="47"/>
      <c r="H6292" s="47"/>
      <c r="I6292" s="47"/>
      <c r="J6292" s="47"/>
    </row>
    <row r="6293" spans="6:10">
      <c r="F6293" s="47"/>
      <c r="G6293" s="47"/>
      <c r="H6293" s="47"/>
      <c r="I6293" s="47"/>
      <c r="J6293" s="47"/>
    </row>
    <row r="6294" spans="6:10">
      <c r="F6294" s="47"/>
      <c r="G6294" s="47"/>
      <c r="H6294" s="47"/>
      <c r="I6294" s="47"/>
      <c r="J6294" s="47"/>
    </row>
    <row r="6295" spans="6:10">
      <c r="F6295" s="47"/>
      <c r="G6295" s="47"/>
      <c r="H6295" s="47"/>
      <c r="I6295" s="47"/>
      <c r="J6295" s="47"/>
    </row>
    <row r="6296" spans="6:10">
      <c r="F6296" s="47"/>
      <c r="G6296" s="47"/>
      <c r="H6296" s="47"/>
      <c r="I6296" s="47"/>
      <c r="J6296" s="47"/>
    </row>
    <row r="6297" spans="6:10">
      <c r="F6297" s="47"/>
      <c r="G6297" s="47"/>
      <c r="H6297" s="47"/>
      <c r="I6297" s="47"/>
      <c r="J6297" s="47"/>
    </row>
    <row r="6298" spans="6:10">
      <c r="F6298" s="47"/>
      <c r="G6298" s="47"/>
      <c r="H6298" s="47"/>
      <c r="I6298" s="47"/>
      <c r="J6298" s="47"/>
    </row>
    <row r="6299" spans="6:10">
      <c r="F6299" s="47"/>
      <c r="G6299" s="47"/>
      <c r="H6299" s="47"/>
      <c r="I6299" s="47"/>
      <c r="J6299" s="47"/>
    </row>
    <row r="6300" spans="6:10">
      <c r="F6300" s="47"/>
      <c r="G6300" s="47"/>
      <c r="H6300" s="47"/>
      <c r="I6300" s="47"/>
      <c r="J6300" s="47"/>
    </row>
    <row r="6301" spans="6:10">
      <c r="F6301" s="47"/>
      <c r="G6301" s="47"/>
      <c r="H6301" s="47"/>
      <c r="I6301" s="47"/>
      <c r="J6301" s="47"/>
    </row>
    <row r="6302" spans="6:10">
      <c r="F6302" s="47"/>
      <c r="G6302" s="47"/>
      <c r="H6302" s="47"/>
      <c r="I6302" s="47"/>
      <c r="J6302" s="47"/>
    </row>
    <row r="6303" spans="6:10">
      <c r="F6303" s="47"/>
      <c r="G6303" s="47"/>
      <c r="H6303" s="47"/>
      <c r="I6303" s="47"/>
      <c r="J6303" s="47"/>
    </row>
    <row r="6304" spans="6:10">
      <c r="F6304" s="47"/>
      <c r="G6304" s="47"/>
      <c r="H6304" s="47"/>
      <c r="I6304" s="47"/>
      <c r="J6304" s="47"/>
    </row>
    <row r="6305" spans="6:10">
      <c r="F6305" s="47"/>
      <c r="G6305" s="47"/>
      <c r="H6305" s="47"/>
      <c r="I6305" s="47"/>
      <c r="J6305" s="47"/>
    </row>
    <row r="6306" spans="6:10">
      <c r="F6306" s="47"/>
      <c r="G6306" s="47"/>
      <c r="H6306" s="47"/>
      <c r="I6306" s="47"/>
      <c r="J6306" s="47"/>
    </row>
    <row r="6307" spans="6:10">
      <c r="F6307" s="47"/>
      <c r="G6307" s="47"/>
      <c r="H6307" s="47"/>
      <c r="I6307" s="47"/>
      <c r="J6307" s="47"/>
    </row>
    <row r="6308" spans="6:10">
      <c r="F6308" s="47"/>
      <c r="G6308" s="47"/>
      <c r="H6308" s="47"/>
      <c r="I6308" s="47"/>
      <c r="J6308" s="47"/>
    </row>
    <row r="6309" spans="6:10">
      <c r="F6309" s="47"/>
      <c r="G6309" s="47"/>
      <c r="H6309" s="47"/>
      <c r="I6309" s="47"/>
      <c r="J6309" s="47"/>
    </row>
    <row r="6310" spans="6:10">
      <c r="F6310" s="47"/>
      <c r="G6310" s="47"/>
      <c r="H6310" s="47"/>
      <c r="I6310" s="47"/>
      <c r="J6310" s="47"/>
    </row>
    <row r="6311" spans="6:10">
      <c r="F6311" s="47"/>
      <c r="G6311" s="47"/>
      <c r="H6311" s="47"/>
      <c r="I6311" s="47"/>
      <c r="J6311" s="47"/>
    </row>
    <row r="6312" spans="6:10">
      <c r="F6312" s="47"/>
      <c r="G6312" s="47"/>
      <c r="H6312" s="47"/>
      <c r="I6312" s="47"/>
      <c r="J6312" s="47"/>
    </row>
    <row r="6313" spans="6:10">
      <c r="F6313" s="47"/>
      <c r="G6313" s="47"/>
      <c r="H6313" s="47"/>
      <c r="I6313" s="47"/>
      <c r="J6313" s="47"/>
    </row>
    <row r="6314" spans="6:10">
      <c r="F6314" s="47"/>
      <c r="G6314" s="47"/>
      <c r="H6314" s="47"/>
      <c r="I6314" s="47"/>
      <c r="J6314" s="47"/>
    </row>
    <row r="6315" spans="6:10">
      <c r="F6315" s="47"/>
      <c r="G6315" s="47"/>
      <c r="H6315" s="47"/>
      <c r="I6315" s="47"/>
      <c r="J6315" s="47"/>
    </row>
    <row r="6316" spans="6:10">
      <c r="F6316" s="47"/>
      <c r="G6316" s="47"/>
      <c r="H6316" s="47"/>
      <c r="I6316" s="47"/>
      <c r="J6316" s="47"/>
    </row>
    <row r="6317" spans="6:10">
      <c r="F6317" s="47"/>
      <c r="G6317" s="47"/>
      <c r="H6317" s="47"/>
      <c r="I6317" s="47"/>
      <c r="J6317" s="47"/>
    </row>
    <row r="6318" spans="6:10">
      <c r="F6318" s="47"/>
      <c r="G6318" s="47"/>
      <c r="H6318" s="47"/>
      <c r="I6318" s="47"/>
      <c r="J6318" s="47"/>
    </row>
    <row r="6319" spans="6:10">
      <c r="F6319" s="47"/>
      <c r="G6319" s="47"/>
      <c r="H6319" s="47"/>
      <c r="I6319" s="47"/>
      <c r="J6319" s="47"/>
    </row>
    <row r="6320" spans="6:10">
      <c r="F6320" s="47"/>
      <c r="G6320" s="47"/>
      <c r="H6320" s="47"/>
      <c r="I6320" s="47"/>
      <c r="J6320" s="47"/>
    </row>
    <row r="6321" spans="6:10">
      <c r="F6321" s="47"/>
      <c r="G6321" s="47"/>
      <c r="H6321" s="47"/>
      <c r="I6321" s="47"/>
      <c r="J6321" s="47"/>
    </row>
    <row r="6322" spans="6:10">
      <c r="F6322" s="47"/>
      <c r="G6322" s="47"/>
      <c r="H6322" s="47"/>
      <c r="I6322" s="47"/>
      <c r="J6322" s="47"/>
    </row>
    <row r="6323" spans="6:10">
      <c r="F6323" s="47"/>
      <c r="G6323" s="47"/>
      <c r="H6323" s="47"/>
      <c r="I6323" s="47"/>
      <c r="J6323" s="47"/>
    </row>
    <row r="6324" spans="6:10">
      <c r="F6324" s="47"/>
      <c r="G6324" s="47"/>
      <c r="H6324" s="47"/>
      <c r="I6324" s="47"/>
      <c r="J6324" s="47"/>
    </row>
    <row r="6325" spans="6:10">
      <c r="F6325" s="47"/>
      <c r="G6325" s="47"/>
      <c r="H6325" s="47"/>
      <c r="I6325" s="47"/>
      <c r="J6325" s="47"/>
    </row>
    <row r="6326" spans="6:10">
      <c r="F6326" s="47"/>
      <c r="G6326" s="47"/>
      <c r="H6326" s="47"/>
      <c r="I6326" s="47"/>
      <c r="J6326" s="47"/>
    </row>
    <row r="6327" spans="6:10">
      <c r="F6327" s="47"/>
      <c r="G6327" s="47"/>
      <c r="H6327" s="47"/>
      <c r="I6327" s="47"/>
      <c r="J6327" s="47"/>
    </row>
    <row r="6328" spans="6:10">
      <c r="F6328" s="47"/>
      <c r="G6328" s="47"/>
      <c r="H6328" s="47"/>
      <c r="I6328" s="47"/>
      <c r="J6328" s="47"/>
    </row>
    <row r="6329" spans="6:10">
      <c r="F6329" s="47"/>
      <c r="G6329" s="47"/>
      <c r="H6329" s="47"/>
      <c r="I6329" s="47"/>
      <c r="J6329" s="47"/>
    </row>
    <row r="6330" spans="6:10">
      <c r="F6330" s="47"/>
      <c r="G6330" s="47"/>
      <c r="H6330" s="47"/>
      <c r="I6330" s="47"/>
      <c r="J6330" s="47"/>
    </row>
    <row r="6331" spans="6:10">
      <c r="F6331" s="47"/>
      <c r="G6331" s="47"/>
      <c r="H6331" s="47"/>
      <c r="I6331" s="47"/>
      <c r="J6331" s="47"/>
    </row>
    <row r="6332" spans="6:10">
      <c r="F6332" s="47"/>
      <c r="G6332" s="47"/>
      <c r="H6332" s="47"/>
      <c r="I6332" s="47"/>
      <c r="J6332" s="47"/>
    </row>
    <row r="6333" spans="6:10">
      <c r="F6333" s="47"/>
      <c r="G6333" s="47"/>
      <c r="H6333" s="47"/>
      <c r="I6333" s="47"/>
      <c r="J6333" s="47"/>
    </row>
    <row r="6334" spans="6:10">
      <c r="F6334" s="47"/>
      <c r="G6334" s="47"/>
      <c r="H6334" s="47"/>
      <c r="I6334" s="47"/>
      <c r="J6334" s="47"/>
    </row>
    <row r="6335" spans="6:10">
      <c r="F6335" s="47"/>
      <c r="G6335" s="47"/>
      <c r="H6335" s="47"/>
      <c r="I6335" s="47"/>
      <c r="J6335" s="47"/>
    </row>
    <row r="6336" spans="6:10">
      <c r="F6336" s="47"/>
      <c r="G6336" s="47"/>
      <c r="H6336" s="47"/>
      <c r="I6336" s="47"/>
      <c r="J6336" s="47"/>
    </row>
    <row r="6337" spans="6:10">
      <c r="F6337" s="47"/>
      <c r="G6337" s="47"/>
      <c r="H6337" s="47"/>
      <c r="I6337" s="47"/>
      <c r="J6337" s="47"/>
    </row>
    <row r="6338" spans="6:10">
      <c r="F6338" s="47"/>
      <c r="G6338" s="47"/>
      <c r="H6338" s="47"/>
      <c r="I6338" s="47"/>
      <c r="J6338" s="47"/>
    </row>
    <row r="6339" spans="6:10">
      <c r="F6339" s="47"/>
      <c r="G6339" s="47"/>
      <c r="H6339" s="47"/>
      <c r="I6339" s="47"/>
      <c r="J6339" s="47"/>
    </row>
    <row r="6340" spans="6:10">
      <c r="F6340" s="47"/>
      <c r="G6340" s="47"/>
      <c r="H6340" s="47"/>
      <c r="I6340" s="47"/>
      <c r="J6340" s="47"/>
    </row>
    <row r="6341" spans="6:10">
      <c r="F6341" s="47"/>
      <c r="G6341" s="47"/>
      <c r="H6341" s="47"/>
      <c r="I6341" s="47"/>
      <c r="J6341" s="47"/>
    </row>
    <row r="6342" spans="6:10">
      <c r="F6342" s="47"/>
      <c r="G6342" s="47"/>
      <c r="H6342" s="47"/>
      <c r="I6342" s="47"/>
      <c r="J6342" s="47"/>
    </row>
    <row r="6343" spans="6:10">
      <c r="F6343" s="47"/>
      <c r="G6343" s="47"/>
      <c r="H6343" s="47"/>
      <c r="I6343" s="47"/>
      <c r="J6343" s="47"/>
    </row>
    <row r="6344" spans="6:10">
      <c r="F6344" s="47"/>
      <c r="G6344" s="47"/>
      <c r="H6344" s="47"/>
      <c r="I6344" s="47"/>
      <c r="J6344" s="47"/>
    </row>
    <row r="6345" spans="6:10">
      <c r="F6345" s="47"/>
      <c r="G6345" s="47"/>
      <c r="H6345" s="47"/>
      <c r="I6345" s="47"/>
      <c r="J6345" s="47"/>
    </row>
    <row r="6346" spans="6:10">
      <c r="F6346" s="47"/>
      <c r="G6346" s="47"/>
      <c r="H6346" s="47"/>
      <c r="I6346" s="47"/>
      <c r="J6346" s="47"/>
    </row>
    <row r="6347" spans="6:10">
      <c r="F6347" s="47"/>
      <c r="G6347" s="47"/>
      <c r="H6347" s="47"/>
      <c r="I6347" s="47"/>
      <c r="J6347" s="47"/>
    </row>
    <row r="6348" spans="6:10">
      <c r="F6348" s="47"/>
      <c r="G6348" s="47"/>
      <c r="H6348" s="47"/>
      <c r="I6348" s="47"/>
      <c r="J6348" s="47"/>
    </row>
    <row r="6349" spans="6:10">
      <c r="F6349" s="47"/>
      <c r="G6349" s="47"/>
      <c r="H6349" s="47"/>
      <c r="I6349" s="47"/>
      <c r="J6349" s="47"/>
    </row>
    <row r="6350" spans="6:10">
      <c r="F6350" s="47"/>
      <c r="G6350" s="47"/>
      <c r="H6350" s="47"/>
      <c r="I6350" s="47"/>
      <c r="J6350" s="47"/>
    </row>
    <row r="6351" spans="6:10">
      <c r="F6351" s="47"/>
      <c r="G6351" s="47"/>
      <c r="H6351" s="47"/>
      <c r="I6351" s="47"/>
      <c r="J6351" s="47"/>
    </row>
    <row r="6352" spans="6:10">
      <c r="F6352" s="47"/>
      <c r="G6352" s="47"/>
      <c r="H6352" s="47"/>
      <c r="I6352" s="47"/>
      <c r="J6352" s="47"/>
    </row>
    <row r="6353" spans="6:10">
      <c r="F6353" s="47"/>
      <c r="G6353" s="47"/>
      <c r="H6353" s="47"/>
      <c r="I6353" s="47"/>
      <c r="J6353" s="47"/>
    </row>
    <row r="6354" spans="6:10">
      <c r="F6354" s="47"/>
      <c r="G6354" s="47"/>
      <c r="H6354" s="47"/>
      <c r="I6354" s="47"/>
      <c r="J6354" s="47"/>
    </row>
    <row r="6355" spans="6:10">
      <c r="F6355" s="47"/>
      <c r="G6355" s="47"/>
      <c r="H6355" s="47"/>
      <c r="I6355" s="47"/>
      <c r="J6355" s="47"/>
    </row>
    <row r="6356" spans="6:10">
      <c r="F6356" s="47"/>
      <c r="G6356" s="47"/>
      <c r="H6356" s="47"/>
      <c r="I6356" s="47"/>
      <c r="J6356" s="47"/>
    </row>
    <row r="6357" spans="6:10">
      <c r="F6357" s="47"/>
      <c r="G6357" s="47"/>
      <c r="H6357" s="47"/>
      <c r="I6357" s="47"/>
      <c r="J6357" s="47"/>
    </row>
    <row r="6358" spans="6:10">
      <c r="F6358" s="47"/>
      <c r="G6358" s="47"/>
      <c r="H6358" s="47"/>
      <c r="I6358" s="47"/>
      <c r="J6358" s="47"/>
    </row>
    <row r="6359" spans="6:10">
      <c r="F6359" s="47"/>
      <c r="G6359" s="47"/>
      <c r="H6359" s="47"/>
      <c r="I6359" s="47"/>
      <c r="J6359" s="47"/>
    </row>
    <row r="6360" spans="6:10">
      <c r="F6360" s="47"/>
      <c r="G6360" s="47"/>
      <c r="H6360" s="47"/>
      <c r="I6360" s="47"/>
      <c r="J6360" s="47"/>
    </row>
    <row r="6361" spans="6:10">
      <c r="F6361" s="47"/>
      <c r="G6361" s="47"/>
      <c r="H6361" s="47"/>
      <c r="I6361" s="47"/>
      <c r="J6361" s="47"/>
    </row>
    <row r="6362" spans="6:10">
      <c r="F6362" s="47"/>
      <c r="G6362" s="47"/>
      <c r="H6362" s="47"/>
      <c r="I6362" s="47"/>
      <c r="J6362" s="47"/>
    </row>
    <row r="6363" spans="6:10">
      <c r="F6363" s="47"/>
      <c r="G6363" s="47"/>
      <c r="H6363" s="47"/>
      <c r="I6363" s="47"/>
      <c r="J6363" s="47"/>
    </row>
    <row r="6364" spans="6:10">
      <c r="F6364" s="47"/>
      <c r="G6364" s="47"/>
      <c r="H6364" s="47"/>
      <c r="I6364" s="47"/>
      <c r="J6364" s="47"/>
    </row>
    <row r="6365" spans="6:10">
      <c r="F6365" s="47"/>
      <c r="G6365" s="47"/>
      <c r="H6365" s="47"/>
      <c r="I6365" s="47"/>
      <c r="J6365" s="47"/>
    </row>
    <row r="6366" spans="6:10">
      <c r="F6366" s="47"/>
      <c r="G6366" s="47"/>
      <c r="H6366" s="47"/>
      <c r="I6366" s="47"/>
      <c r="J6366" s="47"/>
    </row>
    <row r="6367" spans="6:10">
      <c r="F6367" s="47"/>
      <c r="G6367" s="47"/>
      <c r="H6367" s="47"/>
      <c r="I6367" s="47"/>
      <c r="J6367" s="47"/>
    </row>
    <row r="6368" spans="6:10">
      <c r="F6368" s="47"/>
      <c r="G6368" s="47"/>
      <c r="H6368" s="47"/>
      <c r="I6368" s="47"/>
      <c r="J6368" s="47"/>
    </row>
    <row r="6369" spans="6:10">
      <c r="F6369" s="47"/>
      <c r="G6369" s="47"/>
      <c r="H6369" s="47"/>
      <c r="I6369" s="47"/>
      <c r="J6369" s="47"/>
    </row>
    <row r="6370" spans="6:10">
      <c r="F6370" s="47"/>
      <c r="G6370" s="47"/>
      <c r="H6370" s="47"/>
      <c r="I6370" s="47"/>
      <c r="J6370" s="47"/>
    </row>
    <row r="6371" spans="6:10">
      <c r="F6371" s="47"/>
      <c r="G6371" s="47"/>
      <c r="H6371" s="47"/>
      <c r="I6371" s="47"/>
      <c r="J6371" s="47"/>
    </row>
    <row r="6372" spans="6:10">
      <c r="F6372" s="47"/>
      <c r="G6372" s="47"/>
      <c r="H6372" s="47"/>
      <c r="I6372" s="47"/>
      <c r="J6372" s="47"/>
    </row>
    <row r="6373" spans="6:10">
      <c r="F6373" s="47"/>
      <c r="G6373" s="47"/>
      <c r="H6373" s="47"/>
      <c r="I6373" s="47"/>
      <c r="J6373" s="47"/>
    </row>
    <row r="6374" spans="6:10">
      <c r="F6374" s="47"/>
      <c r="G6374" s="47"/>
      <c r="H6374" s="47"/>
      <c r="I6374" s="47"/>
      <c r="J6374" s="47"/>
    </row>
    <row r="6375" spans="6:10">
      <c r="F6375" s="47"/>
      <c r="G6375" s="47"/>
      <c r="H6375" s="47"/>
      <c r="I6375" s="47"/>
      <c r="J6375" s="47"/>
    </row>
    <row r="6376" spans="6:10">
      <c r="F6376" s="47"/>
      <c r="G6376" s="47"/>
      <c r="H6376" s="47"/>
      <c r="I6376" s="47"/>
      <c r="J6376" s="47"/>
    </row>
    <row r="6377" spans="6:10">
      <c r="F6377" s="47"/>
      <c r="G6377" s="47"/>
      <c r="H6377" s="47"/>
      <c r="I6377" s="47"/>
      <c r="J6377" s="47"/>
    </row>
    <row r="6378" spans="6:10">
      <c r="F6378" s="47"/>
      <c r="G6378" s="47"/>
      <c r="H6378" s="47"/>
      <c r="I6378" s="47"/>
      <c r="J6378" s="47"/>
    </row>
    <row r="6379" spans="6:10">
      <c r="F6379" s="47"/>
      <c r="G6379" s="47"/>
      <c r="H6379" s="47"/>
      <c r="I6379" s="47"/>
      <c r="J6379" s="47"/>
    </row>
    <row r="6380" spans="6:10">
      <c r="F6380" s="47"/>
      <c r="G6380" s="47"/>
      <c r="H6380" s="47"/>
      <c r="I6380" s="47"/>
      <c r="J6380" s="47"/>
    </row>
    <row r="6381" spans="6:10">
      <c r="F6381" s="47"/>
      <c r="G6381" s="47"/>
      <c r="H6381" s="47"/>
      <c r="I6381" s="47"/>
      <c r="J6381" s="47"/>
    </row>
    <row r="6382" spans="6:10">
      <c r="F6382" s="47"/>
      <c r="G6382" s="47"/>
      <c r="H6382" s="47"/>
      <c r="I6382" s="47"/>
      <c r="J6382" s="47"/>
    </row>
    <row r="6383" spans="6:10">
      <c r="F6383" s="47"/>
      <c r="G6383" s="47"/>
      <c r="H6383" s="47"/>
      <c r="I6383" s="47"/>
      <c r="J6383" s="47"/>
    </row>
    <row r="6384" spans="6:10">
      <c r="F6384" s="47"/>
      <c r="G6384" s="47"/>
      <c r="H6384" s="47"/>
      <c r="I6384" s="47"/>
      <c r="J6384" s="47"/>
    </row>
    <row r="6385" spans="6:10">
      <c r="F6385" s="47"/>
      <c r="G6385" s="47"/>
      <c r="H6385" s="47"/>
      <c r="I6385" s="47"/>
      <c r="J6385" s="47"/>
    </row>
    <row r="6386" spans="6:10">
      <c r="F6386" s="47"/>
      <c r="G6386" s="47"/>
      <c r="H6386" s="47"/>
      <c r="I6386" s="47"/>
      <c r="J6386" s="47"/>
    </row>
    <row r="6387" spans="6:10">
      <c r="F6387" s="47"/>
      <c r="G6387" s="47"/>
      <c r="H6387" s="47"/>
      <c r="I6387" s="47"/>
      <c r="J6387" s="47"/>
    </row>
    <row r="6388" spans="6:10">
      <c r="F6388" s="47"/>
      <c r="G6388" s="47"/>
      <c r="H6388" s="47"/>
      <c r="I6388" s="47"/>
      <c r="J6388" s="47"/>
    </row>
    <row r="6389" spans="6:10">
      <c r="F6389" s="47"/>
      <c r="G6389" s="47"/>
      <c r="H6389" s="47"/>
      <c r="I6389" s="47"/>
      <c r="J6389" s="47"/>
    </row>
    <row r="6390" spans="6:10">
      <c r="F6390" s="47"/>
      <c r="G6390" s="47"/>
      <c r="H6390" s="47"/>
      <c r="I6390" s="47"/>
      <c r="J6390" s="47"/>
    </row>
    <row r="6391" spans="6:10">
      <c r="F6391" s="47"/>
      <c r="G6391" s="47"/>
      <c r="H6391" s="47"/>
      <c r="I6391" s="47"/>
      <c r="J6391" s="47"/>
    </row>
    <row r="6392" spans="6:10">
      <c r="F6392" s="47"/>
      <c r="G6392" s="47"/>
      <c r="H6392" s="47"/>
      <c r="I6392" s="47"/>
      <c r="J6392" s="47"/>
    </row>
    <row r="6393" spans="6:10">
      <c r="F6393" s="47"/>
      <c r="G6393" s="47"/>
      <c r="H6393" s="47"/>
      <c r="I6393" s="47"/>
      <c r="J6393" s="47"/>
    </row>
    <row r="6394" spans="6:10">
      <c r="F6394" s="47"/>
      <c r="G6394" s="47"/>
      <c r="H6394" s="47"/>
      <c r="I6394" s="47"/>
      <c r="J6394" s="47"/>
    </row>
    <row r="6395" spans="6:10">
      <c r="F6395" s="47"/>
      <c r="G6395" s="47"/>
      <c r="H6395" s="47"/>
      <c r="I6395" s="47"/>
      <c r="J6395" s="47"/>
    </row>
    <row r="6396" spans="6:10">
      <c r="F6396" s="47"/>
      <c r="G6396" s="47"/>
      <c r="H6396" s="47"/>
      <c r="I6396" s="47"/>
      <c r="J6396" s="47"/>
    </row>
    <row r="6397" spans="6:10">
      <c r="F6397" s="47"/>
      <c r="G6397" s="47"/>
      <c r="H6397" s="47"/>
      <c r="I6397" s="47"/>
      <c r="J6397" s="47"/>
    </row>
    <row r="6398" spans="6:10">
      <c r="F6398" s="47"/>
      <c r="G6398" s="47"/>
      <c r="H6398" s="47"/>
      <c r="I6398" s="47"/>
      <c r="J6398" s="47"/>
    </row>
    <row r="6399" spans="6:10">
      <c r="F6399" s="47"/>
      <c r="G6399" s="47"/>
      <c r="H6399" s="47"/>
      <c r="I6399" s="47"/>
      <c r="J6399" s="47"/>
    </row>
    <row r="6400" spans="6:10">
      <c r="F6400" s="47"/>
      <c r="G6400" s="47"/>
      <c r="H6400" s="47"/>
      <c r="I6400" s="47"/>
      <c r="J6400" s="47"/>
    </row>
    <row r="6401" spans="6:10">
      <c r="F6401" s="47"/>
      <c r="G6401" s="47"/>
      <c r="H6401" s="47"/>
      <c r="I6401" s="47"/>
      <c r="J6401" s="47"/>
    </row>
    <row r="6402" spans="6:10">
      <c r="F6402" s="47"/>
      <c r="G6402" s="47"/>
      <c r="H6402" s="47"/>
      <c r="I6402" s="47"/>
      <c r="J6402" s="47"/>
    </row>
    <row r="6403" spans="6:10">
      <c r="F6403" s="47"/>
      <c r="G6403" s="47"/>
      <c r="H6403" s="47"/>
      <c r="I6403" s="47"/>
      <c r="J6403" s="47"/>
    </row>
    <row r="6404" spans="6:10">
      <c r="F6404" s="47"/>
      <c r="G6404" s="47"/>
      <c r="H6404" s="47"/>
      <c r="I6404" s="47"/>
      <c r="J6404" s="47"/>
    </row>
    <row r="6405" spans="6:10">
      <c r="F6405" s="47"/>
      <c r="G6405" s="47"/>
      <c r="H6405" s="47"/>
      <c r="I6405" s="47"/>
      <c r="J6405" s="47"/>
    </row>
    <row r="6406" spans="6:10">
      <c r="F6406" s="47"/>
      <c r="G6406" s="47"/>
      <c r="H6406" s="47"/>
      <c r="I6406" s="47"/>
      <c r="J6406" s="47"/>
    </row>
    <row r="6407" spans="6:10">
      <c r="F6407" s="47"/>
      <c r="G6407" s="47"/>
      <c r="H6407" s="47"/>
      <c r="I6407" s="47"/>
      <c r="J6407" s="47"/>
    </row>
    <row r="6408" spans="6:10">
      <c r="F6408" s="47"/>
      <c r="G6408" s="47"/>
      <c r="H6408" s="47"/>
      <c r="I6408" s="47"/>
      <c r="J6408" s="47"/>
    </row>
    <row r="6409" spans="6:10">
      <c r="F6409" s="47"/>
      <c r="G6409" s="47"/>
      <c r="H6409" s="47"/>
      <c r="I6409" s="47"/>
      <c r="J6409" s="47"/>
    </row>
    <row r="6410" spans="6:10">
      <c r="F6410" s="47"/>
      <c r="G6410" s="47"/>
      <c r="H6410" s="47"/>
      <c r="I6410" s="47"/>
      <c r="J6410" s="47"/>
    </row>
    <row r="6411" spans="6:10">
      <c r="F6411" s="47"/>
      <c r="G6411" s="47"/>
      <c r="H6411" s="47"/>
      <c r="I6411" s="47"/>
      <c r="J6411" s="47"/>
    </row>
    <row r="6412" spans="6:10">
      <c r="F6412" s="47"/>
      <c r="G6412" s="47"/>
      <c r="H6412" s="47"/>
      <c r="I6412" s="47"/>
      <c r="J6412" s="47"/>
    </row>
    <row r="6413" spans="6:10">
      <c r="F6413" s="47"/>
      <c r="G6413" s="47"/>
      <c r="H6413" s="47"/>
      <c r="I6413" s="47"/>
      <c r="J6413" s="47"/>
    </row>
    <row r="6414" spans="6:10">
      <c r="F6414" s="47"/>
      <c r="G6414" s="47"/>
      <c r="H6414" s="47"/>
      <c r="I6414" s="47"/>
      <c r="J6414" s="47"/>
    </row>
    <row r="6415" spans="6:10">
      <c r="F6415" s="47"/>
      <c r="G6415" s="47"/>
      <c r="H6415" s="47"/>
      <c r="I6415" s="47"/>
      <c r="J6415" s="47"/>
    </row>
    <row r="6416" spans="6:10">
      <c r="F6416" s="47"/>
      <c r="G6416" s="47"/>
      <c r="H6416" s="47"/>
      <c r="I6416" s="47"/>
      <c r="J6416" s="47"/>
    </row>
    <row r="6417" spans="6:10">
      <c r="F6417" s="47"/>
      <c r="G6417" s="47"/>
      <c r="H6417" s="47"/>
      <c r="I6417" s="47"/>
      <c r="J6417" s="47"/>
    </row>
    <row r="6418" spans="6:10">
      <c r="F6418" s="47"/>
      <c r="G6418" s="47"/>
      <c r="H6418" s="47"/>
      <c r="I6418" s="47"/>
      <c r="J6418" s="47"/>
    </row>
    <row r="6419" spans="6:10">
      <c r="F6419" s="47"/>
      <c r="G6419" s="47"/>
      <c r="H6419" s="47"/>
      <c r="I6419" s="47"/>
      <c r="J6419" s="47"/>
    </row>
    <row r="6420" spans="6:10">
      <c r="F6420" s="47"/>
      <c r="G6420" s="47"/>
      <c r="H6420" s="47"/>
      <c r="I6420" s="47"/>
      <c r="J6420" s="47"/>
    </row>
    <row r="6421" spans="6:10">
      <c r="F6421" s="47"/>
      <c r="G6421" s="47"/>
      <c r="H6421" s="47"/>
      <c r="I6421" s="47"/>
      <c r="J6421" s="47"/>
    </row>
    <row r="6422" spans="6:10">
      <c r="F6422" s="47"/>
      <c r="G6422" s="47"/>
      <c r="H6422" s="47"/>
      <c r="I6422" s="47"/>
      <c r="J6422" s="47"/>
    </row>
    <row r="6423" spans="6:10">
      <c r="F6423" s="47"/>
      <c r="G6423" s="47"/>
      <c r="H6423" s="47"/>
      <c r="I6423" s="47"/>
      <c r="J6423" s="47"/>
    </row>
    <row r="6424" spans="6:10">
      <c r="F6424" s="47"/>
      <c r="G6424" s="47"/>
      <c r="H6424" s="47"/>
      <c r="I6424" s="47"/>
      <c r="J6424" s="47"/>
    </row>
    <row r="6425" spans="6:10">
      <c r="F6425" s="47"/>
      <c r="G6425" s="47"/>
      <c r="H6425" s="47"/>
      <c r="I6425" s="47"/>
      <c r="J6425" s="47"/>
    </row>
    <row r="6426" spans="6:10">
      <c r="F6426" s="47"/>
      <c r="G6426" s="47"/>
      <c r="H6426" s="47"/>
      <c r="I6426" s="47"/>
      <c r="J6426" s="47"/>
    </row>
    <row r="6427" spans="6:10">
      <c r="F6427" s="47"/>
      <c r="G6427" s="47"/>
      <c r="H6427" s="47"/>
      <c r="I6427" s="47"/>
      <c r="J6427" s="47"/>
    </row>
    <row r="6428" spans="6:10">
      <c r="F6428" s="47"/>
      <c r="G6428" s="47"/>
      <c r="H6428" s="47"/>
      <c r="I6428" s="47"/>
      <c r="J6428" s="47"/>
    </row>
    <row r="6429" spans="6:10">
      <c r="F6429" s="47"/>
      <c r="G6429" s="47"/>
      <c r="H6429" s="47"/>
      <c r="I6429" s="47"/>
      <c r="J6429" s="47"/>
    </row>
    <row r="6430" spans="6:10">
      <c r="F6430" s="47"/>
      <c r="G6430" s="47"/>
      <c r="H6430" s="47"/>
      <c r="I6430" s="47"/>
      <c r="J6430" s="47"/>
    </row>
    <row r="6431" spans="6:10">
      <c r="F6431" s="47"/>
      <c r="G6431" s="47"/>
      <c r="H6431" s="47"/>
      <c r="I6431" s="47"/>
      <c r="J6431" s="47"/>
    </row>
    <row r="6432" spans="6:10">
      <c r="F6432" s="47"/>
      <c r="G6432" s="47"/>
      <c r="H6432" s="47"/>
      <c r="I6432" s="47"/>
      <c r="J6432" s="47"/>
    </row>
    <row r="6433" spans="6:10">
      <c r="F6433" s="47"/>
      <c r="G6433" s="47"/>
      <c r="H6433" s="47"/>
      <c r="I6433" s="47"/>
      <c r="J6433" s="47"/>
    </row>
    <row r="6434" spans="6:10">
      <c r="F6434" s="47"/>
      <c r="G6434" s="47"/>
      <c r="H6434" s="47"/>
      <c r="I6434" s="47"/>
      <c r="J6434" s="47"/>
    </row>
    <row r="6435" spans="6:10">
      <c r="F6435" s="47"/>
      <c r="G6435" s="47"/>
      <c r="H6435" s="47"/>
      <c r="I6435" s="47"/>
      <c r="J6435" s="47"/>
    </row>
    <row r="6436" spans="6:10">
      <c r="F6436" s="47"/>
      <c r="G6436" s="47"/>
      <c r="H6436" s="47"/>
      <c r="I6436" s="47"/>
      <c r="J6436" s="47"/>
    </row>
    <row r="6437" spans="6:10">
      <c r="F6437" s="47"/>
      <c r="G6437" s="47"/>
      <c r="H6437" s="47"/>
      <c r="I6437" s="47"/>
      <c r="J6437" s="47"/>
    </row>
    <row r="6438" spans="6:10">
      <c r="F6438" s="47"/>
      <c r="G6438" s="47"/>
      <c r="H6438" s="47"/>
      <c r="I6438" s="47"/>
      <c r="J6438" s="47"/>
    </row>
    <row r="6439" spans="6:10">
      <c r="F6439" s="47"/>
      <c r="G6439" s="47"/>
      <c r="H6439" s="47"/>
      <c r="I6439" s="47"/>
      <c r="J6439" s="47"/>
    </row>
    <row r="6440" spans="6:10">
      <c r="F6440" s="47"/>
      <c r="G6440" s="47"/>
      <c r="H6440" s="47"/>
      <c r="I6440" s="47"/>
      <c r="J6440" s="47"/>
    </row>
    <row r="6441" spans="6:10">
      <c r="F6441" s="47"/>
      <c r="G6441" s="47"/>
      <c r="H6441" s="47"/>
      <c r="I6441" s="47"/>
      <c r="J6441" s="47"/>
    </row>
    <row r="6442" spans="6:10">
      <c r="F6442" s="47"/>
      <c r="G6442" s="47"/>
      <c r="H6442" s="47"/>
      <c r="I6442" s="47"/>
      <c r="J6442" s="47"/>
    </row>
    <row r="6443" spans="6:10">
      <c r="F6443" s="47"/>
      <c r="G6443" s="47"/>
      <c r="H6443" s="47"/>
      <c r="I6443" s="47"/>
      <c r="J6443" s="47"/>
    </row>
    <row r="6444" spans="6:10">
      <c r="F6444" s="47"/>
      <c r="G6444" s="47"/>
      <c r="H6444" s="47"/>
      <c r="I6444" s="47"/>
      <c r="J6444" s="47"/>
    </row>
    <row r="6445" spans="6:10">
      <c r="F6445" s="47"/>
      <c r="G6445" s="47"/>
      <c r="H6445" s="47"/>
      <c r="I6445" s="47"/>
      <c r="J6445" s="47"/>
    </row>
    <row r="6446" spans="6:10">
      <c r="F6446" s="47"/>
      <c r="G6446" s="47"/>
      <c r="H6446" s="47"/>
      <c r="I6446" s="47"/>
      <c r="J6446" s="47"/>
    </row>
    <row r="6447" spans="6:10">
      <c r="F6447" s="47"/>
      <c r="G6447" s="47"/>
      <c r="H6447" s="47"/>
      <c r="I6447" s="47"/>
      <c r="J6447" s="47"/>
    </row>
    <row r="6448" spans="6:10">
      <c r="F6448" s="47"/>
      <c r="G6448" s="47"/>
      <c r="H6448" s="47"/>
      <c r="I6448" s="47"/>
      <c r="J6448" s="47"/>
    </row>
    <row r="6449" spans="6:10">
      <c r="F6449" s="47"/>
      <c r="G6449" s="47"/>
      <c r="H6449" s="47"/>
      <c r="I6449" s="47"/>
      <c r="J6449" s="47"/>
    </row>
    <row r="6450" spans="6:10">
      <c r="F6450" s="47"/>
      <c r="G6450" s="47"/>
      <c r="H6450" s="47"/>
      <c r="I6450" s="47"/>
      <c r="J6450" s="47"/>
    </row>
    <row r="6451" spans="6:10">
      <c r="F6451" s="47"/>
      <c r="G6451" s="47"/>
      <c r="H6451" s="47"/>
      <c r="I6451" s="47"/>
      <c r="J6451" s="47"/>
    </row>
    <row r="6452" spans="6:10">
      <c r="F6452" s="47"/>
      <c r="G6452" s="47"/>
      <c r="H6452" s="47"/>
      <c r="I6452" s="47"/>
      <c r="J6452" s="47"/>
    </row>
    <row r="6453" spans="6:10">
      <c r="F6453" s="47"/>
      <c r="G6453" s="47"/>
      <c r="H6453" s="47"/>
      <c r="I6453" s="47"/>
      <c r="J6453" s="47"/>
    </row>
    <row r="6454" spans="6:10">
      <c r="F6454" s="47"/>
      <c r="G6454" s="47"/>
      <c r="H6454" s="47"/>
      <c r="I6454" s="47"/>
      <c r="J6454" s="47"/>
    </row>
    <row r="6455" spans="6:10">
      <c r="F6455" s="47"/>
      <c r="G6455" s="47"/>
      <c r="H6455" s="47"/>
      <c r="I6455" s="47"/>
      <c r="J6455" s="47"/>
    </row>
    <row r="6456" spans="6:10">
      <c r="F6456" s="47"/>
      <c r="G6456" s="47"/>
      <c r="H6456" s="47"/>
      <c r="I6456" s="47"/>
      <c r="J6456" s="47"/>
    </row>
    <row r="6457" spans="6:10">
      <c r="F6457" s="47"/>
      <c r="G6457" s="47"/>
      <c r="H6457" s="47"/>
      <c r="I6457" s="47"/>
      <c r="J6457" s="47"/>
    </row>
    <row r="6458" spans="6:10">
      <c r="F6458" s="47"/>
      <c r="G6458" s="47"/>
      <c r="H6458" s="47"/>
      <c r="I6458" s="47"/>
      <c r="J6458" s="47"/>
    </row>
    <row r="6459" spans="6:10">
      <c r="F6459" s="47"/>
      <c r="G6459" s="47"/>
      <c r="H6459" s="47"/>
      <c r="I6459" s="47"/>
      <c r="J6459" s="47"/>
    </row>
    <row r="6460" spans="6:10">
      <c r="F6460" s="47"/>
      <c r="G6460" s="47"/>
      <c r="H6460" s="47"/>
      <c r="I6460" s="47"/>
      <c r="J6460" s="47"/>
    </row>
    <row r="6461" spans="6:10">
      <c r="F6461" s="47"/>
      <c r="G6461" s="47"/>
      <c r="H6461" s="47"/>
      <c r="I6461" s="47"/>
      <c r="J6461" s="47"/>
    </row>
    <row r="6462" spans="6:10">
      <c r="F6462" s="47"/>
      <c r="G6462" s="47"/>
      <c r="H6462" s="47"/>
      <c r="I6462" s="47"/>
      <c r="J6462" s="47"/>
    </row>
    <row r="6463" spans="6:10">
      <c r="F6463" s="47"/>
      <c r="G6463" s="47"/>
      <c r="H6463" s="47"/>
      <c r="I6463" s="47"/>
      <c r="J6463" s="47"/>
    </row>
    <row r="6464" spans="6:10">
      <c r="F6464" s="47"/>
      <c r="G6464" s="47"/>
      <c r="H6464" s="47"/>
      <c r="I6464" s="47"/>
      <c r="J6464" s="47"/>
    </row>
    <row r="6465" spans="6:10">
      <c r="F6465" s="47"/>
      <c r="G6465" s="47"/>
      <c r="H6465" s="47"/>
      <c r="I6465" s="47"/>
      <c r="J6465" s="47"/>
    </row>
    <row r="6466" spans="6:10">
      <c r="F6466" s="47"/>
      <c r="G6466" s="47"/>
      <c r="H6466" s="47"/>
      <c r="I6466" s="47"/>
      <c r="J6466" s="47"/>
    </row>
    <row r="6467" spans="6:10">
      <c r="F6467" s="47"/>
      <c r="G6467" s="47"/>
      <c r="H6467" s="47"/>
      <c r="I6467" s="47"/>
      <c r="J6467" s="47"/>
    </row>
    <row r="6468" spans="6:10">
      <c r="F6468" s="47"/>
      <c r="G6468" s="47"/>
      <c r="H6468" s="47"/>
      <c r="I6468" s="47"/>
      <c r="J6468" s="47"/>
    </row>
    <row r="6469" spans="6:10">
      <c r="F6469" s="47"/>
      <c r="G6469" s="47"/>
      <c r="H6469" s="47"/>
      <c r="I6469" s="47"/>
      <c r="J6469" s="47"/>
    </row>
    <row r="6470" spans="6:10">
      <c r="F6470" s="47"/>
      <c r="G6470" s="47"/>
      <c r="H6470" s="47"/>
      <c r="I6470" s="47"/>
      <c r="J6470" s="47"/>
    </row>
    <row r="6471" spans="6:10">
      <c r="F6471" s="47"/>
      <c r="G6471" s="47"/>
      <c r="H6471" s="47"/>
      <c r="I6471" s="47"/>
      <c r="J6471" s="47"/>
    </row>
    <row r="6472" spans="6:10">
      <c r="F6472" s="47"/>
      <c r="G6472" s="47"/>
      <c r="H6472" s="47"/>
      <c r="I6472" s="47"/>
      <c r="J6472" s="47"/>
    </row>
    <row r="6473" spans="6:10">
      <c r="F6473" s="47"/>
      <c r="G6473" s="47"/>
      <c r="H6473" s="47"/>
      <c r="I6473" s="47"/>
      <c r="J6473" s="47"/>
    </row>
    <row r="6474" spans="6:10">
      <c r="F6474" s="47"/>
      <c r="G6474" s="47"/>
      <c r="H6474" s="47"/>
      <c r="I6474" s="47"/>
      <c r="J6474" s="47"/>
    </row>
    <row r="6475" spans="6:10">
      <c r="F6475" s="47"/>
      <c r="G6475" s="47"/>
      <c r="H6475" s="47"/>
      <c r="I6475" s="47"/>
      <c r="J6475" s="47"/>
    </row>
    <row r="6476" spans="6:10">
      <c r="F6476" s="47"/>
      <c r="G6476" s="47"/>
      <c r="H6476" s="47"/>
      <c r="I6476" s="47"/>
      <c r="J6476" s="47"/>
    </row>
    <row r="6477" spans="6:10">
      <c r="F6477" s="47"/>
      <c r="G6477" s="47"/>
      <c r="H6477" s="47"/>
      <c r="I6477" s="47"/>
      <c r="J6477" s="47"/>
    </row>
    <row r="6478" spans="6:10">
      <c r="F6478" s="47"/>
      <c r="G6478" s="47"/>
      <c r="H6478" s="47"/>
      <c r="I6478" s="47"/>
      <c r="J6478" s="47"/>
    </row>
    <row r="6479" spans="6:10">
      <c r="F6479" s="47"/>
      <c r="G6479" s="47"/>
      <c r="H6479" s="47"/>
      <c r="I6479" s="47"/>
      <c r="J6479" s="47"/>
    </row>
    <row r="6480" spans="6:10">
      <c r="F6480" s="47"/>
      <c r="G6480" s="47"/>
      <c r="H6480" s="47"/>
      <c r="I6480" s="47"/>
      <c r="J6480" s="47"/>
    </row>
    <row r="6481" spans="6:10">
      <c r="F6481" s="47"/>
      <c r="G6481" s="47"/>
      <c r="H6481" s="47"/>
      <c r="I6481" s="47"/>
      <c r="J6481" s="47"/>
    </row>
    <row r="6482" spans="6:10">
      <c r="F6482" s="47"/>
      <c r="G6482" s="47"/>
      <c r="H6482" s="47"/>
      <c r="I6482" s="47"/>
      <c r="J6482" s="47"/>
    </row>
    <row r="6483" spans="6:10">
      <c r="F6483" s="47"/>
      <c r="G6483" s="47"/>
      <c r="H6483" s="47"/>
      <c r="I6483" s="47"/>
      <c r="J6483" s="47"/>
    </row>
    <row r="6484" spans="6:10">
      <c r="F6484" s="47"/>
      <c r="G6484" s="47"/>
      <c r="H6484" s="47"/>
      <c r="I6484" s="47"/>
      <c r="J6484" s="47"/>
    </row>
    <row r="6485" spans="6:10">
      <c r="F6485" s="47"/>
      <c r="G6485" s="47"/>
      <c r="H6485" s="47"/>
      <c r="I6485" s="47"/>
      <c r="J6485" s="47"/>
    </row>
    <row r="6486" spans="6:10">
      <c r="F6486" s="47"/>
      <c r="G6486" s="47"/>
      <c r="H6486" s="47"/>
      <c r="I6486" s="47"/>
      <c r="J6486" s="47"/>
    </row>
    <row r="6487" spans="6:10">
      <c r="F6487" s="47"/>
      <c r="G6487" s="47"/>
      <c r="H6487" s="47"/>
      <c r="I6487" s="47"/>
      <c r="J6487" s="47"/>
    </row>
    <row r="6488" spans="6:10">
      <c r="F6488" s="47"/>
      <c r="G6488" s="47"/>
      <c r="H6488" s="47"/>
      <c r="I6488" s="47"/>
      <c r="J6488" s="47"/>
    </row>
    <row r="6489" spans="6:10">
      <c r="F6489" s="47"/>
      <c r="G6489" s="47"/>
      <c r="H6489" s="47"/>
      <c r="I6489" s="47"/>
      <c r="J6489" s="47"/>
    </row>
    <row r="6490" spans="6:10">
      <c r="F6490" s="47"/>
      <c r="G6490" s="47"/>
      <c r="H6490" s="47"/>
      <c r="I6490" s="47"/>
      <c r="J6490" s="47"/>
    </row>
    <row r="6491" spans="6:10">
      <c r="F6491" s="47"/>
      <c r="G6491" s="47"/>
      <c r="H6491" s="47"/>
      <c r="I6491" s="47"/>
      <c r="J6491" s="47"/>
    </row>
    <row r="6492" spans="6:10">
      <c r="F6492" s="47"/>
      <c r="G6492" s="47"/>
      <c r="H6492" s="47"/>
      <c r="I6492" s="47"/>
      <c r="J6492" s="47"/>
    </row>
    <row r="6493" spans="6:10">
      <c r="F6493" s="47"/>
      <c r="G6493" s="47"/>
      <c r="H6493" s="47"/>
      <c r="I6493" s="47"/>
      <c r="J6493" s="47"/>
    </row>
    <row r="6494" spans="6:10">
      <c r="F6494" s="47"/>
      <c r="G6494" s="47"/>
      <c r="H6494" s="47"/>
      <c r="I6494" s="47"/>
      <c r="J6494" s="47"/>
    </row>
    <row r="6495" spans="6:10">
      <c r="F6495" s="47"/>
      <c r="G6495" s="47"/>
      <c r="H6495" s="47"/>
      <c r="I6495" s="47"/>
      <c r="J6495" s="47"/>
    </row>
    <row r="6496" spans="6:10">
      <c r="F6496" s="47"/>
      <c r="G6496" s="47"/>
      <c r="H6496" s="47"/>
      <c r="I6496" s="47"/>
      <c r="J6496" s="47"/>
    </row>
    <row r="6497" spans="6:10">
      <c r="F6497" s="47"/>
      <c r="G6497" s="47"/>
      <c r="H6497" s="47"/>
      <c r="I6497" s="47"/>
      <c r="J6497" s="47"/>
    </row>
    <row r="6498" spans="6:10">
      <c r="F6498" s="47"/>
      <c r="G6498" s="47"/>
      <c r="H6498" s="47"/>
      <c r="I6498" s="47"/>
      <c r="J6498" s="47"/>
    </row>
    <row r="6499" spans="6:10">
      <c r="F6499" s="47"/>
      <c r="G6499" s="47"/>
      <c r="H6499" s="47"/>
      <c r="I6499" s="47"/>
      <c r="J6499" s="47"/>
    </row>
    <row r="6500" spans="6:10">
      <c r="F6500" s="47"/>
      <c r="G6500" s="47"/>
      <c r="H6500" s="47"/>
      <c r="I6500" s="47"/>
      <c r="J6500" s="47"/>
    </row>
    <row r="6501" spans="6:10">
      <c r="F6501" s="47"/>
      <c r="G6501" s="47"/>
      <c r="H6501" s="47"/>
      <c r="I6501" s="47"/>
      <c r="J6501" s="47"/>
    </row>
    <row r="6502" spans="6:10">
      <c r="F6502" s="47"/>
      <c r="G6502" s="47"/>
      <c r="H6502" s="47"/>
      <c r="I6502" s="47"/>
      <c r="J6502" s="47"/>
    </row>
    <row r="6503" spans="6:10">
      <c r="F6503" s="47"/>
      <c r="G6503" s="47"/>
      <c r="H6503" s="47"/>
      <c r="I6503" s="47"/>
      <c r="J6503" s="47"/>
    </row>
    <row r="6504" spans="6:10">
      <c r="F6504" s="47"/>
      <c r="G6504" s="47"/>
      <c r="H6504" s="47"/>
      <c r="I6504" s="47"/>
      <c r="J6504" s="47"/>
    </row>
    <row r="6505" spans="6:10">
      <c r="F6505" s="47"/>
      <c r="G6505" s="47"/>
      <c r="H6505" s="47"/>
      <c r="I6505" s="47"/>
      <c r="J6505" s="47"/>
    </row>
    <row r="6506" spans="6:10">
      <c r="F6506" s="47"/>
      <c r="G6506" s="47"/>
      <c r="H6506" s="47"/>
      <c r="I6506" s="47"/>
      <c r="J6506" s="47"/>
    </row>
    <row r="6507" spans="6:10">
      <c r="F6507" s="47"/>
      <c r="G6507" s="47"/>
      <c r="H6507" s="47"/>
      <c r="I6507" s="47"/>
      <c r="J6507" s="47"/>
    </row>
    <row r="6508" spans="6:10">
      <c r="F6508" s="47"/>
      <c r="G6508" s="47"/>
      <c r="H6508" s="47"/>
      <c r="I6508" s="47"/>
      <c r="J6508" s="47"/>
    </row>
    <row r="6509" spans="6:10">
      <c r="F6509" s="47"/>
      <c r="G6509" s="47"/>
      <c r="H6509" s="47"/>
      <c r="I6509" s="47"/>
      <c r="J6509" s="47"/>
    </row>
    <row r="6510" spans="6:10">
      <c r="F6510" s="47"/>
      <c r="G6510" s="47"/>
      <c r="H6510" s="47"/>
      <c r="I6510" s="47"/>
      <c r="J6510" s="47"/>
    </row>
    <row r="6511" spans="6:10">
      <c r="F6511" s="47"/>
      <c r="G6511" s="47"/>
      <c r="H6511" s="47"/>
      <c r="I6511" s="47"/>
      <c r="J6511" s="47"/>
    </row>
    <row r="6512" spans="6:10">
      <c r="F6512" s="47"/>
      <c r="G6512" s="47"/>
      <c r="H6512" s="47"/>
      <c r="I6512" s="47"/>
      <c r="J6512" s="47"/>
    </row>
    <row r="6513" spans="6:10">
      <c r="F6513" s="47"/>
      <c r="G6513" s="47"/>
      <c r="H6513" s="47"/>
      <c r="I6513" s="47"/>
      <c r="J6513" s="47"/>
    </row>
    <row r="6514" spans="6:10">
      <c r="F6514" s="47"/>
      <c r="G6514" s="47"/>
      <c r="H6514" s="47"/>
      <c r="I6514" s="47"/>
      <c r="J6514" s="47"/>
    </row>
    <row r="6515" spans="6:10">
      <c r="F6515" s="47"/>
      <c r="G6515" s="47"/>
      <c r="H6515" s="47"/>
      <c r="I6515" s="47"/>
      <c r="J6515" s="47"/>
    </row>
    <row r="6516" spans="6:10">
      <c r="F6516" s="47"/>
      <c r="G6516" s="47"/>
      <c r="H6516" s="47"/>
      <c r="I6516" s="47"/>
      <c r="J6516" s="47"/>
    </row>
    <row r="6517" spans="6:10">
      <c r="F6517" s="47"/>
      <c r="G6517" s="47"/>
      <c r="H6517" s="47"/>
      <c r="I6517" s="47"/>
      <c r="J6517" s="47"/>
    </row>
    <row r="6518" spans="6:10">
      <c r="F6518" s="47"/>
      <c r="G6518" s="47"/>
      <c r="H6518" s="47"/>
      <c r="I6518" s="47"/>
      <c r="J6518" s="47"/>
    </row>
    <row r="6519" spans="6:10">
      <c r="F6519" s="47"/>
      <c r="G6519" s="47"/>
      <c r="H6519" s="47"/>
      <c r="I6519" s="47"/>
      <c r="J6519" s="47"/>
    </row>
    <row r="6520" spans="6:10">
      <c r="F6520" s="47"/>
      <c r="G6520" s="47"/>
      <c r="H6520" s="47"/>
      <c r="I6520" s="47"/>
      <c r="J6520" s="47"/>
    </row>
    <row r="6521" spans="6:10">
      <c r="F6521" s="47"/>
      <c r="G6521" s="47"/>
      <c r="H6521" s="47"/>
      <c r="I6521" s="47"/>
      <c r="J6521" s="47"/>
    </row>
    <row r="6522" spans="6:10">
      <c r="F6522" s="47"/>
      <c r="G6522" s="47"/>
      <c r="H6522" s="47"/>
      <c r="I6522" s="47"/>
      <c r="J6522" s="47"/>
    </row>
    <row r="6523" spans="6:10">
      <c r="F6523" s="47"/>
      <c r="G6523" s="47"/>
      <c r="H6523" s="47"/>
      <c r="I6523" s="47"/>
      <c r="J6523" s="47"/>
    </row>
    <row r="6524" spans="6:10">
      <c r="F6524" s="47"/>
      <c r="G6524" s="47"/>
      <c r="H6524" s="47"/>
      <c r="I6524" s="47"/>
      <c r="J6524" s="47"/>
    </row>
    <row r="6525" spans="6:10">
      <c r="F6525" s="47"/>
      <c r="G6525" s="47"/>
      <c r="H6525" s="47"/>
      <c r="I6525" s="47"/>
      <c r="J6525" s="47"/>
    </row>
    <row r="6526" spans="6:10">
      <c r="F6526" s="47"/>
      <c r="G6526" s="47"/>
      <c r="H6526" s="47"/>
      <c r="I6526" s="47"/>
      <c r="J6526" s="47"/>
    </row>
    <row r="6527" spans="6:10">
      <c r="F6527" s="47"/>
      <c r="G6527" s="47"/>
      <c r="H6527" s="47"/>
      <c r="I6527" s="47"/>
      <c r="J6527" s="47"/>
    </row>
    <row r="6528" spans="6:10">
      <c r="F6528" s="47"/>
      <c r="G6528" s="47"/>
      <c r="H6528" s="47"/>
      <c r="I6528" s="47"/>
      <c r="J6528" s="47"/>
    </row>
    <row r="6529" spans="6:10">
      <c r="F6529" s="47"/>
      <c r="G6529" s="47"/>
      <c r="H6529" s="47"/>
      <c r="I6529" s="47"/>
      <c r="J6529" s="47"/>
    </row>
    <row r="6530" spans="6:10">
      <c r="F6530" s="47"/>
      <c r="G6530" s="47"/>
      <c r="H6530" s="47"/>
      <c r="I6530" s="47"/>
      <c r="J6530" s="47"/>
    </row>
    <row r="6531" spans="6:10">
      <c r="F6531" s="47"/>
      <c r="G6531" s="47"/>
      <c r="H6531" s="47"/>
      <c r="I6531" s="47"/>
      <c r="J6531" s="47"/>
    </row>
    <row r="6532" spans="6:10">
      <c r="F6532" s="47"/>
      <c r="G6532" s="47"/>
      <c r="H6532" s="47"/>
      <c r="I6532" s="47"/>
      <c r="J6532" s="47"/>
    </row>
    <row r="6533" spans="6:10">
      <c r="F6533" s="47"/>
      <c r="G6533" s="47"/>
      <c r="H6533" s="47"/>
      <c r="I6533" s="47"/>
      <c r="J6533" s="47"/>
    </row>
    <row r="6534" spans="6:10">
      <c r="F6534" s="47"/>
      <c r="G6534" s="47"/>
      <c r="H6534" s="47"/>
      <c r="I6534" s="47"/>
      <c r="J6534" s="47"/>
    </row>
    <row r="6535" spans="6:10">
      <c r="F6535" s="47"/>
      <c r="G6535" s="47"/>
      <c r="H6535" s="47"/>
      <c r="I6535" s="47"/>
      <c r="J6535" s="47"/>
    </row>
    <row r="6536" spans="6:10">
      <c r="F6536" s="47"/>
      <c r="G6536" s="47"/>
      <c r="H6536" s="47"/>
      <c r="I6536" s="47"/>
      <c r="J6536" s="47"/>
    </row>
    <row r="6537" spans="6:10">
      <c r="F6537" s="47"/>
      <c r="G6537" s="47"/>
      <c r="H6537" s="47"/>
      <c r="I6537" s="47"/>
      <c r="J6537" s="47"/>
    </row>
    <row r="6538" spans="6:10">
      <c r="F6538" s="47"/>
      <c r="G6538" s="47"/>
      <c r="H6538" s="47"/>
      <c r="I6538" s="47"/>
      <c r="J6538" s="47"/>
    </row>
    <row r="6539" spans="6:10">
      <c r="F6539" s="47"/>
      <c r="G6539" s="47"/>
      <c r="H6539" s="47"/>
      <c r="I6539" s="47"/>
      <c r="J6539" s="47"/>
    </row>
    <row r="6540" spans="6:10">
      <c r="F6540" s="47"/>
      <c r="G6540" s="47"/>
      <c r="H6540" s="47"/>
      <c r="I6540" s="47"/>
      <c r="J6540" s="47"/>
    </row>
    <row r="6541" spans="6:10">
      <c r="F6541" s="47"/>
      <c r="G6541" s="47"/>
      <c r="H6541" s="47"/>
      <c r="I6541" s="47"/>
      <c r="J6541" s="47"/>
    </row>
    <row r="6542" spans="6:10">
      <c r="F6542" s="47"/>
      <c r="G6542" s="47"/>
      <c r="H6542" s="47"/>
      <c r="I6542" s="47"/>
      <c r="J6542" s="47"/>
    </row>
    <row r="6543" spans="6:10">
      <c r="F6543" s="47"/>
      <c r="G6543" s="47"/>
      <c r="H6543" s="47"/>
      <c r="I6543" s="47"/>
      <c r="J6543" s="47"/>
    </row>
    <row r="6544" spans="6:10">
      <c r="F6544" s="47"/>
      <c r="G6544" s="47"/>
      <c r="H6544" s="47"/>
      <c r="I6544" s="47"/>
      <c r="J6544" s="47"/>
    </row>
    <row r="6545" spans="6:10">
      <c r="F6545" s="47"/>
      <c r="G6545" s="47"/>
      <c r="H6545" s="47"/>
      <c r="I6545" s="47"/>
      <c r="J6545" s="47"/>
    </row>
    <row r="6546" spans="6:10">
      <c r="F6546" s="47"/>
      <c r="G6546" s="47"/>
      <c r="H6546" s="47"/>
      <c r="I6546" s="47"/>
      <c r="J6546" s="47"/>
    </row>
    <row r="6547" spans="6:10">
      <c r="F6547" s="47"/>
      <c r="G6547" s="47"/>
      <c r="H6547" s="47"/>
      <c r="I6547" s="47"/>
      <c r="J6547" s="47"/>
    </row>
    <row r="6548" spans="6:10">
      <c r="F6548" s="47"/>
      <c r="G6548" s="47"/>
      <c r="H6548" s="47"/>
      <c r="I6548" s="47"/>
      <c r="J6548" s="47"/>
    </row>
    <row r="6549" spans="6:10">
      <c r="F6549" s="47"/>
      <c r="G6549" s="47"/>
      <c r="H6549" s="47"/>
      <c r="I6549" s="47"/>
      <c r="J6549" s="47"/>
    </row>
    <row r="6550" spans="6:10">
      <c r="F6550" s="47"/>
      <c r="G6550" s="47"/>
      <c r="H6550" s="47"/>
      <c r="I6550" s="47"/>
      <c r="J6550" s="47"/>
    </row>
    <row r="6551" spans="6:10">
      <c r="F6551" s="47"/>
      <c r="G6551" s="47"/>
      <c r="H6551" s="47"/>
      <c r="I6551" s="47"/>
      <c r="J6551" s="47"/>
    </row>
    <row r="6552" spans="6:10">
      <c r="F6552" s="47"/>
      <c r="G6552" s="47"/>
      <c r="H6552" s="47"/>
      <c r="I6552" s="47"/>
      <c r="J6552" s="47"/>
    </row>
    <row r="6553" spans="6:10">
      <c r="F6553" s="47"/>
      <c r="G6553" s="47"/>
      <c r="H6553" s="47"/>
      <c r="I6553" s="47"/>
      <c r="J6553" s="47"/>
    </row>
    <row r="6554" spans="6:10">
      <c r="F6554" s="47"/>
      <c r="G6554" s="47"/>
      <c r="H6554" s="47"/>
      <c r="I6554" s="47"/>
      <c r="J6554" s="47"/>
    </row>
    <row r="6555" spans="6:10">
      <c r="F6555" s="47"/>
      <c r="G6555" s="47"/>
      <c r="H6555" s="47"/>
      <c r="I6555" s="47"/>
      <c r="J6555" s="47"/>
    </row>
    <row r="6556" spans="6:10">
      <c r="F6556" s="47"/>
      <c r="G6556" s="47"/>
      <c r="H6556" s="47"/>
      <c r="I6556" s="47"/>
      <c r="J6556" s="47"/>
    </row>
    <row r="6557" spans="6:10">
      <c r="F6557" s="47"/>
      <c r="G6557" s="47"/>
      <c r="H6557" s="47"/>
      <c r="I6557" s="47"/>
      <c r="J6557" s="47"/>
    </row>
    <row r="6558" spans="6:10">
      <c r="F6558" s="47"/>
      <c r="G6558" s="47"/>
      <c r="H6558" s="47"/>
      <c r="I6558" s="47"/>
      <c r="J6558" s="47"/>
    </row>
    <row r="6559" spans="6:10">
      <c r="F6559" s="47"/>
      <c r="G6559" s="47"/>
      <c r="H6559" s="47"/>
      <c r="I6559" s="47"/>
      <c r="J6559" s="47"/>
    </row>
    <row r="6560" spans="6:10">
      <c r="F6560" s="47"/>
      <c r="G6560" s="47"/>
      <c r="H6560" s="47"/>
      <c r="I6560" s="47"/>
      <c r="J6560" s="47"/>
    </row>
    <row r="6561" spans="6:10">
      <c r="F6561" s="47"/>
      <c r="G6561" s="47"/>
      <c r="H6561" s="47"/>
      <c r="I6561" s="47"/>
      <c r="J6561" s="47"/>
    </row>
    <row r="6562" spans="6:10">
      <c r="F6562" s="47"/>
      <c r="G6562" s="47"/>
      <c r="H6562" s="47"/>
      <c r="I6562" s="47"/>
      <c r="J6562" s="47"/>
    </row>
    <row r="6563" spans="6:10">
      <c r="F6563" s="47"/>
      <c r="G6563" s="47"/>
      <c r="H6563" s="47"/>
      <c r="I6563" s="47"/>
      <c r="J6563" s="47"/>
    </row>
    <row r="6564" spans="6:10">
      <c r="F6564" s="47"/>
      <c r="G6564" s="47"/>
      <c r="H6564" s="47"/>
      <c r="I6564" s="47"/>
      <c r="J6564" s="47"/>
    </row>
    <row r="6565" spans="6:10">
      <c r="F6565" s="47"/>
      <c r="G6565" s="47"/>
      <c r="H6565" s="47"/>
      <c r="I6565" s="47"/>
      <c r="J6565" s="47"/>
    </row>
    <row r="6566" spans="6:10">
      <c r="F6566" s="47"/>
      <c r="G6566" s="47"/>
      <c r="H6566" s="47"/>
      <c r="I6566" s="47"/>
      <c r="J6566" s="47"/>
    </row>
    <row r="6567" spans="6:10">
      <c r="F6567" s="47"/>
      <c r="G6567" s="47"/>
      <c r="H6567" s="47"/>
      <c r="I6567" s="47"/>
      <c r="J6567" s="47"/>
    </row>
    <row r="6568" spans="6:10">
      <c r="F6568" s="47"/>
      <c r="G6568" s="47"/>
      <c r="H6568" s="47"/>
      <c r="I6568" s="47"/>
      <c r="J6568" s="47"/>
    </row>
    <row r="6569" spans="6:10">
      <c r="F6569" s="47"/>
      <c r="G6569" s="47"/>
      <c r="H6569" s="47"/>
      <c r="I6569" s="47"/>
      <c r="J6569" s="47"/>
    </row>
    <row r="6570" spans="6:10">
      <c r="F6570" s="47"/>
      <c r="G6570" s="47"/>
      <c r="H6570" s="47"/>
      <c r="I6570" s="47"/>
      <c r="J6570" s="47"/>
    </row>
    <row r="6571" spans="6:10">
      <c r="F6571" s="47"/>
      <c r="G6571" s="47"/>
      <c r="H6571" s="47"/>
      <c r="I6571" s="47"/>
      <c r="J6571" s="47"/>
    </row>
    <row r="6572" spans="6:10">
      <c r="F6572" s="47"/>
      <c r="G6572" s="47"/>
      <c r="H6572" s="47"/>
      <c r="I6572" s="47"/>
      <c r="J6572" s="47"/>
    </row>
    <row r="6573" spans="6:10">
      <c r="F6573" s="47"/>
      <c r="G6573" s="47"/>
      <c r="H6573" s="47"/>
      <c r="I6573" s="47"/>
      <c r="J6573" s="47"/>
    </row>
    <row r="6574" spans="6:10">
      <c r="F6574" s="47"/>
      <c r="G6574" s="47"/>
      <c r="H6574" s="47"/>
      <c r="I6574" s="47"/>
      <c r="J6574" s="47"/>
    </row>
    <row r="6575" spans="6:10">
      <c r="F6575" s="47"/>
      <c r="G6575" s="47"/>
      <c r="H6575" s="47"/>
      <c r="I6575" s="47"/>
      <c r="J6575" s="47"/>
    </row>
    <row r="6576" spans="6:10">
      <c r="F6576" s="47"/>
      <c r="G6576" s="47"/>
      <c r="H6576" s="47"/>
      <c r="I6576" s="47"/>
      <c r="J6576" s="47"/>
    </row>
    <row r="6577" spans="6:10">
      <c r="F6577" s="47"/>
      <c r="G6577" s="47"/>
      <c r="H6577" s="47"/>
      <c r="I6577" s="47"/>
      <c r="J6577" s="47"/>
    </row>
    <row r="6578" spans="6:10">
      <c r="F6578" s="47"/>
      <c r="G6578" s="47"/>
      <c r="H6578" s="47"/>
      <c r="I6578" s="47"/>
      <c r="J6578" s="47"/>
    </row>
    <row r="6579" spans="6:10">
      <c r="F6579" s="47"/>
      <c r="G6579" s="47"/>
      <c r="H6579" s="47"/>
      <c r="I6579" s="47"/>
      <c r="J6579" s="47"/>
    </row>
    <row r="6580" spans="6:10">
      <c r="F6580" s="47"/>
      <c r="G6580" s="47"/>
      <c r="H6580" s="47"/>
      <c r="I6580" s="47"/>
      <c r="J6580" s="47"/>
    </row>
    <row r="6581" spans="6:10">
      <c r="F6581" s="47"/>
      <c r="G6581" s="47"/>
      <c r="H6581" s="47"/>
      <c r="I6581" s="47"/>
      <c r="J6581" s="47"/>
    </row>
    <row r="6582" spans="6:10">
      <c r="F6582" s="47"/>
      <c r="G6582" s="47"/>
      <c r="H6582" s="47"/>
      <c r="I6582" s="47"/>
      <c r="J6582" s="47"/>
    </row>
    <row r="6583" spans="6:10">
      <c r="F6583" s="47"/>
      <c r="G6583" s="47"/>
      <c r="H6583" s="47"/>
      <c r="I6583" s="47"/>
      <c r="J6583" s="47"/>
    </row>
    <row r="6584" spans="6:10">
      <c r="F6584" s="47"/>
      <c r="G6584" s="47"/>
      <c r="H6584" s="47"/>
      <c r="I6584" s="47"/>
      <c r="J6584" s="47"/>
    </row>
    <row r="6585" spans="6:10">
      <c r="F6585" s="47"/>
      <c r="G6585" s="47"/>
      <c r="H6585" s="47"/>
      <c r="I6585" s="47"/>
      <c r="J6585" s="47"/>
    </row>
    <row r="6586" spans="6:10">
      <c r="F6586" s="47"/>
      <c r="G6586" s="47"/>
      <c r="H6586" s="47"/>
      <c r="I6586" s="47"/>
      <c r="J6586" s="47"/>
    </row>
    <row r="6587" spans="6:10">
      <c r="F6587" s="47"/>
      <c r="G6587" s="47"/>
      <c r="H6587" s="47"/>
      <c r="I6587" s="47"/>
      <c r="J6587" s="47"/>
    </row>
    <row r="6588" spans="6:10">
      <c r="F6588" s="47"/>
      <c r="G6588" s="47"/>
      <c r="H6588" s="47"/>
      <c r="I6588" s="47"/>
      <c r="J6588" s="47"/>
    </row>
    <row r="6589" spans="6:10">
      <c r="F6589" s="47"/>
      <c r="G6589" s="47"/>
      <c r="H6589" s="47"/>
      <c r="I6589" s="47"/>
      <c r="J6589" s="47"/>
    </row>
    <row r="6590" spans="6:10">
      <c r="F6590" s="47"/>
      <c r="G6590" s="47"/>
      <c r="H6590" s="47"/>
      <c r="I6590" s="47"/>
      <c r="J6590" s="47"/>
    </row>
    <row r="6591" spans="6:10">
      <c r="F6591" s="47"/>
      <c r="G6591" s="47"/>
      <c r="H6591" s="47"/>
      <c r="I6591" s="47"/>
      <c r="J6591" s="47"/>
    </row>
    <row r="6592" spans="6:10">
      <c r="F6592" s="47"/>
      <c r="G6592" s="47"/>
      <c r="H6592" s="47"/>
      <c r="I6592" s="47"/>
      <c r="J6592" s="47"/>
    </row>
    <row r="6593" spans="6:10">
      <c r="F6593" s="47"/>
      <c r="G6593" s="47"/>
      <c r="H6593" s="47"/>
      <c r="I6593" s="47"/>
      <c r="J6593" s="47"/>
    </row>
    <row r="6594" spans="6:10">
      <c r="F6594" s="47"/>
      <c r="G6594" s="47"/>
      <c r="H6594" s="47"/>
      <c r="I6594" s="47"/>
      <c r="J6594" s="47"/>
    </row>
    <row r="6595" spans="6:10">
      <c r="F6595" s="47"/>
      <c r="G6595" s="47"/>
      <c r="H6595" s="47"/>
      <c r="I6595" s="47"/>
      <c r="J6595" s="47"/>
    </row>
    <row r="6596" spans="6:10">
      <c r="F6596" s="47"/>
      <c r="G6596" s="47"/>
      <c r="H6596" s="47"/>
      <c r="I6596" s="47"/>
      <c r="J6596" s="47"/>
    </row>
    <row r="6597" spans="6:10">
      <c r="F6597" s="47"/>
      <c r="G6597" s="47"/>
      <c r="H6597" s="47"/>
      <c r="I6597" s="47"/>
      <c r="J6597" s="47"/>
    </row>
    <row r="6598" spans="6:10">
      <c r="F6598" s="47"/>
      <c r="G6598" s="47"/>
      <c r="H6598" s="47"/>
      <c r="I6598" s="47"/>
      <c r="J6598" s="47"/>
    </row>
    <row r="6599" spans="6:10">
      <c r="F6599" s="47"/>
      <c r="G6599" s="47"/>
      <c r="H6599" s="47"/>
      <c r="I6599" s="47"/>
      <c r="J6599" s="47"/>
    </row>
    <row r="6600" spans="6:10">
      <c r="F6600" s="47"/>
      <c r="G6600" s="47"/>
      <c r="H6600" s="47"/>
      <c r="I6600" s="47"/>
      <c r="J6600" s="47"/>
    </row>
    <row r="6601" spans="6:10">
      <c r="F6601" s="47"/>
      <c r="G6601" s="47"/>
      <c r="H6601" s="47"/>
      <c r="I6601" s="47"/>
      <c r="J6601" s="47"/>
    </row>
    <row r="6602" spans="6:10">
      <c r="F6602" s="47"/>
      <c r="G6602" s="47"/>
      <c r="H6602" s="47"/>
      <c r="I6602" s="47"/>
      <c r="J6602" s="47"/>
    </row>
    <row r="6603" spans="6:10">
      <c r="F6603" s="47"/>
      <c r="G6603" s="47"/>
      <c r="H6603" s="47"/>
      <c r="I6603" s="47"/>
      <c r="J6603" s="47"/>
    </row>
    <row r="6604" spans="6:10">
      <c r="F6604" s="47"/>
      <c r="G6604" s="47"/>
      <c r="H6604" s="47"/>
      <c r="I6604" s="47"/>
      <c r="J6604" s="47"/>
    </row>
    <row r="6605" spans="6:10">
      <c r="F6605" s="47"/>
      <c r="G6605" s="47"/>
      <c r="H6605" s="47"/>
      <c r="I6605" s="47"/>
      <c r="J6605" s="47"/>
    </row>
    <row r="6606" spans="6:10">
      <c r="F6606" s="47"/>
      <c r="G6606" s="47"/>
      <c r="H6606" s="47"/>
      <c r="I6606" s="47"/>
      <c r="J6606" s="47"/>
    </row>
    <row r="6607" spans="6:10">
      <c r="F6607" s="47"/>
      <c r="G6607" s="47"/>
      <c r="H6607" s="47"/>
      <c r="I6607" s="47"/>
      <c r="J6607" s="47"/>
    </row>
    <row r="6608" spans="6:10">
      <c r="F6608" s="47"/>
      <c r="G6608" s="47"/>
      <c r="H6608" s="47"/>
      <c r="I6608" s="47"/>
      <c r="J6608" s="47"/>
    </row>
    <row r="6609" spans="6:10">
      <c r="F6609" s="47"/>
      <c r="G6609" s="47"/>
      <c r="H6609" s="47"/>
      <c r="I6609" s="47"/>
      <c r="J6609" s="47"/>
    </row>
    <row r="6610" spans="6:10">
      <c r="F6610" s="47"/>
      <c r="G6610" s="47"/>
      <c r="H6610" s="47"/>
      <c r="I6610" s="47"/>
      <c r="J6610" s="47"/>
    </row>
    <row r="6611" spans="6:10">
      <c r="F6611" s="47"/>
      <c r="G6611" s="47"/>
      <c r="H6611" s="47"/>
      <c r="I6611" s="47"/>
      <c r="J6611" s="47"/>
    </row>
    <row r="6612" spans="6:10">
      <c r="F6612" s="47"/>
      <c r="G6612" s="47"/>
      <c r="H6612" s="47"/>
      <c r="I6612" s="47"/>
      <c r="J6612" s="47"/>
    </row>
    <row r="6613" spans="6:10">
      <c r="F6613" s="47"/>
      <c r="G6613" s="47"/>
      <c r="H6613" s="47"/>
      <c r="I6613" s="47"/>
      <c r="J6613" s="47"/>
    </row>
    <row r="6614" spans="6:10">
      <c r="F6614" s="47"/>
      <c r="G6614" s="47"/>
      <c r="H6614" s="47"/>
      <c r="I6614" s="47"/>
      <c r="J6614" s="47"/>
    </row>
    <row r="6615" spans="6:10">
      <c r="F6615" s="47"/>
      <c r="G6615" s="47"/>
      <c r="H6615" s="47"/>
      <c r="I6615" s="47"/>
      <c r="J6615" s="47"/>
    </row>
    <row r="6616" spans="6:10">
      <c r="F6616" s="47"/>
      <c r="G6616" s="47"/>
      <c r="H6616" s="47"/>
      <c r="I6616" s="47"/>
      <c r="J6616" s="47"/>
    </row>
    <row r="6617" spans="6:10">
      <c r="F6617" s="47"/>
      <c r="G6617" s="47"/>
      <c r="H6617" s="47"/>
      <c r="I6617" s="47"/>
      <c r="J6617" s="47"/>
    </row>
    <row r="6618" spans="6:10">
      <c r="F6618" s="47"/>
      <c r="G6618" s="47"/>
      <c r="H6618" s="47"/>
      <c r="I6618" s="47"/>
      <c r="J6618" s="47"/>
    </row>
    <row r="6619" spans="6:10">
      <c r="F6619" s="47"/>
      <c r="G6619" s="47"/>
      <c r="H6619" s="47"/>
      <c r="I6619" s="47"/>
      <c r="J6619" s="47"/>
    </row>
    <row r="6620" spans="6:10">
      <c r="F6620" s="47"/>
      <c r="G6620" s="47"/>
      <c r="H6620" s="47"/>
      <c r="I6620" s="47"/>
      <c r="J6620" s="47"/>
    </row>
    <row r="6621" spans="6:10">
      <c r="F6621" s="47"/>
      <c r="G6621" s="47"/>
      <c r="H6621" s="47"/>
      <c r="I6621" s="47"/>
      <c r="J6621" s="47"/>
    </row>
    <row r="6622" spans="6:10">
      <c r="F6622" s="47"/>
      <c r="G6622" s="47"/>
      <c r="H6622" s="47"/>
      <c r="I6622" s="47"/>
      <c r="J6622" s="47"/>
    </row>
    <row r="6623" spans="6:10">
      <c r="F6623" s="47"/>
      <c r="G6623" s="47"/>
      <c r="H6623" s="47"/>
      <c r="I6623" s="47"/>
      <c r="J6623" s="47"/>
    </row>
    <row r="6624" spans="6:10">
      <c r="F6624" s="47"/>
      <c r="G6624" s="47"/>
      <c r="H6624" s="47"/>
      <c r="I6624" s="47"/>
      <c r="J6624" s="47"/>
    </row>
    <row r="6625" spans="6:10">
      <c r="F6625" s="47"/>
      <c r="G6625" s="47"/>
      <c r="H6625" s="47"/>
      <c r="I6625" s="47"/>
      <c r="J6625" s="47"/>
    </row>
    <row r="6626" spans="6:10">
      <c r="F6626" s="47"/>
      <c r="G6626" s="47"/>
      <c r="H6626" s="47"/>
      <c r="I6626" s="47"/>
      <c r="J6626" s="47"/>
    </row>
    <row r="6627" spans="6:10">
      <c r="F6627" s="47"/>
      <c r="G6627" s="47"/>
      <c r="H6627" s="47"/>
      <c r="I6627" s="47"/>
      <c r="J6627" s="47"/>
    </row>
    <row r="6628" spans="6:10">
      <c r="F6628" s="47"/>
      <c r="G6628" s="47"/>
      <c r="H6628" s="47"/>
      <c r="I6628" s="47"/>
      <c r="J6628" s="47"/>
    </row>
    <row r="6629" spans="6:10">
      <c r="F6629" s="47"/>
      <c r="G6629" s="47"/>
      <c r="H6629" s="47"/>
      <c r="I6629" s="47"/>
      <c r="J6629" s="47"/>
    </row>
    <row r="6630" spans="6:10">
      <c r="F6630" s="47"/>
      <c r="G6630" s="47"/>
      <c r="H6630" s="47"/>
      <c r="I6630" s="47"/>
      <c r="J6630" s="47"/>
    </row>
    <row r="6631" spans="6:10">
      <c r="F6631" s="47"/>
      <c r="G6631" s="47"/>
      <c r="H6631" s="47"/>
      <c r="I6631" s="47"/>
      <c r="J6631" s="47"/>
    </row>
    <row r="6632" spans="6:10">
      <c r="F6632" s="47"/>
      <c r="G6632" s="47"/>
      <c r="H6632" s="47"/>
      <c r="I6632" s="47"/>
      <c r="J6632" s="47"/>
    </row>
    <row r="6633" spans="6:10">
      <c r="F6633" s="47"/>
      <c r="G6633" s="47"/>
      <c r="H6633" s="47"/>
      <c r="I6633" s="47"/>
      <c r="J6633" s="47"/>
    </row>
    <row r="6634" spans="6:10">
      <c r="F6634" s="47"/>
      <c r="G6634" s="47"/>
      <c r="H6634" s="47"/>
      <c r="I6634" s="47"/>
      <c r="J6634" s="47"/>
    </row>
    <row r="6635" spans="6:10">
      <c r="F6635" s="47"/>
      <c r="G6635" s="47"/>
      <c r="H6635" s="47"/>
      <c r="I6635" s="47"/>
      <c r="J6635" s="47"/>
    </row>
    <row r="6636" spans="6:10">
      <c r="F6636" s="47"/>
      <c r="G6636" s="47"/>
      <c r="H6636" s="47"/>
      <c r="I6636" s="47"/>
      <c r="J6636" s="47"/>
    </row>
    <row r="6637" spans="6:10">
      <c r="F6637" s="47"/>
      <c r="G6637" s="47"/>
      <c r="H6637" s="47"/>
      <c r="I6637" s="47"/>
      <c r="J6637" s="47"/>
    </row>
    <row r="6638" spans="6:10">
      <c r="F6638" s="47"/>
      <c r="G6638" s="47"/>
      <c r="H6638" s="47"/>
      <c r="I6638" s="47"/>
      <c r="J6638" s="47"/>
    </row>
    <row r="6639" spans="6:10">
      <c r="F6639" s="47"/>
      <c r="G6639" s="47"/>
      <c r="H6639" s="47"/>
      <c r="I6639" s="47"/>
      <c r="J6639" s="47"/>
    </row>
    <row r="6640" spans="6:10">
      <c r="F6640" s="47"/>
      <c r="G6640" s="47"/>
      <c r="H6640" s="47"/>
      <c r="I6640" s="47"/>
      <c r="J6640" s="47"/>
    </row>
    <row r="6641" spans="6:10">
      <c r="F6641" s="47"/>
      <c r="G6641" s="47"/>
      <c r="H6641" s="47"/>
      <c r="I6641" s="47"/>
      <c r="J6641" s="47"/>
    </row>
    <row r="6642" spans="6:10">
      <c r="F6642" s="47"/>
      <c r="G6642" s="47"/>
      <c r="H6642" s="47"/>
      <c r="I6642" s="47"/>
      <c r="J6642" s="47"/>
    </row>
    <row r="6643" spans="6:10">
      <c r="F6643" s="47"/>
      <c r="G6643" s="47"/>
      <c r="H6643" s="47"/>
      <c r="I6643" s="47"/>
      <c r="J6643" s="47"/>
    </row>
    <row r="6644" spans="6:10">
      <c r="F6644" s="47"/>
      <c r="G6644" s="47"/>
      <c r="H6644" s="47"/>
      <c r="I6644" s="47"/>
      <c r="J6644" s="47"/>
    </row>
    <row r="6645" spans="6:10">
      <c r="F6645" s="47"/>
      <c r="G6645" s="47"/>
      <c r="H6645" s="47"/>
      <c r="I6645" s="47"/>
      <c r="J6645" s="47"/>
    </row>
    <row r="6646" spans="6:10">
      <c r="F6646" s="47"/>
      <c r="G6646" s="47"/>
      <c r="H6646" s="47"/>
      <c r="I6646" s="47"/>
      <c r="J6646" s="47"/>
    </row>
    <row r="6647" spans="6:10">
      <c r="F6647" s="47"/>
      <c r="G6647" s="47"/>
      <c r="H6647" s="47"/>
      <c r="I6647" s="47"/>
      <c r="J6647" s="47"/>
    </row>
    <row r="6648" spans="6:10">
      <c r="F6648" s="47"/>
      <c r="G6648" s="47"/>
      <c r="H6648" s="47"/>
      <c r="I6648" s="47"/>
      <c r="J6648" s="47"/>
    </row>
    <row r="6649" spans="6:10">
      <c r="F6649" s="47"/>
      <c r="G6649" s="47"/>
      <c r="H6649" s="47"/>
      <c r="I6649" s="47"/>
      <c r="J6649" s="47"/>
    </row>
    <row r="6650" spans="6:10">
      <c r="F6650" s="47"/>
      <c r="G6650" s="47"/>
      <c r="H6650" s="47"/>
      <c r="I6650" s="47"/>
      <c r="J6650" s="47"/>
    </row>
    <row r="6651" spans="6:10">
      <c r="F6651" s="47"/>
      <c r="G6651" s="47"/>
      <c r="H6651" s="47"/>
      <c r="I6651" s="47"/>
      <c r="J6651" s="47"/>
    </row>
    <row r="6652" spans="6:10">
      <c r="F6652" s="47"/>
      <c r="G6652" s="47"/>
      <c r="H6652" s="47"/>
      <c r="I6652" s="47"/>
      <c r="J6652" s="47"/>
    </row>
    <row r="6653" spans="6:10">
      <c r="F6653" s="47"/>
      <c r="G6653" s="47"/>
      <c r="H6653" s="47"/>
      <c r="I6653" s="47"/>
      <c r="J6653" s="47"/>
    </row>
    <row r="6654" spans="6:10">
      <c r="F6654" s="47"/>
      <c r="G6654" s="47"/>
      <c r="H6654" s="47"/>
      <c r="I6654" s="47"/>
      <c r="J6654" s="47"/>
    </row>
    <row r="6655" spans="6:10">
      <c r="F6655" s="47"/>
      <c r="G6655" s="47"/>
      <c r="H6655" s="47"/>
      <c r="I6655" s="47"/>
      <c r="J6655" s="47"/>
    </row>
    <row r="6656" spans="6:10">
      <c r="F6656" s="47"/>
      <c r="G6656" s="47"/>
      <c r="H6656" s="47"/>
      <c r="I6656" s="47"/>
      <c r="J6656" s="47"/>
    </row>
    <row r="6657" spans="6:10">
      <c r="F6657" s="47"/>
      <c r="G6657" s="47"/>
      <c r="H6657" s="47"/>
      <c r="I6657" s="47"/>
      <c r="J6657" s="47"/>
    </row>
    <row r="6658" spans="6:10">
      <c r="F6658" s="47"/>
      <c r="G6658" s="47"/>
      <c r="H6658" s="47"/>
      <c r="I6658" s="47"/>
      <c r="J6658" s="47"/>
    </row>
    <row r="6659" spans="6:10">
      <c r="F6659" s="47"/>
      <c r="G6659" s="47"/>
      <c r="H6659" s="47"/>
      <c r="I6659" s="47"/>
      <c r="J6659" s="47"/>
    </row>
    <row r="6660" spans="6:10">
      <c r="F6660" s="47"/>
      <c r="G6660" s="47"/>
      <c r="H6660" s="47"/>
      <c r="I6660" s="47"/>
      <c r="J6660" s="47"/>
    </row>
    <row r="6661" spans="6:10">
      <c r="F6661" s="47"/>
      <c r="G6661" s="47"/>
      <c r="H6661" s="47"/>
      <c r="I6661" s="47"/>
      <c r="J6661" s="47"/>
    </row>
    <row r="6662" spans="6:10">
      <c r="F6662" s="47"/>
      <c r="G6662" s="47"/>
      <c r="H6662" s="47"/>
      <c r="I6662" s="47"/>
      <c r="J6662" s="47"/>
    </row>
    <row r="6663" spans="6:10">
      <c r="F6663" s="47"/>
      <c r="G6663" s="47"/>
      <c r="H6663" s="47"/>
      <c r="I6663" s="47"/>
      <c r="J6663" s="47"/>
    </row>
    <row r="6664" spans="6:10">
      <c r="F6664" s="47"/>
      <c r="G6664" s="47"/>
      <c r="H6664" s="47"/>
      <c r="I6664" s="47"/>
      <c r="J6664" s="47"/>
    </row>
    <row r="6665" spans="6:10">
      <c r="F6665" s="47"/>
      <c r="G6665" s="47"/>
      <c r="H6665" s="47"/>
      <c r="I6665" s="47"/>
      <c r="J6665" s="47"/>
    </row>
    <row r="6666" spans="6:10">
      <c r="F6666" s="47"/>
      <c r="G6666" s="47"/>
      <c r="H6666" s="47"/>
      <c r="I6666" s="47"/>
      <c r="J6666" s="47"/>
    </row>
    <row r="6667" spans="6:10">
      <c r="F6667" s="47"/>
      <c r="G6667" s="47"/>
      <c r="H6667" s="47"/>
      <c r="I6667" s="47"/>
      <c r="J6667" s="47"/>
    </row>
    <row r="6668" spans="6:10">
      <c r="F6668" s="47"/>
      <c r="G6668" s="47"/>
      <c r="H6668" s="47"/>
      <c r="I6668" s="47"/>
      <c r="J6668" s="47"/>
    </row>
    <row r="6669" spans="6:10">
      <c r="F6669" s="47"/>
      <c r="G6669" s="47"/>
      <c r="H6669" s="47"/>
      <c r="I6669" s="47"/>
      <c r="J6669" s="47"/>
    </row>
    <row r="6670" spans="6:10">
      <c r="F6670" s="47"/>
      <c r="G6670" s="47"/>
      <c r="H6670" s="47"/>
      <c r="I6670" s="47"/>
      <c r="J6670" s="47"/>
    </row>
    <row r="6671" spans="6:10">
      <c r="F6671" s="47"/>
      <c r="G6671" s="47"/>
      <c r="H6671" s="47"/>
      <c r="I6671" s="47"/>
      <c r="J6671" s="47"/>
    </row>
    <row r="6672" spans="6:10">
      <c r="F6672" s="47"/>
      <c r="G6672" s="47"/>
      <c r="H6672" s="47"/>
      <c r="I6672" s="47"/>
      <c r="J6672" s="47"/>
    </row>
    <row r="6673" spans="6:10">
      <c r="F6673" s="47"/>
      <c r="G6673" s="47"/>
      <c r="H6673" s="47"/>
      <c r="I6673" s="47"/>
      <c r="J6673" s="47"/>
    </row>
    <row r="6674" spans="6:10">
      <c r="F6674" s="47"/>
      <c r="G6674" s="47"/>
      <c r="H6674" s="47"/>
      <c r="I6674" s="47"/>
      <c r="J6674" s="47"/>
    </row>
    <row r="6675" spans="6:10">
      <c r="F6675" s="47"/>
      <c r="G6675" s="47"/>
      <c r="H6675" s="47"/>
      <c r="I6675" s="47"/>
      <c r="J6675" s="47"/>
    </row>
    <row r="6676" spans="6:10">
      <c r="F6676" s="47"/>
      <c r="G6676" s="47"/>
      <c r="H6676" s="47"/>
      <c r="I6676" s="47"/>
      <c r="J6676" s="47"/>
    </row>
    <row r="6677" spans="6:10">
      <c r="F6677" s="47"/>
      <c r="G6677" s="47"/>
      <c r="H6677" s="47"/>
      <c r="I6677" s="47"/>
      <c r="J6677" s="47"/>
    </row>
    <row r="6678" spans="6:10">
      <c r="F6678" s="47"/>
      <c r="G6678" s="47"/>
      <c r="H6678" s="47"/>
      <c r="I6678" s="47"/>
      <c r="J6678" s="47"/>
    </row>
    <row r="6679" spans="6:10">
      <c r="F6679" s="47"/>
      <c r="G6679" s="47"/>
      <c r="H6679" s="47"/>
      <c r="I6679" s="47"/>
      <c r="J6679" s="47"/>
    </row>
    <row r="6680" spans="6:10">
      <c r="F6680" s="47"/>
      <c r="G6680" s="47"/>
      <c r="H6680" s="47"/>
      <c r="I6680" s="47"/>
      <c r="J6680" s="47"/>
    </row>
    <row r="6681" spans="6:10">
      <c r="F6681" s="47"/>
      <c r="G6681" s="47"/>
      <c r="H6681" s="47"/>
      <c r="I6681" s="47"/>
      <c r="J6681" s="47"/>
    </row>
    <row r="6682" spans="6:10">
      <c r="F6682" s="47"/>
      <c r="G6682" s="47"/>
      <c r="H6682" s="47"/>
      <c r="I6682" s="47"/>
      <c r="J6682" s="47"/>
    </row>
    <row r="6683" spans="6:10">
      <c r="F6683" s="47"/>
      <c r="G6683" s="47"/>
      <c r="H6683" s="47"/>
      <c r="I6683" s="47"/>
      <c r="J6683" s="47"/>
    </row>
    <row r="6684" spans="6:10">
      <c r="F6684" s="47"/>
      <c r="G6684" s="47"/>
      <c r="H6684" s="47"/>
      <c r="I6684" s="47"/>
      <c r="J6684" s="47"/>
    </row>
    <row r="6685" spans="6:10">
      <c r="F6685" s="47"/>
      <c r="G6685" s="47"/>
      <c r="H6685" s="47"/>
      <c r="I6685" s="47"/>
      <c r="J6685" s="47"/>
    </row>
    <row r="6686" spans="6:10">
      <c r="F6686" s="47"/>
      <c r="G6686" s="47"/>
      <c r="H6686" s="47"/>
      <c r="I6686" s="47"/>
      <c r="J6686" s="47"/>
    </row>
    <row r="6687" spans="6:10">
      <c r="F6687" s="47"/>
      <c r="G6687" s="47"/>
      <c r="H6687" s="47"/>
      <c r="I6687" s="47"/>
      <c r="J6687" s="47"/>
    </row>
    <row r="6688" spans="6:10">
      <c r="F6688" s="47"/>
      <c r="G6688" s="47"/>
      <c r="H6688" s="47"/>
      <c r="I6688" s="47"/>
      <c r="J6688" s="47"/>
    </row>
    <row r="6689" spans="6:10">
      <c r="F6689" s="47"/>
      <c r="G6689" s="47"/>
      <c r="H6689" s="47"/>
      <c r="I6689" s="47"/>
      <c r="J6689" s="47"/>
    </row>
    <row r="6690" spans="6:10">
      <c r="F6690" s="47"/>
      <c r="G6690" s="47"/>
      <c r="H6690" s="47"/>
      <c r="I6690" s="47"/>
      <c r="J6690" s="47"/>
    </row>
    <row r="6691" spans="6:10">
      <c r="F6691" s="47"/>
      <c r="G6691" s="47"/>
      <c r="H6691" s="47"/>
      <c r="I6691" s="47"/>
      <c r="J6691" s="47"/>
    </row>
    <row r="6692" spans="6:10">
      <c r="F6692" s="47"/>
      <c r="G6692" s="47"/>
      <c r="H6692" s="47"/>
      <c r="I6692" s="47"/>
      <c r="J6692" s="47"/>
    </row>
    <row r="6693" spans="6:10">
      <c r="F6693" s="47"/>
      <c r="G6693" s="47"/>
      <c r="H6693" s="47"/>
      <c r="I6693" s="47"/>
      <c r="J6693" s="47"/>
    </row>
    <row r="6694" spans="6:10">
      <c r="F6694" s="47"/>
      <c r="G6694" s="47"/>
      <c r="H6694" s="47"/>
      <c r="I6694" s="47"/>
      <c r="J6694" s="47"/>
    </row>
    <row r="6695" spans="6:10">
      <c r="F6695" s="47"/>
      <c r="G6695" s="47"/>
      <c r="H6695" s="47"/>
      <c r="I6695" s="47"/>
      <c r="J6695" s="47"/>
    </row>
    <row r="6696" spans="6:10">
      <c r="F6696" s="47"/>
      <c r="G6696" s="47"/>
      <c r="H6696" s="47"/>
      <c r="I6696" s="47"/>
      <c r="J6696" s="47"/>
    </row>
    <row r="6697" spans="6:10">
      <c r="F6697" s="47"/>
      <c r="G6697" s="47"/>
      <c r="H6697" s="47"/>
      <c r="I6697" s="47"/>
      <c r="J6697" s="47"/>
    </row>
    <row r="6698" spans="6:10">
      <c r="F6698" s="47"/>
      <c r="G6698" s="47"/>
      <c r="H6698" s="47"/>
      <c r="I6698" s="47"/>
      <c r="J6698" s="47"/>
    </row>
    <row r="6699" spans="6:10">
      <c r="F6699" s="47"/>
      <c r="G6699" s="47"/>
      <c r="H6699" s="47"/>
      <c r="I6699" s="47"/>
      <c r="J6699" s="47"/>
    </row>
    <row r="6700" spans="6:10">
      <c r="F6700" s="47"/>
      <c r="G6700" s="47"/>
      <c r="H6700" s="47"/>
      <c r="I6700" s="47"/>
      <c r="J6700" s="47"/>
    </row>
    <row r="6701" spans="6:10">
      <c r="F6701" s="47"/>
      <c r="G6701" s="47"/>
      <c r="H6701" s="47"/>
      <c r="I6701" s="47"/>
      <c r="J6701" s="47"/>
    </row>
    <row r="6702" spans="6:10">
      <c r="F6702" s="47"/>
      <c r="G6702" s="47"/>
      <c r="H6702" s="47"/>
      <c r="I6702" s="47"/>
      <c r="J6702" s="47"/>
    </row>
    <row r="6703" spans="6:10">
      <c r="F6703" s="47"/>
      <c r="G6703" s="47"/>
      <c r="H6703" s="47"/>
      <c r="I6703" s="47"/>
      <c r="J6703" s="47"/>
    </row>
    <row r="6704" spans="6:10">
      <c r="F6704" s="47"/>
      <c r="G6704" s="47"/>
      <c r="H6704" s="47"/>
      <c r="I6704" s="47"/>
      <c r="J6704" s="47"/>
    </row>
    <row r="6705" spans="6:10">
      <c r="F6705" s="47"/>
      <c r="G6705" s="47"/>
      <c r="H6705" s="47"/>
      <c r="I6705" s="47"/>
      <c r="J6705" s="47"/>
    </row>
    <row r="6706" spans="6:10">
      <c r="F6706" s="47"/>
      <c r="G6706" s="47"/>
      <c r="H6706" s="47"/>
      <c r="I6706" s="47"/>
      <c r="J6706" s="47"/>
    </row>
    <row r="6707" spans="6:10">
      <c r="F6707" s="47"/>
      <c r="G6707" s="47"/>
      <c r="H6707" s="47"/>
      <c r="I6707" s="47"/>
      <c r="J6707" s="47"/>
    </row>
    <row r="6708" spans="6:10">
      <c r="F6708" s="47"/>
      <c r="G6708" s="47"/>
      <c r="H6708" s="47"/>
      <c r="I6708" s="47"/>
      <c r="J6708" s="47"/>
    </row>
    <row r="6709" spans="6:10">
      <c r="F6709" s="47"/>
      <c r="G6709" s="47"/>
      <c r="H6709" s="47"/>
      <c r="I6709" s="47"/>
      <c r="J6709" s="47"/>
    </row>
    <row r="6710" spans="6:10">
      <c r="F6710" s="47"/>
      <c r="G6710" s="47"/>
      <c r="H6710" s="47"/>
      <c r="I6710" s="47"/>
      <c r="J6710" s="47"/>
    </row>
    <row r="6711" spans="6:10">
      <c r="F6711" s="47"/>
      <c r="G6711" s="47"/>
      <c r="H6711" s="47"/>
      <c r="I6711" s="47"/>
      <c r="J6711" s="47"/>
    </row>
    <row r="6712" spans="6:10">
      <c r="F6712" s="47"/>
      <c r="G6712" s="47"/>
      <c r="H6712" s="47"/>
      <c r="I6712" s="47"/>
      <c r="J6712" s="47"/>
    </row>
    <row r="6713" spans="6:10">
      <c r="F6713" s="47"/>
      <c r="G6713" s="47"/>
      <c r="H6713" s="47"/>
      <c r="I6713" s="47"/>
      <c r="J6713" s="47"/>
    </row>
    <row r="6714" spans="6:10">
      <c r="F6714" s="47"/>
      <c r="G6714" s="47"/>
      <c r="H6714" s="47"/>
      <c r="I6714" s="47"/>
      <c r="J6714" s="47"/>
    </row>
    <row r="6715" spans="6:10">
      <c r="F6715" s="47"/>
      <c r="G6715" s="47"/>
      <c r="H6715" s="47"/>
      <c r="I6715" s="47"/>
      <c r="J6715" s="47"/>
    </row>
    <row r="6716" spans="6:10">
      <c r="F6716" s="47"/>
      <c r="G6716" s="47"/>
      <c r="H6716" s="47"/>
      <c r="I6716" s="47"/>
      <c r="J6716" s="47"/>
    </row>
    <row r="6717" spans="6:10">
      <c r="F6717" s="47"/>
      <c r="G6717" s="47"/>
      <c r="H6717" s="47"/>
      <c r="I6717" s="47"/>
      <c r="J6717" s="47"/>
    </row>
    <row r="6718" spans="6:10">
      <c r="F6718" s="47"/>
      <c r="G6718" s="47"/>
      <c r="H6718" s="47"/>
      <c r="I6718" s="47"/>
      <c r="J6718" s="47"/>
    </row>
    <row r="6719" spans="6:10">
      <c r="F6719" s="47"/>
      <c r="G6719" s="47"/>
      <c r="H6719" s="47"/>
      <c r="I6719" s="47"/>
      <c r="J6719" s="47"/>
    </row>
    <row r="6720" spans="6:10">
      <c r="F6720" s="47"/>
      <c r="G6720" s="47"/>
      <c r="H6720" s="47"/>
      <c r="I6720" s="47"/>
      <c r="J6720" s="47"/>
    </row>
    <row r="6721" spans="6:10">
      <c r="F6721" s="47"/>
      <c r="G6721" s="47"/>
      <c r="H6721" s="47"/>
      <c r="I6721" s="47"/>
      <c r="J6721" s="47"/>
    </row>
    <row r="6722" spans="6:10">
      <c r="F6722" s="47"/>
      <c r="G6722" s="47"/>
      <c r="H6722" s="47"/>
      <c r="I6722" s="47"/>
      <c r="J6722" s="47"/>
    </row>
    <row r="6723" spans="6:10">
      <c r="F6723" s="47"/>
      <c r="G6723" s="47"/>
      <c r="H6723" s="47"/>
      <c r="I6723" s="47"/>
      <c r="J6723" s="47"/>
    </row>
    <row r="6724" spans="6:10">
      <c r="F6724" s="47"/>
      <c r="G6724" s="47"/>
      <c r="H6724" s="47"/>
      <c r="I6724" s="47"/>
      <c r="J6724" s="47"/>
    </row>
    <row r="6725" spans="6:10">
      <c r="F6725" s="47"/>
      <c r="G6725" s="47"/>
      <c r="H6725" s="47"/>
      <c r="I6725" s="47"/>
      <c r="J6725" s="47"/>
    </row>
    <row r="6726" spans="6:10">
      <c r="F6726" s="47"/>
      <c r="G6726" s="47"/>
      <c r="H6726" s="47"/>
      <c r="I6726" s="47"/>
      <c r="J6726" s="47"/>
    </row>
    <row r="6727" spans="6:10">
      <c r="F6727" s="47"/>
      <c r="G6727" s="47"/>
      <c r="H6727" s="47"/>
      <c r="I6727" s="47"/>
      <c r="J6727" s="47"/>
    </row>
    <row r="6728" spans="6:10">
      <c r="F6728" s="47"/>
      <c r="G6728" s="47"/>
      <c r="H6728" s="47"/>
      <c r="I6728" s="47"/>
      <c r="J6728" s="47"/>
    </row>
    <row r="6729" spans="6:10">
      <c r="F6729" s="47"/>
      <c r="G6729" s="47"/>
      <c r="H6729" s="47"/>
      <c r="I6729" s="47"/>
      <c r="J6729" s="47"/>
    </row>
    <row r="6730" spans="6:10">
      <c r="F6730" s="47"/>
      <c r="G6730" s="47"/>
      <c r="H6730" s="47"/>
      <c r="I6730" s="47"/>
      <c r="J6730" s="47"/>
    </row>
    <row r="6731" spans="6:10">
      <c r="F6731" s="47"/>
      <c r="G6731" s="47"/>
      <c r="H6731" s="47"/>
      <c r="I6731" s="47"/>
      <c r="J6731" s="47"/>
    </row>
    <row r="6732" spans="6:10">
      <c r="F6732" s="47"/>
      <c r="G6732" s="47"/>
      <c r="H6732" s="47"/>
      <c r="I6732" s="47"/>
      <c r="J6732" s="47"/>
    </row>
    <row r="6733" spans="6:10">
      <c r="F6733" s="47"/>
      <c r="G6733" s="47"/>
      <c r="H6733" s="47"/>
      <c r="I6733" s="47"/>
      <c r="J6733" s="47"/>
    </row>
    <row r="6734" spans="6:10">
      <c r="F6734" s="47"/>
      <c r="G6734" s="47"/>
      <c r="H6734" s="47"/>
      <c r="I6734" s="47"/>
      <c r="J6734" s="47"/>
    </row>
    <row r="6735" spans="6:10">
      <c r="F6735" s="47"/>
      <c r="G6735" s="47"/>
      <c r="H6735" s="47"/>
      <c r="I6735" s="47"/>
      <c r="J6735" s="47"/>
    </row>
    <row r="6736" spans="6:10">
      <c r="F6736" s="47"/>
      <c r="G6736" s="47"/>
      <c r="H6736" s="47"/>
      <c r="I6736" s="47"/>
      <c r="J6736" s="47"/>
    </row>
    <row r="6737" spans="6:10">
      <c r="F6737" s="47"/>
      <c r="G6737" s="47"/>
      <c r="H6737" s="47"/>
      <c r="I6737" s="47"/>
      <c r="J6737" s="47"/>
    </row>
    <row r="6738" spans="6:10">
      <c r="F6738" s="47"/>
      <c r="G6738" s="47"/>
      <c r="H6738" s="47"/>
      <c r="I6738" s="47"/>
      <c r="J6738" s="47"/>
    </row>
    <row r="6739" spans="6:10">
      <c r="F6739" s="47"/>
      <c r="G6739" s="47"/>
      <c r="H6739" s="47"/>
      <c r="I6739" s="47"/>
      <c r="J6739" s="47"/>
    </row>
    <row r="6740" spans="6:10">
      <c r="F6740" s="47"/>
      <c r="G6740" s="47"/>
      <c r="H6740" s="47"/>
      <c r="I6740" s="47"/>
      <c r="J6740" s="47"/>
    </row>
    <row r="6741" spans="6:10">
      <c r="F6741" s="47"/>
      <c r="G6741" s="47"/>
      <c r="H6741" s="47"/>
      <c r="I6741" s="47"/>
      <c r="J6741" s="47"/>
    </row>
    <row r="6742" spans="6:10">
      <c r="F6742" s="47"/>
      <c r="G6742" s="47"/>
      <c r="H6742" s="47"/>
      <c r="I6742" s="47"/>
      <c r="J6742" s="47"/>
    </row>
    <row r="6743" spans="6:10">
      <c r="F6743" s="47"/>
      <c r="G6743" s="47"/>
      <c r="H6743" s="47"/>
      <c r="I6743" s="47"/>
      <c r="J6743" s="47"/>
    </row>
    <row r="6744" spans="6:10">
      <c r="F6744" s="47"/>
      <c r="G6744" s="47"/>
      <c r="H6744" s="47"/>
      <c r="I6744" s="47"/>
      <c r="J6744" s="47"/>
    </row>
    <row r="6745" spans="6:10">
      <c r="F6745" s="47"/>
      <c r="G6745" s="47"/>
      <c r="H6745" s="47"/>
      <c r="I6745" s="47"/>
      <c r="J6745" s="47"/>
    </row>
    <row r="6746" spans="6:10">
      <c r="F6746" s="47"/>
      <c r="G6746" s="47"/>
      <c r="H6746" s="47"/>
      <c r="I6746" s="47"/>
      <c r="J6746" s="47"/>
    </row>
    <row r="6747" spans="6:10">
      <c r="F6747" s="47"/>
      <c r="G6747" s="47"/>
      <c r="H6747" s="47"/>
      <c r="I6747" s="47"/>
      <c r="J6747" s="47"/>
    </row>
    <row r="6748" spans="6:10">
      <c r="F6748" s="47"/>
      <c r="G6748" s="47"/>
      <c r="H6748" s="47"/>
      <c r="I6748" s="47"/>
      <c r="J6748" s="47"/>
    </row>
    <row r="6749" spans="6:10">
      <c r="F6749" s="47"/>
      <c r="G6749" s="47"/>
      <c r="H6749" s="47"/>
      <c r="I6749" s="47"/>
      <c r="J6749" s="47"/>
    </row>
    <row r="6750" spans="6:10">
      <c r="F6750" s="47"/>
      <c r="G6750" s="47"/>
      <c r="H6750" s="47"/>
      <c r="I6750" s="47"/>
      <c r="J6750" s="47"/>
    </row>
    <row r="6751" spans="6:10">
      <c r="F6751" s="47"/>
      <c r="G6751" s="47"/>
      <c r="H6751" s="47"/>
      <c r="I6751" s="47"/>
      <c r="J6751" s="47"/>
    </row>
    <row r="6752" spans="6:10">
      <c r="F6752" s="47"/>
      <c r="G6752" s="47"/>
      <c r="H6752" s="47"/>
      <c r="I6752" s="47"/>
      <c r="J6752" s="47"/>
    </row>
    <row r="6753" spans="6:10">
      <c r="F6753" s="47"/>
      <c r="G6753" s="47"/>
      <c r="H6753" s="47"/>
      <c r="I6753" s="47"/>
      <c r="J6753" s="47"/>
    </row>
    <row r="6754" spans="6:10">
      <c r="F6754" s="47"/>
      <c r="G6754" s="47"/>
      <c r="H6754" s="47"/>
      <c r="I6754" s="47"/>
      <c r="J6754" s="47"/>
    </row>
    <row r="6755" spans="6:10">
      <c r="F6755" s="47"/>
      <c r="G6755" s="47"/>
      <c r="H6755" s="47"/>
      <c r="I6755" s="47"/>
      <c r="J6755" s="47"/>
    </row>
    <row r="6756" spans="6:10">
      <c r="F6756" s="47"/>
      <c r="G6756" s="47"/>
      <c r="H6756" s="47"/>
      <c r="I6756" s="47"/>
      <c r="J6756" s="47"/>
    </row>
    <row r="6757" spans="6:10">
      <c r="F6757" s="47"/>
      <c r="G6757" s="47"/>
      <c r="H6757" s="47"/>
      <c r="I6757" s="47"/>
      <c r="J6757" s="47"/>
    </row>
    <row r="6758" spans="6:10">
      <c r="F6758" s="47"/>
      <c r="G6758" s="47"/>
      <c r="H6758" s="47"/>
      <c r="I6758" s="47"/>
      <c r="J6758" s="47"/>
    </row>
    <row r="6759" spans="6:10">
      <c r="F6759" s="47"/>
      <c r="G6759" s="47"/>
      <c r="H6759" s="47"/>
      <c r="I6759" s="47"/>
      <c r="J6759" s="47"/>
    </row>
    <row r="6760" spans="6:10">
      <c r="F6760" s="47"/>
      <c r="G6760" s="47"/>
      <c r="H6760" s="47"/>
      <c r="I6760" s="47"/>
      <c r="J6760" s="47"/>
    </row>
    <row r="6761" spans="6:10">
      <c r="F6761" s="47"/>
      <c r="G6761" s="47"/>
      <c r="H6761" s="47"/>
      <c r="I6761" s="47"/>
      <c r="J6761" s="47"/>
    </row>
    <row r="6762" spans="6:10">
      <c r="F6762" s="47"/>
      <c r="G6762" s="47"/>
      <c r="H6762" s="47"/>
      <c r="I6762" s="47"/>
      <c r="J6762" s="47"/>
    </row>
    <row r="6763" spans="6:10">
      <c r="F6763" s="47"/>
      <c r="G6763" s="47"/>
      <c r="H6763" s="47"/>
      <c r="I6763" s="47"/>
      <c r="J6763" s="47"/>
    </row>
    <row r="6764" spans="6:10">
      <c r="F6764" s="47"/>
      <c r="G6764" s="47"/>
      <c r="H6764" s="47"/>
      <c r="I6764" s="47"/>
      <c r="J6764" s="47"/>
    </row>
    <row r="6765" spans="6:10">
      <c r="F6765" s="47"/>
      <c r="G6765" s="47"/>
      <c r="H6765" s="47"/>
      <c r="I6765" s="47"/>
      <c r="J6765" s="47"/>
    </row>
    <row r="6766" spans="6:10">
      <c r="F6766" s="47"/>
      <c r="G6766" s="47"/>
      <c r="H6766" s="47"/>
      <c r="I6766" s="47"/>
      <c r="J6766" s="47"/>
    </row>
    <row r="6767" spans="6:10">
      <c r="F6767" s="47"/>
      <c r="G6767" s="47"/>
      <c r="H6767" s="47"/>
      <c r="I6767" s="47"/>
      <c r="J6767" s="47"/>
    </row>
    <row r="6768" spans="6:10">
      <c r="F6768" s="47"/>
      <c r="G6768" s="47"/>
      <c r="H6768" s="47"/>
      <c r="I6768" s="47"/>
      <c r="J6768" s="47"/>
    </row>
    <row r="6769" spans="6:10">
      <c r="F6769" s="47"/>
      <c r="G6769" s="47"/>
      <c r="H6769" s="47"/>
      <c r="I6769" s="47"/>
      <c r="J6769" s="47"/>
    </row>
    <row r="6770" spans="6:10">
      <c r="F6770" s="47"/>
      <c r="G6770" s="47"/>
      <c r="H6770" s="47"/>
      <c r="I6770" s="47"/>
      <c r="J6770" s="47"/>
    </row>
    <row r="6771" spans="6:10">
      <c r="F6771" s="47"/>
      <c r="G6771" s="47"/>
      <c r="H6771" s="47"/>
      <c r="I6771" s="47"/>
      <c r="J6771" s="47"/>
    </row>
    <row r="6772" spans="6:10">
      <c r="F6772" s="47"/>
      <c r="G6772" s="47"/>
      <c r="H6772" s="47"/>
      <c r="I6772" s="47"/>
      <c r="J6772" s="47"/>
    </row>
    <row r="6773" spans="6:10">
      <c r="F6773" s="47"/>
      <c r="G6773" s="47"/>
      <c r="H6773" s="47"/>
      <c r="I6773" s="47"/>
      <c r="J6773" s="47"/>
    </row>
    <row r="6774" spans="6:10">
      <c r="F6774" s="47"/>
      <c r="G6774" s="47"/>
      <c r="H6774" s="47"/>
      <c r="I6774" s="47"/>
      <c r="J6774" s="47"/>
    </row>
    <row r="6775" spans="6:10">
      <c r="F6775" s="47"/>
      <c r="G6775" s="47"/>
      <c r="H6775" s="47"/>
      <c r="I6775" s="47"/>
      <c r="J6775" s="47"/>
    </row>
    <row r="6776" spans="6:10">
      <c r="F6776" s="47"/>
      <c r="G6776" s="47"/>
      <c r="H6776" s="47"/>
      <c r="I6776" s="47"/>
      <c r="J6776" s="47"/>
    </row>
    <row r="6777" spans="6:10">
      <c r="F6777" s="47"/>
      <c r="G6777" s="47"/>
      <c r="H6777" s="47"/>
      <c r="I6777" s="47"/>
      <c r="J6777" s="47"/>
    </row>
    <row r="6778" spans="6:10">
      <c r="F6778" s="47"/>
      <c r="G6778" s="47"/>
      <c r="H6778" s="47"/>
      <c r="I6778" s="47"/>
      <c r="J6778" s="47"/>
    </row>
    <row r="6779" spans="6:10">
      <c r="F6779" s="47"/>
      <c r="G6779" s="47"/>
      <c r="H6779" s="47"/>
      <c r="I6779" s="47"/>
      <c r="J6779" s="47"/>
    </row>
    <row r="6780" spans="6:10">
      <c r="F6780" s="47"/>
      <c r="G6780" s="47"/>
      <c r="H6780" s="47"/>
      <c r="I6780" s="47"/>
      <c r="J6780" s="47"/>
    </row>
    <row r="6781" spans="6:10">
      <c r="F6781" s="47"/>
      <c r="G6781" s="47"/>
      <c r="H6781" s="47"/>
      <c r="I6781" s="47"/>
      <c r="J6781" s="47"/>
    </row>
    <row r="6782" spans="6:10">
      <c r="F6782" s="47"/>
      <c r="G6782" s="47"/>
      <c r="H6782" s="47"/>
      <c r="I6782" s="47"/>
      <c r="J6782" s="47"/>
    </row>
    <row r="6783" spans="6:10">
      <c r="F6783" s="47"/>
      <c r="G6783" s="47"/>
      <c r="H6783" s="47"/>
      <c r="I6783" s="47"/>
      <c r="J6783" s="47"/>
    </row>
    <row r="6784" spans="6:10">
      <c r="F6784" s="47"/>
      <c r="G6784" s="47"/>
      <c r="H6784" s="47"/>
      <c r="I6784" s="47"/>
      <c r="J6784" s="47"/>
    </row>
    <row r="6785" spans="6:10">
      <c r="F6785" s="47"/>
      <c r="G6785" s="47"/>
      <c r="H6785" s="47"/>
      <c r="I6785" s="47"/>
      <c r="J6785" s="47"/>
    </row>
    <row r="6786" spans="6:10">
      <c r="F6786" s="47"/>
      <c r="G6786" s="47"/>
      <c r="H6786" s="47"/>
      <c r="I6786" s="47"/>
      <c r="J6786" s="47"/>
    </row>
    <row r="6787" spans="6:10">
      <c r="F6787" s="47"/>
      <c r="G6787" s="47"/>
      <c r="H6787" s="47"/>
      <c r="I6787" s="47"/>
      <c r="J6787" s="47"/>
    </row>
    <row r="6788" spans="6:10">
      <c r="F6788" s="47"/>
      <c r="G6788" s="47"/>
      <c r="H6788" s="47"/>
      <c r="I6788" s="47"/>
      <c r="J6788" s="47"/>
    </row>
    <row r="6789" spans="6:10">
      <c r="F6789" s="47"/>
      <c r="G6789" s="47"/>
      <c r="H6789" s="47"/>
      <c r="I6789" s="47"/>
      <c r="J6789" s="47"/>
    </row>
    <row r="6790" spans="6:10">
      <c r="F6790" s="47"/>
      <c r="G6790" s="47"/>
      <c r="H6790" s="47"/>
      <c r="I6790" s="47"/>
      <c r="J6790" s="47"/>
    </row>
    <row r="6791" spans="6:10">
      <c r="F6791" s="47"/>
      <c r="G6791" s="47"/>
      <c r="H6791" s="47"/>
      <c r="I6791" s="47"/>
      <c r="J6791" s="47"/>
    </row>
    <row r="6792" spans="6:10">
      <c r="F6792" s="47"/>
      <c r="G6792" s="47"/>
      <c r="H6792" s="47"/>
      <c r="I6792" s="47"/>
      <c r="J6792" s="47"/>
    </row>
    <row r="6793" spans="6:10">
      <c r="F6793" s="47"/>
      <c r="G6793" s="47"/>
      <c r="H6793" s="47"/>
      <c r="I6793" s="47"/>
      <c r="J6793" s="47"/>
    </row>
    <row r="6794" spans="6:10">
      <c r="F6794" s="47"/>
      <c r="G6794" s="47"/>
      <c r="H6794" s="47"/>
      <c r="I6794" s="47"/>
      <c r="J6794" s="47"/>
    </row>
    <row r="6795" spans="6:10">
      <c r="F6795" s="47"/>
      <c r="G6795" s="47"/>
      <c r="H6795" s="47"/>
      <c r="I6795" s="47"/>
      <c r="J6795" s="47"/>
    </row>
    <row r="6796" spans="6:10">
      <c r="F6796" s="47"/>
      <c r="G6796" s="47"/>
      <c r="H6796" s="47"/>
      <c r="I6796" s="47"/>
      <c r="J6796" s="47"/>
    </row>
    <row r="6797" spans="6:10">
      <c r="F6797" s="47"/>
      <c r="G6797" s="47"/>
      <c r="H6797" s="47"/>
      <c r="I6797" s="47"/>
      <c r="J6797" s="47"/>
    </row>
    <row r="6798" spans="6:10">
      <c r="F6798" s="47"/>
      <c r="G6798" s="47"/>
      <c r="H6798" s="47"/>
      <c r="I6798" s="47"/>
      <c r="J6798" s="47"/>
    </row>
    <row r="6799" spans="6:10">
      <c r="F6799" s="47"/>
      <c r="G6799" s="47"/>
      <c r="H6799" s="47"/>
      <c r="I6799" s="47"/>
      <c r="J6799" s="47"/>
    </row>
    <row r="6800" spans="6:10">
      <c r="F6800" s="47"/>
      <c r="G6800" s="47"/>
      <c r="H6800" s="47"/>
      <c r="I6800" s="47"/>
      <c r="J6800" s="47"/>
    </row>
    <row r="6801" spans="6:10">
      <c r="F6801" s="47"/>
      <c r="G6801" s="47"/>
      <c r="H6801" s="47"/>
      <c r="I6801" s="47"/>
      <c r="J6801" s="47"/>
    </row>
    <row r="6802" spans="6:10">
      <c r="F6802" s="47"/>
      <c r="G6802" s="47"/>
      <c r="H6802" s="47"/>
      <c r="I6802" s="47"/>
      <c r="J6802" s="47"/>
    </row>
    <row r="6803" spans="6:10">
      <c r="F6803" s="47"/>
      <c r="G6803" s="47"/>
      <c r="H6803" s="47"/>
      <c r="I6803" s="47"/>
      <c r="J6803" s="47"/>
    </row>
    <row r="6804" spans="6:10">
      <c r="F6804" s="47"/>
      <c r="G6804" s="47"/>
      <c r="H6804" s="47"/>
      <c r="I6804" s="47"/>
      <c r="J6804" s="47"/>
    </row>
    <row r="6805" spans="6:10">
      <c r="F6805" s="47"/>
      <c r="G6805" s="47"/>
      <c r="H6805" s="47"/>
      <c r="I6805" s="47"/>
      <c r="J6805" s="47"/>
    </row>
    <row r="6806" spans="6:10">
      <c r="F6806" s="47"/>
      <c r="G6806" s="47"/>
      <c r="H6806" s="47"/>
      <c r="I6806" s="47"/>
      <c r="J6806" s="47"/>
    </row>
    <row r="6807" spans="6:10">
      <c r="F6807" s="47"/>
      <c r="G6807" s="47"/>
      <c r="H6807" s="47"/>
      <c r="I6807" s="47"/>
      <c r="J6807" s="47"/>
    </row>
    <row r="6808" spans="6:10">
      <c r="F6808" s="47"/>
      <c r="G6808" s="47"/>
      <c r="H6808" s="47"/>
      <c r="I6808" s="47"/>
      <c r="J6808" s="47"/>
    </row>
    <row r="6809" spans="6:10">
      <c r="F6809" s="47"/>
      <c r="G6809" s="47"/>
      <c r="H6809" s="47"/>
      <c r="I6809" s="47"/>
      <c r="J6809" s="47"/>
    </row>
    <row r="6810" spans="6:10">
      <c r="F6810" s="47"/>
      <c r="G6810" s="47"/>
      <c r="H6810" s="47"/>
      <c r="I6810" s="47"/>
      <c r="J6810" s="47"/>
    </row>
    <row r="6811" spans="6:10">
      <c r="F6811" s="47"/>
      <c r="G6811" s="47"/>
      <c r="H6811" s="47"/>
      <c r="I6811" s="47"/>
      <c r="J6811" s="47"/>
    </row>
    <row r="6812" spans="6:10">
      <c r="F6812" s="47"/>
      <c r="G6812" s="47"/>
      <c r="H6812" s="47"/>
      <c r="I6812" s="47"/>
      <c r="J6812" s="47"/>
    </row>
    <row r="6813" spans="6:10">
      <c r="F6813" s="47"/>
      <c r="G6813" s="47"/>
      <c r="H6813" s="47"/>
      <c r="I6813" s="47"/>
      <c r="J6813" s="47"/>
    </row>
    <row r="6814" spans="6:10">
      <c r="F6814" s="47"/>
      <c r="G6814" s="47"/>
      <c r="H6814" s="47"/>
      <c r="I6814" s="47"/>
      <c r="J6814" s="47"/>
    </row>
    <row r="6815" spans="6:10">
      <c r="F6815" s="47"/>
      <c r="G6815" s="47"/>
      <c r="H6815" s="47"/>
      <c r="I6815" s="47"/>
      <c r="J6815" s="47"/>
    </row>
    <row r="6816" spans="6:10">
      <c r="F6816" s="47"/>
      <c r="G6816" s="47"/>
      <c r="H6816" s="47"/>
      <c r="I6816" s="47"/>
      <c r="J6816" s="47"/>
    </row>
    <row r="6817" spans="6:10">
      <c r="F6817" s="47"/>
      <c r="G6817" s="47"/>
      <c r="H6817" s="47"/>
      <c r="I6817" s="47"/>
      <c r="J6817" s="47"/>
    </row>
    <row r="6818" spans="6:10">
      <c r="F6818" s="47"/>
      <c r="G6818" s="47"/>
      <c r="H6818" s="47"/>
      <c r="I6818" s="47"/>
      <c r="J6818" s="47"/>
    </row>
    <row r="6819" spans="6:10">
      <c r="F6819" s="47"/>
      <c r="G6819" s="47"/>
      <c r="H6819" s="47"/>
      <c r="I6819" s="47"/>
      <c r="J6819" s="47"/>
    </row>
    <row r="6820" spans="6:10">
      <c r="F6820" s="47"/>
      <c r="G6820" s="47"/>
      <c r="H6820" s="47"/>
      <c r="I6820" s="47"/>
      <c r="J6820" s="47"/>
    </row>
    <row r="6821" spans="6:10">
      <c r="F6821" s="47"/>
      <c r="G6821" s="47"/>
      <c r="H6821" s="47"/>
      <c r="I6821" s="47"/>
      <c r="J6821" s="47"/>
    </row>
    <row r="6822" spans="6:10">
      <c r="F6822" s="47"/>
      <c r="G6822" s="47"/>
      <c r="H6822" s="47"/>
      <c r="I6822" s="47"/>
      <c r="J6822" s="47"/>
    </row>
    <row r="6823" spans="6:10">
      <c r="F6823" s="47"/>
      <c r="G6823" s="47"/>
      <c r="H6823" s="47"/>
      <c r="I6823" s="47"/>
      <c r="J6823" s="47"/>
    </row>
    <row r="6824" spans="6:10">
      <c r="F6824" s="47"/>
      <c r="G6824" s="47"/>
      <c r="H6824" s="47"/>
      <c r="I6824" s="47"/>
      <c r="J6824" s="47"/>
    </row>
    <row r="6825" spans="6:10">
      <c r="F6825" s="47"/>
      <c r="G6825" s="47"/>
      <c r="H6825" s="47"/>
      <c r="I6825" s="47"/>
      <c r="J6825" s="47"/>
    </row>
    <row r="6826" spans="6:10">
      <c r="F6826" s="47"/>
      <c r="G6826" s="47"/>
      <c r="H6826" s="47"/>
      <c r="I6826" s="47"/>
      <c r="J6826" s="47"/>
    </row>
    <row r="6827" spans="6:10">
      <c r="F6827" s="47"/>
      <c r="G6827" s="47"/>
      <c r="H6827" s="47"/>
      <c r="I6827" s="47"/>
      <c r="J6827" s="47"/>
    </row>
    <row r="6828" spans="6:10">
      <c r="F6828" s="47"/>
      <c r="G6828" s="47"/>
      <c r="H6828" s="47"/>
      <c r="I6828" s="47"/>
      <c r="J6828" s="47"/>
    </row>
    <row r="6829" spans="6:10">
      <c r="F6829" s="47"/>
      <c r="G6829" s="47"/>
      <c r="H6829" s="47"/>
      <c r="I6829" s="47"/>
      <c r="J6829" s="47"/>
    </row>
    <row r="6830" spans="6:10">
      <c r="F6830" s="47"/>
      <c r="G6830" s="47"/>
      <c r="H6830" s="47"/>
      <c r="I6830" s="47"/>
      <c r="J6830" s="47"/>
    </row>
    <row r="6831" spans="6:10">
      <c r="F6831" s="47"/>
      <c r="G6831" s="47"/>
      <c r="H6831" s="47"/>
      <c r="I6831" s="47"/>
      <c r="J6831" s="47"/>
    </row>
    <row r="6832" spans="6:10">
      <c r="F6832" s="47"/>
      <c r="G6832" s="47"/>
      <c r="H6832" s="47"/>
      <c r="I6832" s="47"/>
      <c r="J6832" s="47"/>
    </row>
    <row r="6833" spans="6:10">
      <c r="F6833" s="47"/>
      <c r="G6833" s="47"/>
      <c r="H6833" s="47"/>
      <c r="I6833" s="47"/>
      <c r="J6833" s="47"/>
    </row>
    <row r="6834" spans="6:10">
      <c r="F6834" s="47"/>
      <c r="G6834" s="47"/>
      <c r="H6834" s="47"/>
      <c r="I6834" s="47"/>
      <c r="J6834" s="47"/>
    </row>
    <row r="6835" spans="6:10">
      <c r="F6835" s="47"/>
      <c r="G6835" s="47"/>
      <c r="H6835" s="47"/>
      <c r="I6835" s="47"/>
      <c r="J6835" s="47"/>
    </row>
    <row r="6836" spans="6:10">
      <c r="F6836" s="47"/>
      <c r="G6836" s="47"/>
      <c r="H6836" s="47"/>
      <c r="I6836" s="47"/>
      <c r="J6836" s="47"/>
    </row>
    <row r="6837" spans="6:10">
      <c r="F6837" s="47"/>
      <c r="G6837" s="47"/>
      <c r="H6837" s="47"/>
      <c r="I6837" s="47"/>
      <c r="J6837" s="47"/>
    </row>
    <row r="6838" spans="6:10">
      <c r="F6838" s="47"/>
      <c r="G6838" s="47"/>
      <c r="H6838" s="47"/>
      <c r="I6838" s="47"/>
      <c r="J6838" s="47"/>
    </row>
    <row r="6839" spans="6:10">
      <c r="F6839" s="47"/>
      <c r="G6839" s="47"/>
      <c r="H6839" s="47"/>
      <c r="I6839" s="47"/>
      <c r="J6839" s="47"/>
    </row>
    <row r="6840" spans="6:10">
      <c r="F6840" s="47"/>
      <c r="G6840" s="47"/>
      <c r="H6840" s="47"/>
      <c r="I6840" s="47"/>
      <c r="J6840" s="47"/>
    </row>
    <row r="6841" spans="6:10">
      <c r="F6841" s="47"/>
      <c r="G6841" s="47"/>
      <c r="H6841" s="47"/>
      <c r="I6841" s="47"/>
      <c r="J6841" s="47"/>
    </row>
    <row r="6842" spans="6:10">
      <c r="F6842" s="47"/>
      <c r="G6842" s="47"/>
      <c r="H6842" s="47"/>
      <c r="I6842" s="47"/>
      <c r="J6842" s="47"/>
    </row>
    <row r="6843" spans="6:10">
      <c r="F6843" s="47"/>
      <c r="G6843" s="47"/>
      <c r="H6843" s="47"/>
      <c r="I6843" s="47"/>
      <c r="J6843" s="47"/>
    </row>
    <row r="6844" spans="6:10">
      <c r="F6844" s="47"/>
      <c r="G6844" s="47"/>
      <c r="H6844" s="47"/>
      <c r="I6844" s="47"/>
      <c r="J6844" s="47"/>
    </row>
    <row r="6845" spans="6:10">
      <c r="F6845" s="47"/>
      <c r="G6845" s="47"/>
      <c r="H6845" s="47"/>
      <c r="I6845" s="47"/>
      <c r="J6845" s="47"/>
    </row>
    <row r="6846" spans="6:10">
      <c r="F6846" s="47"/>
      <c r="G6846" s="47"/>
      <c r="H6846" s="47"/>
      <c r="I6846" s="47"/>
      <c r="J6846" s="47"/>
    </row>
    <row r="6847" spans="6:10">
      <c r="F6847" s="47"/>
      <c r="G6847" s="47"/>
      <c r="H6847" s="47"/>
      <c r="I6847" s="47"/>
      <c r="J6847" s="47"/>
    </row>
    <row r="6848" spans="6:10">
      <c r="F6848" s="47"/>
      <c r="G6848" s="47"/>
      <c r="H6848" s="47"/>
      <c r="I6848" s="47"/>
      <c r="J6848" s="47"/>
    </row>
    <row r="6849" spans="6:10">
      <c r="F6849" s="47"/>
      <c r="G6849" s="47"/>
      <c r="H6849" s="47"/>
      <c r="I6849" s="47"/>
      <c r="J6849" s="47"/>
    </row>
    <row r="6850" spans="6:10">
      <c r="F6850" s="47"/>
      <c r="G6850" s="47"/>
      <c r="H6850" s="47"/>
      <c r="I6850" s="47"/>
      <c r="J6850" s="47"/>
    </row>
    <row r="6851" spans="6:10">
      <c r="F6851" s="47"/>
      <c r="G6851" s="47"/>
      <c r="H6851" s="47"/>
      <c r="I6851" s="47"/>
      <c r="J6851" s="47"/>
    </row>
    <row r="6852" spans="6:10">
      <c r="F6852" s="47"/>
      <c r="G6852" s="47"/>
      <c r="H6852" s="47"/>
      <c r="I6852" s="47"/>
      <c r="J6852" s="47"/>
    </row>
    <row r="6853" spans="6:10">
      <c r="F6853" s="47"/>
      <c r="G6853" s="47"/>
      <c r="H6853" s="47"/>
      <c r="I6853" s="47"/>
      <c r="J6853" s="47"/>
    </row>
    <row r="6854" spans="6:10">
      <c r="F6854" s="47"/>
      <c r="G6854" s="47"/>
      <c r="H6854" s="47"/>
      <c r="I6854" s="47"/>
      <c r="J6854" s="47"/>
    </row>
    <row r="6855" spans="6:10">
      <c r="F6855" s="47"/>
      <c r="G6855" s="47"/>
      <c r="H6855" s="47"/>
      <c r="I6855" s="47"/>
      <c r="J6855" s="47"/>
    </row>
    <row r="6856" spans="6:10">
      <c r="F6856" s="47"/>
      <c r="G6856" s="47"/>
      <c r="H6856" s="47"/>
      <c r="I6856" s="47"/>
      <c r="J6856" s="47"/>
    </row>
    <row r="6857" spans="6:10">
      <c r="F6857" s="47"/>
      <c r="G6857" s="47"/>
      <c r="H6857" s="47"/>
      <c r="I6857" s="47"/>
      <c r="J6857" s="47"/>
    </row>
    <row r="6858" spans="6:10">
      <c r="F6858" s="47"/>
      <c r="G6858" s="47"/>
      <c r="H6858" s="47"/>
      <c r="I6858" s="47"/>
      <c r="J6858" s="47"/>
    </row>
    <row r="6859" spans="6:10">
      <c r="F6859" s="47"/>
      <c r="G6859" s="47"/>
      <c r="H6859" s="47"/>
      <c r="I6859" s="47"/>
      <c r="J6859" s="47"/>
    </row>
    <row r="6860" spans="6:10">
      <c r="F6860" s="47"/>
      <c r="G6860" s="47"/>
      <c r="H6860" s="47"/>
      <c r="I6860" s="47"/>
      <c r="J6860" s="47"/>
    </row>
    <row r="6861" spans="6:10">
      <c r="F6861" s="47"/>
      <c r="G6861" s="47"/>
      <c r="H6861" s="47"/>
      <c r="I6861" s="47"/>
      <c r="J6861" s="47"/>
    </row>
    <row r="6862" spans="6:10">
      <c r="F6862" s="47"/>
      <c r="G6862" s="47"/>
      <c r="H6862" s="47"/>
      <c r="I6862" s="47"/>
      <c r="J6862" s="47"/>
    </row>
    <row r="6863" spans="6:10">
      <c r="F6863" s="47"/>
      <c r="G6863" s="47"/>
      <c r="H6863" s="47"/>
      <c r="I6863" s="47"/>
      <c r="J6863" s="47"/>
    </row>
    <row r="6864" spans="6:10">
      <c r="F6864" s="47"/>
      <c r="G6864" s="47"/>
      <c r="H6864" s="47"/>
      <c r="I6864" s="47"/>
      <c r="J6864" s="47"/>
    </row>
    <row r="6865" spans="6:10">
      <c r="F6865" s="47"/>
      <c r="G6865" s="47"/>
      <c r="H6865" s="47"/>
      <c r="I6865" s="47"/>
      <c r="J6865" s="47"/>
    </row>
    <row r="6866" spans="6:10">
      <c r="F6866" s="47"/>
      <c r="G6866" s="47"/>
      <c r="H6866" s="47"/>
      <c r="I6866" s="47"/>
      <c r="J6866" s="47"/>
    </row>
    <row r="6867" spans="6:10">
      <c r="F6867" s="47"/>
      <c r="G6867" s="47"/>
      <c r="H6867" s="47"/>
      <c r="I6867" s="47"/>
      <c r="J6867" s="47"/>
    </row>
    <row r="6868" spans="6:10">
      <c r="F6868" s="47"/>
      <c r="G6868" s="47"/>
      <c r="H6868" s="47"/>
      <c r="I6868" s="47"/>
      <c r="J6868" s="47"/>
    </row>
    <row r="6869" spans="6:10">
      <c r="F6869" s="47"/>
      <c r="G6869" s="47"/>
      <c r="H6869" s="47"/>
      <c r="I6869" s="47"/>
      <c r="J6869" s="47"/>
    </row>
    <row r="6870" spans="6:10">
      <c r="F6870" s="47"/>
      <c r="G6870" s="47"/>
      <c r="H6870" s="47"/>
      <c r="I6870" s="47"/>
      <c r="J6870" s="47"/>
    </row>
    <row r="6871" spans="6:10">
      <c r="F6871" s="47"/>
      <c r="G6871" s="47"/>
      <c r="H6871" s="47"/>
      <c r="I6871" s="47"/>
      <c r="J6871" s="47"/>
    </row>
    <row r="6872" spans="6:10">
      <c r="F6872" s="47"/>
      <c r="G6872" s="47"/>
      <c r="H6872" s="47"/>
      <c r="I6872" s="47"/>
      <c r="J6872" s="47"/>
    </row>
    <row r="6873" spans="6:10">
      <c r="F6873" s="47"/>
      <c r="G6873" s="47"/>
      <c r="H6873" s="47"/>
      <c r="I6873" s="47"/>
      <c r="J6873" s="47"/>
    </row>
    <row r="6874" spans="6:10">
      <c r="F6874" s="47"/>
      <c r="G6874" s="47"/>
      <c r="H6874" s="47"/>
      <c r="I6874" s="47"/>
      <c r="J6874" s="47"/>
    </row>
    <row r="6875" spans="6:10">
      <c r="F6875" s="47"/>
      <c r="G6875" s="47"/>
      <c r="H6875" s="47"/>
      <c r="I6875" s="47"/>
      <c r="J6875" s="47"/>
    </row>
    <row r="6876" spans="6:10">
      <c r="F6876" s="47"/>
      <c r="G6876" s="47"/>
      <c r="H6876" s="47"/>
      <c r="I6876" s="47"/>
      <c r="J6876" s="47"/>
    </row>
    <row r="6877" spans="6:10">
      <c r="F6877" s="47"/>
      <c r="G6877" s="47"/>
      <c r="H6877" s="47"/>
      <c r="I6877" s="47"/>
      <c r="J6877" s="47"/>
    </row>
    <row r="6878" spans="6:10">
      <c r="F6878" s="47"/>
      <c r="G6878" s="47"/>
      <c r="H6878" s="47"/>
      <c r="I6878" s="47"/>
      <c r="J6878" s="47"/>
    </row>
    <row r="6879" spans="6:10">
      <c r="F6879" s="47"/>
      <c r="G6879" s="47"/>
      <c r="H6879" s="47"/>
      <c r="I6879" s="47"/>
      <c r="J6879" s="47"/>
    </row>
    <row r="6880" spans="6:10">
      <c r="F6880" s="47"/>
      <c r="G6880" s="47"/>
      <c r="H6880" s="47"/>
      <c r="I6880" s="47"/>
      <c r="J6880" s="47"/>
    </row>
    <row r="6881" spans="6:10">
      <c r="F6881" s="47"/>
      <c r="G6881" s="47"/>
      <c r="H6881" s="47"/>
      <c r="I6881" s="47"/>
      <c r="J6881" s="47"/>
    </row>
    <row r="6882" spans="6:10">
      <c r="F6882" s="47"/>
      <c r="G6882" s="47"/>
      <c r="H6882" s="47"/>
      <c r="I6882" s="47"/>
      <c r="J6882" s="47"/>
    </row>
    <row r="6883" spans="6:10">
      <c r="F6883" s="47"/>
      <c r="G6883" s="47"/>
      <c r="H6883" s="47"/>
      <c r="I6883" s="47"/>
      <c r="J6883" s="47"/>
    </row>
    <row r="6884" spans="6:10">
      <c r="F6884" s="47"/>
      <c r="G6884" s="47"/>
      <c r="H6884" s="47"/>
      <c r="I6884" s="47"/>
      <c r="J6884" s="47"/>
    </row>
    <row r="6885" spans="6:10">
      <c r="F6885" s="47"/>
      <c r="G6885" s="47"/>
      <c r="H6885" s="47"/>
      <c r="I6885" s="47"/>
      <c r="J6885" s="47"/>
    </row>
    <row r="6886" spans="6:10">
      <c r="F6886" s="47"/>
      <c r="G6886" s="47"/>
      <c r="H6886" s="47"/>
      <c r="I6886" s="47"/>
      <c r="J6886" s="47"/>
    </row>
    <row r="6887" spans="6:10">
      <c r="F6887" s="47"/>
      <c r="G6887" s="47"/>
      <c r="H6887" s="47"/>
      <c r="I6887" s="47"/>
      <c r="J6887" s="47"/>
    </row>
    <row r="6888" spans="6:10">
      <c r="F6888" s="47"/>
      <c r="G6888" s="47"/>
      <c r="H6888" s="47"/>
      <c r="I6888" s="47"/>
      <c r="J6888" s="47"/>
    </row>
    <row r="6889" spans="6:10">
      <c r="F6889" s="47"/>
      <c r="G6889" s="47"/>
      <c r="H6889" s="47"/>
      <c r="I6889" s="47"/>
      <c r="J6889" s="47"/>
    </row>
    <row r="6890" spans="6:10">
      <c r="F6890" s="47"/>
      <c r="G6890" s="47"/>
      <c r="H6890" s="47"/>
      <c r="I6890" s="47"/>
      <c r="J6890" s="47"/>
    </row>
    <row r="6891" spans="6:10">
      <c r="F6891" s="47"/>
      <c r="G6891" s="47"/>
      <c r="H6891" s="47"/>
      <c r="I6891" s="47"/>
      <c r="J6891" s="47"/>
    </row>
    <row r="6892" spans="6:10">
      <c r="F6892" s="47"/>
      <c r="G6892" s="47"/>
      <c r="H6892" s="47"/>
      <c r="I6892" s="47"/>
      <c r="J6892" s="47"/>
    </row>
    <row r="6893" spans="6:10">
      <c r="F6893" s="47"/>
      <c r="G6893" s="47"/>
      <c r="H6893" s="47"/>
      <c r="I6893" s="47"/>
      <c r="J6893" s="47"/>
    </row>
    <row r="6894" spans="6:10">
      <c r="F6894" s="47"/>
      <c r="G6894" s="47"/>
      <c r="H6894" s="47"/>
      <c r="I6894" s="47"/>
      <c r="J6894" s="47"/>
    </row>
    <row r="6895" spans="6:10">
      <c r="F6895" s="47"/>
      <c r="G6895" s="47"/>
      <c r="H6895" s="47"/>
      <c r="I6895" s="47"/>
      <c r="J6895" s="47"/>
    </row>
    <row r="6896" spans="6:10">
      <c r="F6896" s="47"/>
      <c r="G6896" s="47"/>
      <c r="H6896" s="47"/>
      <c r="I6896" s="47"/>
      <c r="J6896" s="47"/>
    </row>
    <row r="6897" spans="6:10">
      <c r="F6897" s="47"/>
      <c r="G6897" s="47"/>
      <c r="H6897" s="47"/>
      <c r="I6897" s="47"/>
      <c r="J6897" s="47"/>
    </row>
    <row r="6898" spans="6:10">
      <c r="F6898" s="47"/>
      <c r="G6898" s="47"/>
      <c r="H6898" s="47"/>
      <c r="I6898" s="47"/>
      <c r="J6898" s="47"/>
    </row>
    <row r="6899" spans="6:10">
      <c r="F6899" s="47"/>
      <c r="G6899" s="47"/>
      <c r="H6899" s="47"/>
      <c r="I6899" s="47"/>
      <c r="J6899" s="47"/>
    </row>
    <row r="6900" spans="6:10">
      <c r="F6900" s="47"/>
      <c r="G6900" s="47"/>
      <c r="H6900" s="47"/>
      <c r="I6900" s="47"/>
      <c r="J6900" s="47"/>
    </row>
    <row r="6901" spans="6:10">
      <c r="F6901" s="47"/>
      <c r="G6901" s="47"/>
      <c r="H6901" s="47"/>
      <c r="I6901" s="47"/>
      <c r="J6901" s="47"/>
    </row>
    <row r="6902" spans="6:10">
      <c r="F6902" s="47"/>
      <c r="G6902" s="47"/>
      <c r="H6902" s="47"/>
      <c r="I6902" s="47"/>
      <c r="J6902" s="47"/>
    </row>
    <row r="6903" spans="6:10">
      <c r="F6903" s="47"/>
      <c r="G6903" s="47"/>
      <c r="H6903" s="47"/>
      <c r="I6903" s="47"/>
      <c r="J6903" s="47"/>
    </row>
    <row r="6904" spans="6:10">
      <c r="F6904" s="47"/>
      <c r="G6904" s="47"/>
      <c r="H6904" s="47"/>
      <c r="I6904" s="47"/>
      <c r="J6904" s="47"/>
    </row>
    <row r="6905" spans="6:10">
      <c r="F6905" s="47"/>
      <c r="G6905" s="47"/>
      <c r="H6905" s="47"/>
      <c r="I6905" s="47"/>
      <c r="J6905" s="47"/>
    </row>
    <row r="6906" spans="6:10">
      <c r="F6906" s="47"/>
      <c r="G6906" s="47"/>
      <c r="H6906" s="47"/>
      <c r="I6906" s="47"/>
      <c r="J6906" s="47"/>
    </row>
    <row r="6907" spans="6:10">
      <c r="F6907" s="47"/>
      <c r="G6907" s="47"/>
      <c r="H6907" s="47"/>
      <c r="I6907" s="47"/>
      <c r="J6907" s="47"/>
    </row>
    <row r="6908" spans="6:10">
      <c r="F6908" s="47"/>
      <c r="G6908" s="47"/>
      <c r="H6908" s="47"/>
      <c r="I6908" s="47"/>
      <c r="J6908" s="47"/>
    </row>
    <row r="6909" spans="6:10">
      <c r="F6909" s="47"/>
      <c r="G6909" s="47"/>
      <c r="H6909" s="47"/>
      <c r="I6909" s="47"/>
      <c r="J6909" s="47"/>
    </row>
    <row r="6910" spans="6:10">
      <c r="F6910" s="47"/>
      <c r="G6910" s="47"/>
      <c r="H6910" s="47"/>
      <c r="I6910" s="47"/>
      <c r="J6910" s="47"/>
    </row>
    <row r="6911" spans="6:10">
      <c r="F6911" s="47"/>
      <c r="G6911" s="47"/>
      <c r="H6911" s="47"/>
      <c r="I6911" s="47"/>
      <c r="J6911" s="47"/>
    </row>
    <row r="6912" spans="6:10">
      <c r="F6912" s="47"/>
      <c r="G6912" s="47"/>
      <c r="H6912" s="47"/>
      <c r="I6912" s="47"/>
      <c r="J6912" s="47"/>
    </row>
    <row r="6913" spans="6:10">
      <c r="F6913" s="47"/>
      <c r="G6913" s="47"/>
      <c r="H6913" s="47"/>
      <c r="I6913" s="47"/>
      <c r="J6913" s="47"/>
    </row>
    <row r="6914" spans="6:10">
      <c r="F6914" s="47"/>
      <c r="G6914" s="47"/>
      <c r="H6914" s="47"/>
      <c r="I6914" s="47"/>
      <c r="J6914" s="47"/>
    </row>
    <row r="6915" spans="6:10">
      <c r="F6915" s="47"/>
      <c r="G6915" s="47"/>
      <c r="H6915" s="47"/>
      <c r="I6915" s="47"/>
      <c r="J6915" s="47"/>
    </row>
    <row r="6916" spans="6:10">
      <c r="F6916" s="47"/>
      <c r="G6916" s="47"/>
      <c r="H6916" s="47"/>
      <c r="I6916" s="47"/>
      <c r="J6916" s="47"/>
    </row>
    <row r="6917" spans="6:10">
      <c r="F6917" s="47"/>
      <c r="G6917" s="47"/>
      <c r="H6917" s="47"/>
      <c r="I6917" s="47"/>
      <c r="J6917" s="47"/>
    </row>
    <row r="6918" spans="6:10">
      <c r="F6918" s="47"/>
      <c r="G6918" s="47"/>
      <c r="H6918" s="47"/>
      <c r="I6918" s="47"/>
      <c r="J6918" s="47"/>
    </row>
    <row r="6919" spans="6:10">
      <c r="F6919" s="47"/>
      <c r="G6919" s="47"/>
      <c r="H6919" s="47"/>
      <c r="I6919" s="47"/>
      <c r="J6919" s="47"/>
    </row>
    <row r="6920" spans="6:10">
      <c r="F6920" s="47"/>
      <c r="G6920" s="47"/>
      <c r="H6920" s="47"/>
      <c r="I6920" s="47"/>
      <c r="J6920" s="47"/>
    </row>
    <row r="6921" spans="6:10">
      <c r="F6921" s="47"/>
      <c r="G6921" s="47"/>
      <c r="H6921" s="47"/>
      <c r="I6921" s="47"/>
      <c r="J6921" s="47"/>
    </row>
    <row r="6922" spans="6:10">
      <c r="F6922" s="47"/>
      <c r="G6922" s="47"/>
      <c r="H6922" s="47"/>
      <c r="I6922" s="47"/>
      <c r="J6922" s="47"/>
    </row>
    <row r="6923" spans="6:10">
      <c r="F6923" s="47"/>
      <c r="G6923" s="47"/>
      <c r="H6923" s="47"/>
      <c r="I6923" s="47"/>
      <c r="J6923" s="47"/>
    </row>
    <row r="6924" spans="6:10">
      <c r="F6924" s="47"/>
      <c r="G6924" s="47"/>
      <c r="H6924" s="47"/>
      <c r="I6924" s="47"/>
      <c r="J6924" s="47"/>
    </row>
    <row r="6925" spans="6:10">
      <c r="F6925" s="47"/>
      <c r="G6925" s="47"/>
      <c r="H6925" s="47"/>
      <c r="I6925" s="47"/>
      <c r="J6925" s="47"/>
    </row>
    <row r="6926" spans="6:10">
      <c r="F6926" s="47"/>
      <c r="G6926" s="47"/>
      <c r="H6926" s="47"/>
      <c r="I6926" s="47"/>
      <c r="J6926" s="47"/>
    </row>
    <row r="6927" spans="6:10">
      <c r="F6927" s="47"/>
      <c r="G6927" s="47"/>
      <c r="H6927" s="47"/>
      <c r="I6927" s="47"/>
      <c r="J6927" s="47"/>
    </row>
    <row r="6928" spans="6:10">
      <c r="F6928" s="47"/>
      <c r="G6928" s="47"/>
      <c r="H6928" s="47"/>
      <c r="I6928" s="47"/>
      <c r="J6928" s="47"/>
    </row>
    <row r="6929" spans="6:10">
      <c r="F6929" s="47"/>
      <c r="G6929" s="47"/>
      <c r="H6929" s="47"/>
      <c r="I6929" s="47"/>
      <c r="J6929" s="47"/>
    </row>
    <row r="6930" spans="6:10">
      <c r="F6930" s="47"/>
      <c r="G6930" s="47"/>
      <c r="H6930" s="47"/>
      <c r="I6930" s="47"/>
      <c r="J6930" s="47"/>
    </row>
    <row r="6931" spans="6:10">
      <c r="F6931" s="47"/>
      <c r="G6931" s="47"/>
      <c r="H6931" s="47"/>
      <c r="I6931" s="47"/>
      <c r="J6931" s="47"/>
    </row>
    <row r="6932" spans="6:10">
      <c r="F6932" s="47"/>
      <c r="G6932" s="47"/>
      <c r="H6932" s="47"/>
      <c r="I6932" s="47"/>
      <c r="J6932" s="47"/>
    </row>
    <row r="6933" spans="6:10">
      <c r="F6933" s="47"/>
      <c r="G6933" s="47"/>
      <c r="H6933" s="47"/>
      <c r="I6933" s="47"/>
      <c r="J6933" s="47"/>
    </row>
    <row r="6934" spans="6:10">
      <c r="F6934" s="47"/>
      <c r="G6934" s="47"/>
      <c r="H6934" s="47"/>
      <c r="I6934" s="47"/>
      <c r="J6934" s="47"/>
    </row>
    <row r="6935" spans="6:10">
      <c r="F6935" s="47"/>
      <c r="G6935" s="47"/>
      <c r="H6935" s="47"/>
      <c r="I6935" s="47"/>
      <c r="J6935" s="47"/>
    </row>
    <row r="6936" spans="6:10">
      <c r="F6936" s="47"/>
      <c r="G6936" s="47"/>
      <c r="H6936" s="47"/>
      <c r="I6936" s="47"/>
      <c r="J6936" s="47"/>
    </row>
    <row r="6937" spans="6:10">
      <c r="F6937" s="47"/>
      <c r="G6937" s="47"/>
      <c r="H6937" s="47"/>
      <c r="I6937" s="47"/>
      <c r="J6937" s="47"/>
    </row>
    <row r="6938" spans="6:10">
      <c r="F6938" s="47"/>
      <c r="G6938" s="47"/>
      <c r="H6938" s="47"/>
      <c r="I6938" s="47"/>
      <c r="J6938" s="47"/>
    </row>
    <row r="6939" spans="6:10">
      <c r="F6939" s="47"/>
      <c r="G6939" s="47"/>
      <c r="H6939" s="47"/>
      <c r="I6939" s="47"/>
      <c r="J6939" s="47"/>
    </row>
    <row r="6940" spans="6:10">
      <c r="F6940" s="47"/>
      <c r="G6940" s="47"/>
      <c r="H6940" s="47"/>
      <c r="I6940" s="47"/>
      <c r="J6940" s="47"/>
    </row>
    <row r="6941" spans="6:10">
      <c r="F6941" s="47"/>
      <c r="G6941" s="47"/>
      <c r="H6941" s="47"/>
      <c r="I6941" s="47"/>
      <c r="J6941" s="47"/>
    </row>
    <row r="6942" spans="6:10">
      <c r="F6942" s="47"/>
      <c r="G6942" s="47"/>
      <c r="H6942" s="47"/>
      <c r="I6942" s="47"/>
      <c r="J6942" s="47"/>
    </row>
    <row r="6943" spans="6:10">
      <c r="F6943" s="47"/>
      <c r="G6943" s="47"/>
      <c r="H6943" s="47"/>
      <c r="I6943" s="47"/>
      <c r="J6943" s="47"/>
    </row>
    <row r="6944" spans="6:10">
      <c r="F6944" s="47"/>
      <c r="G6944" s="47"/>
      <c r="H6944" s="47"/>
      <c r="I6944" s="47"/>
      <c r="J6944" s="47"/>
    </row>
    <row r="6945" spans="6:10">
      <c r="F6945" s="47"/>
      <c r="G6945" s="47"/>
      <c r="H6945" s="47"/>
      <c r="I6945" s="47"/>
      <c r="J6945" s="47"/>
    </row>
    <row r="6946" spans="6:10">
      <c r="F6946" s="47"/>
      <c r="G6946" s="47"/>
      <c r="H6946" s="47"/>
      <c r="I6946" s="47"/>
      <c r="J6946" s="47"/>
    </row>
    <row r="6947" spans="6:10">
      <c r="F6947" s="47"/>
      <c r="G6947" s="47"/>
      <c r="H6947" s="47"/>
      <c r="I6947" s="47"/>
      <c r="J6947" s="47"/>
    </row>
    <row r="6948" spans="6:10">
      <c r="F6948" s="47"/>
      <c r="G6948" s="47"/>
      <c r="H6948" s="47"/>
      <c r="I6948" s="47"/>
      <c r="J6948" s="47"/>
    </row>
    <row r="6949" spans="6:10">
      <c r="F6949" s="47"/>
      <c r="G6949" s="47"/>
      <c r="H6949" s="47"/>
      <c r="I6949" s="47"/>
      <c r="J6949" s="47"/>
    </row>
    <row r="6950" spans="6:10">
      <c r="F6950" s="47"/>
      <c r="G6950" s="47"/>
      <c r="H6950" s="47"/>
      <c r="I6950" s="47"/>
      <c r="J6950" s="47"/>
    </row>
    <row r="6951" spans="6:10">
      <c r="F6951" s="47"/>
      <c r="G6951" s="47"/>
      <c r="H6951" s="47"/>
      <c r="I6951" s="47"/>
      <c r="J6951" s="47"/>
    </row>
    <row r="6952" spans="6:10">
      <c r="F6952" s="47"/>
      <c r="G6952" s="47"/>
      <c r="H6952" s="47"/>
      <c r="I6952" s="47"/>
      <c r="J6952" s="47"/>
    </row>
    <row r="6953" spans="6:10">
      <c r="F6953" s="47"/>
      <c r="G6953" s="47"/>
      <c r="H6953" s="47"/>
      <c r="I6953" s="47"/>
      <c r="J6953" s="47"/>
    </row>
    <row r="6954" spans="6:10">
      <c r="F6954" s="47"/>
      <c r="G6954" s="47"/>
      <c r="H6954" s="47"/>
      <c r="I6954" s="47"/>
      <c r="J6954" s="47"/>
    </row>
    <row r="6955" spans="6:10">
      <c r="F6955" s="47"/>
      <c r="G6955" s="47"/>
      <c r="H6955" s="47"/>
      <c r="I6955" s="47"/>
      <c r="J6955" s="47"/>
    </row>
    <row r="6956" spans="6:10">
      <c r="F6956" s="47"/>
      <c r="G6956" s="47"/>
      <c r="H6956" s="47"/>
      <c r="I6956" s="47"/>
      <c r="J6956" s="47"/>
    </row>
    <row r="6957" spans="6:10">
      <c r="F6957" s="47"/>
      <c r="G6957" s="47"/>
      <c r="H6957" s="47"/>
      <c r="I6957" s="47"/>
      <c r="J6957" s="47"/>
    </row>
    <row r="6958" spans="6:10">
      <c r="F6958" s="47"/>
      <c r="G6958" s="47"/>
      <c r="H6958" s="47"/>
      <c r="I6958" s="47"/>
      <c r="J6958" s="47"/>
    </row>
    <row r="6959" spans="6:10">
      <c r="F6959" s="47"/>
      <c r="G6959" s="47"/>
      <c r="H6959" s="47"/>
      <c r="I6959" s="47"/>
      <c r="J6959" s="47"/>
    </row>
    <row r="6960" spans="6:10">
      <c r="F6960" s="47"/>
      <c r="G6960" s="47"/>
      <c r="H6960" s="47"/>
      <c r="I6960" s="47"/>
      <c r="J6960" s="47"/>
    </row>
    <row r="6961" spans="6:10">
      <c r="F6961" s="47"/>
      <c r="G6961" s="47"/>
      <c r="H6961" s="47"/>
      <c r="I6961" s="47"/>
      <c r="J6961" s="47"/>
    </row>
    <row r="6962" spans="6:10">
      <c r="F6962" s="47"/>
      <c r="G6962" s="47"/>
      <c r="H6962" s="47"/>
      <c r="I6962" s="47"/>
      <c r="J6962" s="47"/>
    </row>
    <row r="6963" spans="6:10">
      <c r="F6963" s="47"/>
      <c r="G6963" s="47"/>
      <c r="H6963" s="47"/>
      <c r="I6963" s="47"/>
      <c r="J6963" s="47"/>
    </row>
    <row r="6964" spans="6:10">
      <c r="F6964" s="47"/>
      <c r="G6964" s="47"/>
      <c r="H6964" s="47"/>
      <c r="I6964" s="47"/>
      <c r="J6964" s="47"/>
    </row>
    <row r="6965" spans="6:10">
      <c r="F6965" s="47"/>
      <c r="G6965" s="47"/>
      <c r="H6965" s="47"/>
      <c r="I6965" s="47"/>
      <c r="J6965" s="47"/>
    </row>
    <row r="6966" spans="6:10">
      <c r="F6966" s="47"/>
      <c r="G6966" s="47"/>
      <c r="H6966" s="47"/>
      <c r="I6966" s="47"/>
      <c r="J6966" s="47"/>
    </row>
    <row r="6967" spans="6:10">
      <c r="F6967" s="47"/>
      <c r="G6967" s="47"/>
      <c r="H6967" s="47"/>
      <c r="I6967" s="47"/>
      <c r="J6967" s="47"/>
    </row>
    <row r="6968" spans="6:10">
      <c r="F6968" s="47"/>
      <c r="G6968" s="47"/>
      <c r="H6968" s="47"/>
      <c r="I6968" s="47"/>
      <c r="J6968" s="47"/>
    </row>
    <row r="6969" spans="6:10">
      <c r="F6969" s="47"/>
      <c r="G6969" s="47"/>
      <c r="H6969" s="47"/>
      <c r="I6969" s="47"/>
      <c r="J6969" s="47"/>
    </row>
    <row r="6970" spans="6:10">
      <c r="F6970" s="47"/>
      <c r="G6970" s="47"/>
      <c r="H6970" s="47"/>
      <c r="I6970" s="47"/>
      <c r="J6970" s="47"/>
    </row>
    <row r="6971" spans="6:10">
      <c r="F6971" s="47"/>
      <c r="G6971" s="47"/>
      <c r="H6971" s="47"/>
      <c r="I6971" s="47"/>
      <c r="J6971" s="47"/>
    </row>
    <row r="6972" spans="6:10">
      <c r="F6972" s="47"/>
      <c r="G6972" s="47"/>
      <c r="H6972" s="47"/>
      <c r="I6972" s="47"/>
      <c r="J6972" s="47"/>
    </row>
    <row r="6973" spans="6:10">
      <c r="F6973" s="47"/>
      <c r="G6973" s="47"/>
      <c r="H6973" s="47"/>
      <c r="I6973" s="47"/>
      <c r="J6973" s="47"/>
    </row>
    <row r="6974" spans="6:10">
      <c r="F6974" s="47"/>
      <c r="G6974" s="47"/>
      <c r="H6974" s="47"/>
      <c r="I6974" s="47"/>
      <c r="J6974" s="47"/>
    </row>
    <row r="6975" spans="6:10">
      <c r="F6975" s="47"/>
      <c r="G6975" s="47"/>
      <c r="H6975" s="47"/>
      <c r="I6975" s="47"/>
      <c r="J6975" s="47"/>
    </row>
    <row r="6976" spans="6:10">
      <c r="F6976" s="47"/>
      <c r="G6976" s="47"/>
      <c r="H6976" s="47"/>
      <c r="I6976" s="47"/>
      <c r="J6976" s="47"/>
    </row>
    <row r="6977" spans="6:10">
      <c r="F6977" s="47"/>
      <c r="G6977" s="47"/>
      <c r="H6977" s="47"/>
      <c r="I6977" s="47"/>
      <c r="J6977" s="47"/>
    </row>
    <row r="6978" spans="6:10">
      <c r="F6978" s="47"/>
      <c r="G6978" s="47"/>
      <c r="H6978" s="47"/>
      <c r="I6978" s="47"/>
      <c r="J6978" s="47"/>
    </row>
    <row r="6979" spans="6:10">
      <c r="F6979" s="47"/>
      <c r="G6979" s="47"/>
      <c r="H6979" s="47"/>
      <c r="I6979" s="47"/>
      <c r="J6979" s="47"/>
    </row>
    <row r="6980" spans="6:10">
      <c r="F6980" s="47"/>
      <c r="G6980" s="47"/>
      <c r="H6980" s="47"/>
      <c r="I6980" s="47"/>
      <c r="J6980" s="47"/>
    </row>
    <row r="6981" spans="6:10">
      <c r="F6981" s="47"/>
      <c r="G6981" s="47"/>
      <c r="H6981" s="47"/>
      <c r="I6981" s="47"/>
      <c r="J6981" s="47"/>
    </row>
    <row r="6982" spans="6:10">
      <c r="F6982" s="47"/>
      <c r="G6982" s="47"/>
      <c r="H6982" s="47"/>
      <c r="I6982" s="47"/>
      <c r="J6982" s="47"/>
    </row>
    <row r="6983" spans="6:10">
      <c r="F6983" s="47"/>
      <c r="G6983" s="47"/>
      <c r="H6983" s="47"/>
      <c r="I6983" s="47"/>
      <c r="J6983" s="47"/>
    </row>
    <row r="6984" spans="6:10">
      <c r="F6984" s="47"/>
      <c r="G6984" s="47"/>
      <c r="H6984" s="47"/>
      <c r="I6984" s="47"/>
      <c r="J6984" s="47"/>
    </row>
    <row r="6985" spans="6:10">
      <c r="F6985" s="47"/>
      <c r="G6985" s="47"/>
      <c r="H6985" s="47"/>
      <c r="I6985" s="47"/>
      <c r="J6985" s="47"/>
    </row>
    <row r="6986" spans="6:10">
      <c r="F6986" s="47"/>
      <c r="G6986" s="47"/>
      <c r="H6986" s="47"/>
      <c r="I6986" s="47"/>
      <c r="J6986" s="47"/>
    </row>
    <row r="6987" spans="6:10">
      <c r="F6987" s="47"/>
      <c r="G6987" s="47"/>
      <c r="H6987" s="47"/>
      <c r="I6987" s="47"/>
      <c r="J6987" s="47"/>
    </row>
    <row r="6988" spans="6:10">
      <c r="F6988" s="47"/>
      <c r="G6988" s="47"/>
      <c r="H6988" s="47"/>
      <c r="I6988" s="47"/>
      <c r="J6988" s="47"/>
    </row>
    <row r="6989" spans="6:10">
      <c r="F6989" s="47"/>
      <c r="G6989" s="47"/>
      <c r="H6989" s="47"/>
      <c r="I6989" s="47"/>
      <c r="J6989" s="47"/>
    </row>
    <row r="6990" spans="6:10">
      <c r="F6990" s="47"/>
      <c r="G6990" s="47"/>
      <c r="H6990" s="47"/>
      <c r="I6990" s="47"/>
      <c r="J6990" s="47"/>
    </row>
    <row r="6991" spans="6:10">
      <c r="F6991" s="47"/>
      <c r="G6991" s="47"/>
      <c r="H6991" s="47"/>
      <c r="I6991" s="47"/>
      <c r="J6991" s="47"/>
    </row>
    <row r="6992" spans="6:10">
      <c r="F6992" s="47"/>
      <c r="G6992" s="47"/>
      <c r="H6992" s="47"/>
      <c r="I6992" s="47"/>
      <c r="J6992" s="47"/>
    </row>
    <row r="6993" spans="6:10">
      <c r="F6993" s="47"/>
      <c r="G6993" s="47"/>
      <c r="H6993" s="47"/>
      <c r="I6993" s="47"/>
      <c r="J6993" s="47"/>
    </row>
    <row r="6994" spans="6:10">
      <c r="F6994" s="47"/>
      <c r="G6994" s="47"/>
      <c r="H6994" s="47"/>
      <c r="I6994" s="47"/>
      <c r="J6994" s="47"/>
    </row>
    <row r="6995" spans="6:10">
      <c r="F6995" s="47"/>
      <c r="G6995" s="47"/>
      <c r="H6995" s="47"/>
      <c r="I6995" s="47"/>
      <c r="J6995" s="47"/>
    </row>
    <row r="6996" spans="6:10">
      <c r="F6996" s="47"/>
      <c r="G6996" s="47"/>
      <c r="H6996" s="47"/>
      <c r="I6996" s="47"/>
      <c r="J6996" s="47"/>
    </row>
    <row r="6997" spans="6:10">
      <c r="F6997" s="47"/>
      <c r="G6997" s="47"/>
      <c r="H6997" s="47"/>
      <c r="I6997" s="47"/>
      <c r="J6997" s="47"/>
    </row>
    <row r="6998" spans="6:10">
      <c r="F6998" s="47"/>
      <c r="G6998" s="47"/>
      <c r="H6998" s="47"/>
      <c r="I6998" s="47"/>
      <c r="J6998" s="47"/>
    </row>
    <row r="6999" spans="6:10">
      <c r="F6999" s="47"/>
      <c r="G6999" s="47"/>
      <c r="H6999" s="47"/>
      <c r="I6999" s="47"/>
      <c r="J6999" s="47"/>
    </row>
    <row r="7000" spans="6:10">
      <c r="F7000" s="47"/>
      <c r="G7000" s="47"/>
      <c r="H7000" s="47"/>
      <c r="I7000" s="47"/>
      <c r="J7000" s="47"/>
    </row>
    <row r="7001" spans="6:10">
      <c r="F7001" s="47"/>
      <c r="G7001" s="47"/>
      <c r="H7001" s="47"/>
      <c r="I7001" s="47"/>
      <c r="J7001" s="47"/>
    </row>
    <row r="7002" spans="6:10">
      <c r="F7002" s="47"/>
      <c r="G7002" s="47"/>
      <c r="H7002" s="47"/>
      <c r="I7002" s="47"/>
      <c r="J7002" s="47"/>
    </row>
    <row r="7003" spans="6:10">
      <c r="F7003" s="47"/>
      <c r="G7003" s="47"/>
      <c r="H7003" s="47"/>
      <c r="I7003" s="47"/>
      <c r="J7003" s="47"/>
    </row>
    <row r="7004" spans="6:10">
      <c r="F7004" s="47"/>
      <c r="G7004" s="47"/>
      <c r="H7004" s="47"/>
      <c r="I7004" s="47"/>
      <c r="J7004" s="47"/>
    </row>
    <row r="7005" spans="6:10">
      <c r="F7005" s="47"/>
      <c r="G7005" s="47"/>
      <c r="H7005" s="47"/>
      <c r="I7005" s="47"/>
      <c r="J7005" s="47"/>
    </row>
    <row r="7006" spans="6:10">
      <c r="F7006" s="47"/>
      <c r="G7006" s="47"/>
      <c r="H7006" s="47"/>
      <c r="I7006" s="47"/>
      <c r="J7006" s="47"/>
    </row>
    <row r="7007" spans="6:10">
      <c r="F7007" s="47"/>
      <c r="G7007" s="47"/>
      <c r="H7007" s="47"/>
      <c r="I7007" s="47"/>
      <c r="J7007" s="47"/>
    </row>
    <row r="7008" spans="6:10">
      <c r="F7008" s="47"/>
      <c r="G7008" s="47"/>
      <c r="H7008" s="47"/>
      <c r="I7008" s="47"/>
      <c r="J7008" s="47"/>
    </row>
    <row r="7009" spans="6:10">
      <c r="F7009" s="47"/>
      <c r="G7009" s="47"/>
      <c r="H7009" s="47"/>
      <c r="I7009" s="47"/>
      <c r="J7009" s="47"/>
    </row>
    <row r="7010" spans="6:10">
      <c r="F7010" s="47"/>
      <c r="G7010" s="47"/>
      <c r="H7010" s="47"/>
      <c r="I7010" s="47"/>
      <c r="J7010" s="47"/>
    </row>
    <row r="7011" spans="6:10">
      <c r="F7011" s="47"/>
      <c r="G7011" s="47"/>
      <c r="H7011" s="47"/>
      <c r="I7011" s="47"/>
      <c r="J7011" s="47"/>
    </row>
    <row r="7012" spans="6:10">
      <c r="F7012" s="47"/>
      <c r="G7012" s="47"/>
      <c r="H7012" s="47"/>
      <c r="I7012" s="47"/>
      <c r="J7012" s="47"/>
    </row>
    <row r="7013" spans="6:10">
      <c r="F7013" s="47"/>
      <c r="G7013" s="47"/>
      <c r="H7013" s="47"/>
      <c r="I7013" s="47"/>
      <c r="J7013" s="47"/>
    </row>
    <row r="7014" spans="6:10">
      <c r="F7014" s="47"/>
      <c r="G7014" s="47"/>
      <c r="H7014" s="47"/>
      <c r="I7014" s="47"/>
      <c r="J7014" s="47"/>
    </row>
    <row r="7015" spans="6:10">
      <c r="F7015" s="47"/>
      <c r="G7015" s="47"/>
      <c r="H7015" s="47"/>
      <c r="I7015" s="47"/>
      <c r="J7015" s="47"/>
    </row>
    <row r="7016" spans="6:10">
      <c r="F7016" s="47"/>
      <c r="G7016" s="47"/>
      <c r="H7016" s="47"/>
      <c r="I7016" s="47"/>
      <c r="J7016" s="47"/>
    </row>
    <row r="7017" spans="6:10">
      <c r="F7017" s="47"/>
      <c r="G7017" s="47"/>
      <c r="H7017" s="47"/>
      <c r="I7017" s="47"/>
      <c r="J7017" s="47"/>
    </row>
    <row r="7018" spans="6:10">
      <c r="F7018" s="47"/>
      <c r="G7018" s="47"/>
      <c r="H7018" s="47"/>
      <c r="I7018" s="47"/>
      <c r="J7018" s="47"/>
    </row>
    <row r="7019" spans="6:10">
      <c r="F7019" s="47"/>
      <c r="G7019" s="47"/>
      <c r="H7019" s="47"/>
      <c r="I7019" s="47"/>
      <c r="J7019" s="47"/>
    </row>
    <row r="7020" spans="6:10">
      <c r="F7020" s="47"/>
      <c r="G7020" s="47"/>
      <c r="H7020" s="47"/>
      <c r="I7020" s="47"/>
      <c r="J7020" s="47"/>
    </row>
    <row r="7021" spans="6:10">
      <c r="F7021" s="47"/>
      <c r="G7021" s="47"/>
      <c r="H7021" s="47"/>
      <c r="I7021" s="47"/>
      <c r="J7021" s="47"/>
    </row>
    <row r="7022" spans="6:10">
      <c r="F7022" s="47"/>
      <c r="G7022" s="47"/>
      <c r="H7022" s="47"/>
      <c r="I7022" s="47"/>
      <c r="J7022" s="47"/>
    </row>
    <row r="7023" spans="6:10">
      <c r="F7023" s="47"/>
      <c r="G7023" s="47"/>
      <c r="H7023" s="47"/>
      <c r="I7023" s="47"/>
      <c r="J7023" s="47"/>
    </row>
    <row r="7024" spans="6:10">
      <c r="F7024" s="47"/>
      <c r="G7024" s="47"/>
      <c r="H7024" s="47"/>
      <c r="I7024" s="47"/>
      <c r="J7024" s="47"/>
    </row>
    <row r="7025" spans="6:10">
      <c r="F7025" s="47"/>
      <c r="G7025" s="47"/>
      <c r="H7025" s="47"/>
      <c r="I7025" s="47"/>
      <c r="J7025" s="47"/>
    </row>
    <row r="7026" spans="6:10">
      <c r="F7026" s="47"/>
      <c r="G7026" s="47"/>
      <c r="H7026" s="47"/>
      <c r="I7026" s="47"/>
      <c r="J7026" s="47"/>
    </row>
    <row r="7027" spans="6:10">
      <c r="F7027" s="47"/>
      <c r="G7027" s="47"/>
      <c r="H7027" s="47"/>
      <c r="I7027" s="47"/>
      <c r="J7027" s="47"/>
    </row>
    <row r="7028" spans="6:10">
      <c r="F7028" s="47"/>
      <c r="G7028" s="47"/>
      <c r="H7028" s="47"/>
      <c r="I7028" s="47"/>
      <c r="J7028" s="47"/>
    </row>
    <row r="7029" spans="6:10">
      <c r="F7029" s="47"/>
      <c r="G7029" s="47"/>
      <c r="H7029" s="47"/>
      <c r="I7029" s="47"/>
      <c r="J7029" s="47"/>
    </row>
    <row r="7030" spans="6:10">
      <c r="F7030" s="47"/>
      <c r="G7030" s="47"/>
      <c r="H7030" s="47"/>
      <c r="I7030" s="47"/>
      <c r="J7030" s="47"/>
    </row>
    <row r="7031" spans="6:10">
      <c r="F7031" s="47"/>
      <c r="G7031" s="47"/>
      <c r="H7031" s="47"/>
      <c r="I7031" s="47"/>
      <c r="J7031" s="47"/>
    </row>
    <row r="7032" spans="6:10">
      <c r="F7032" s="47"/>
      <c r="G7032" s="47"/>
      <c r="H7032" s="47"/>
      <c r="I7032" s="47"/>
      <c r="J7032" s="47"/>
    </row>
    <row r="7033" spans="6:10">
      <c r="F7033" s="47"/>
      <c r="G7033" s="47"/>
      <c r="H7033" s="47"/>
      <c r="I7033" s="47"/>
      <c r="J7033" s="47"/>
    </row>
    <row r="7034" spans="6:10">
      <c r="F7034" s="47"/>
      <c r="G7034" s="47"/>
      <c r="H7034" s="47"/>
      <c r="I7034" s="47"/>
      <c r="J7034" s="47"/>
    </row>
    <row r="7035" spans="6:10">
      <c r="F7035" s="47"/>
      <c r="G7035" s="47"/>
      <c r="H7035" s="47"/>
      <c r="I7035" s="47"/>
      <c r="J7035" s="47"/>
    </row>
    <row r="7036" spans="6:10">
      <c r="F7036" s="47"/>
      <c r="G7036" s="47"/>
      <c r="H7036" s="47"/>
      <c r="I7036" s="47"/>
      <c r="J7036" s="47"/>
    </row>
    <row r="7037" spans="6:10">
      <c r="F7037" s="47"/>
      <c r="G7037" s="47"/>
      <c r="H7037" s="47"/>
      <c r="I7037" s="47"/>
      <c r="J7037" s="47"/>
    </row>
    <row r="7038" spans="6:10">
      <c r="F7038" s="47"/>
      <c r="G7038" s="47"/>
      <c r="H7038" s="47"/>
      <c r="I7038" s="47"/>
      <c r="J7038" s="47"/>
    </row>
    <row r="7039" spans="6:10">
      <c r="F7039" s="47"/>
      <c r="G7039" s="47"/>
      <c r="H7039" s="47"/>
      <c r="I7039" s="47"/>
      <c r="J7039" s="47"/>
    </row>
    <row r="7040" spans="6:10">
      <c r="F7040" s="47"/>
      <c r="G7040" s="47"/>
      <c r="H7040" s="47"/>
      <c r="I7040" s="47"/>
      <c r="J7040" s="47"/>
    </row>
    <row r="7041" spans="6:10">
      <c r="F7041" s="47"/>
      <c r="G7041" s="47"/>
      <c r="H7041" s="47"/>
      <c r="I7041" s="47"/>
      <c r="J7041" s="47"/>
    </row>
    <row r="7042" spans="6:10">
      <c r="F7042" s="47"/>
      <c r="G7042" s="47"/>
      <c r="H7042" s="47"/>
      <c r="I7042" s="47"/>
      <c r="J7042" s="47"/>
    </row>
    <row r="7043" spans="6:10">
      <c r="F7043" s="47"/>
      <c r="G7043" s="47"/>
      <c r="H7043" s="47"/>
      <c r="I7043" s="47"/>
      <c r="J7043" s="47"/>
    </row>
    <row r="7044" spans="6:10">
      <c r="F7044" s="47"/>
      <c r="G7044" s="47"/>
      <c r="H7044" s="47"/>
      <c r="I7044" s="47"/>
      <c r="J7044" s="47"/>
    </row>
    <row r="7045" spans="6:10">
      <c r="F7045" s="47"/>
      <c r="G7045" s="47"/>
      <c r="H7045" s="47"/>
      <c r="I7045" s="47"/>
      <c r="J7045" s="47"/>
    </row>
    <row r="7046" spans="6:10">
      <c r="F7046" s="47"/>
      <c r="G7046" s="47"/>
      <c r="H7046" s="47"/>
      <c r="I7046" s="47"/>
      <c r="J7046" s="47"/>
    </row>
    <row r="7047" spans="6:10">
      <c r="F7047" s="47"/>
      <c r="G7047" s="47"/>
      <c r="H7047" s="47"/>
      <c r="I7047" s="47"/>
      <c r="J7047" s="47"/>
    </row>
    <row r="7048" spans="6:10">
      <c r="F7048" s="47"/>
      <c r="G7048" s="47"/>
      <c r="H7048" s="47"/>
      <c r="I7048" s="47"/>
      <c r="J7048" s="47"/>
    </row>
    <row r="7049" spans="6:10">
      <c r="F7049" s="47"/>
      <c r="G7049" s="47"/>
      <c r="H7049" s="47"/>
      <c r="I7049" s="47"/>
      <c r="J7049" s="47"/>
    </row>
    <row r="7050" spans="6:10">
      <c r="F7050" s="47"/>
      <c r="G7050" s="47"/>
      <c r="H7050" s="47"/>
      <c r="I7050" s="47"/>
      <c r="J7050" s="47"/>
    </row>
    <row r="7051" spans="6:10">
      <c r="F7051" s="47"/>
      <c r="G7051" s="47"/>
      <c r="H7051" s="47"/>
      <c r="I7051" s="47"/>
      <c r="J7051" s="47"/>
    </row>
    <row r="7052" spans="6:10">
      <c r="F7052" s="47"/>
      <c r="G7052" s="47"/>
      <c r="H7052" s="47"/>
      <c r="I7052" s="47"/>
      <c r="J7052" s="47"/>
    </row>
    <row r="7053" spans="6:10">
      <c r="F7053" s="47"/>
      <c r="G7053" s="47"/>
      <c r="H7053" s="47"/>
      <c r="I7053" s="47"/>
      <c r="J7053" s="47"/>
    </row>
    <row r="7054" spans="6:10">
      <c r="F7054" s="47"/>
      <c r="G7054" s="47"/>
      <c r="H7054" s="47"/>
      <c r="I7054" s="47"/>
      <c r="J7054" s="47"/>
    </row>
    <row r="7055" spans="6:10">
      <c r="F7055" s="47"/>
      <c r="G7055" s="47"/>
      <c r="H7055" s="47"/>
      <c r="I7055" s="47"/>
      <c r="J7055" s="47"/>
    </row>
    <row r="7056" spans="6:10">
      <c r="F7056" s="47"/>
      <c r="G7056" s="47"/>
      <c r="H7056" s="47"/>
      <c r="I7056" s="47"/>
      <c r="J7056" s="47"/>
    </row>
    <row r="7057" spans="6:10">
      <c r="F7057" s="47"/>
      <c r="G7057" s="47"/>
      <c r="H7057" s="47"/>
      <c r="I7057" s="47"/>
      <c r="J7057" s="47"/>
    </row>
    <row r="7058" spans="6:10">
      <c r="F7058" s="47"/>
      <c r="G7058" s="47"/>
      <c r="H7058" s="47"/>
      <c r="I7058" s="47"/>
      <c r="J7058" s="47"/>
    </row>
    <row r="7059" spans="6:10">
      <c r="F7059" s="47"/>
      <c r="G7059" s="47"/>
      <c r="H7059" s="47"/>
      <c r="I7059" s="47"/>
      <c r="J7059" s="47"/>
    </row>
    <row r="7060" spans="6:10">
      <c r="F7060" s="47"/>
      <c r="G7060" s="47"/>
      <c r="H7060" s="47"/>
      <c r="I7060" s="47"/>
      <c r="J7060" s="47"/>
    </row>
    <row r="7061" spans="6:10">
      <c r="F7061" s="47"/>
      <c r="G7061" s="47"/>
      <c r="H7061" s="47"/>
      <c r="I7061" s="47"/>
      <c r="J7061" s="47"/>
    </row>
    <row r="7062" spans="6:10">
      <c r="F7062" s="47"/>
      <c r="G7062" s="47"/>
      <c r="H7062" s="47"/>
      <c r="I7062" s="47"/>
      <c r="J7062" s="47"/>
    </row>
    <row r="7063" spans="6:10">
      <c r="F7063" s="47"/>
      <c r="G7063" s="47"/>
      <c r="H7063" s="47"/>
      <c r="I7063" s="47"/>
      <c r="J7063" s="47"/>
    </row>
    <row r="7064" spans="6:10">
      <c r="F7064" s="47"/>
      <c r="G7064" s="47"/>
      <c r="H7064" s="47"/>
      <c r="I7064" s="47"/>
      <c r="J7064" s="47"/>
    </row>
    <row r="7065" spans="6:10">
      <c r="F7065" s="47"/>
      <c r="G7065" s="47"/>
      <c r="H7065" s="47"/>
      <c r="I7065" s="47"/>
      <c r="J7065" s="47"/>
    </row>
    <row r="7066" spans="6:10">
      <c r="F7066" s="47"/>
      <c r="G7066" s="47"/>
      <c r="H7066" s="47"/>
      <c r="I7066" s="47"/>
      <c r="J7066" s="47"/>
    </row>
    <row r="7067" spans="6:10">
      <c r="F7067" s="47"/>
      <c r="G7067" s="47"/>
      <c r="H7067" s="47"/>
      <c r="I7067" s="47"/>
      <c r="J7067" s="47"/>
    </row>
    <row r="7068" spans="6:10">
      <c r="F7068" s="47"/>
      <c r="G7068" s="47"/>
      <c r="H7068" s="47"/>
      <c r="I7068" s="47"/>
      <c r="J7068" s="47"/>
    </row>
    <row r="7069" spans="6:10">
      <c r="F7069" s="47"/>
      <c r="G7069" s="47"/>
      <c r="H7069" s="47"/>
      <c r="I7069" s="47"/>
      <c r="J7069" s="47"/>
    </row>
    <row r="7070" spans="6:10">
      <c r="F7070" s="47"/>
      <c r="G7070" s="47"/>
      <c r="H7070" s="47"/>
      <c r="I7070" s="47"/>
      <c r="J7070" s="47"/>
    </row>
    <row r="7071" spans="6:10">
      <c r="F7071" s="47"/>
      <c r="G7071" s="47"/>
      <c r="H7071" s="47"/>
      <c r="I7071" s="47"/>
      <c r="J7071" s="47"/>
    </row>
    <row r="7072" spans="6:10">
      <c r="F7072" s="47"/>
      <c r="G7072" s="47"/>
      <c r="H7072" s="47"/>
      <c r="I7072" s="47"/>
      <c r="J7072" s="47"/>
    </row>
    <row r="7073" spans="6:10">
      <c r="F7073" s="47"/>
      <c r="G7073" s="47"/>
      <c r="H7073" s="47"/>
      <c r="I7073" s="47"/>
      <c r="J7073" s="47"/>
    </row>
    <row r="7074" spans="6:10">
      <c r="F7074" s="47"/>
      <c r="G7074" s="47"/>
      <c r="H7074" s="47"/>
      <c r="I7074" s="47"/>
      <c r="J7074" s="47"/>
    </row>
    <row r="7075" spans="6:10">
      <c r="F7075" s="47"/>
      <c r="G7075" s="47"/>
      <c r="H7075" s="47"/>
      <c r="I7075" s="47"/>
      <c r="J7075" s="47"/>
    </row>
    <row r="7076" spans="6:10">
      <c r="F7076" s="47"/>
      <c r="G7076" s="47"/>
      <c r="H7076" s="47"/>
      <c r="I7076" s="47"/>
      <c r="J7076" s="47"/>
    </row>
    <row r="7077" spans="6:10">
      <c r="F7077" s="47"/>
      <c r="G7077" s="47"/>
      <c r="H7077" s="47"/>
      <c r="I7077" s="47"/>
      <c r="J7077" s="47"/>
    </row>
    <row r="7078" spans="6:10">
      <c r="F7078" s="47"/>
      <c r="G7078" s="47"/>
      <c r="H7078" s="47"/>
      <c r="I7078" s="47"/>
      <c r="J7078" s="47"/>
    </row>
    <row r="7079" spans="6:10">
      <c r="F7079" s="47"/>
      <c r="G7079" s="47"/>
      <c r="H7079" s="47"/>
      <c r="I7079" s="47"/>
      <c r="J7079" s="47"/>
    </row>
    <row r="7080" spans="6:10">
      <c r="F7080" s="47"/>
      <c r="G7080" s="47"/>
      <c r="H7080" s="47"/>
      <c r="I7080" s="47"/>
      <c r="J7080" s="47"/>
    </row>
    <row r="7081" spans="6:10">
      <c r="F7081" s="47"/>
      <c r="G7081" s="47"/>
      <c r="H7081" s="47"/>
      <c r="I7081" s="47"/>
      <c r="J7081" s="47"/>
    </row>
    <row r="7082" spans="6:10">
      <c r="F7082" s="47"/>
      <c r="G7082" s="47"/>
      <c r="H7082" s="47"/>
      <c r="I7082" s="47"/>
      <c r="J7082" s="47"/>
    </row>
    <row r="7083" spans="6:10">
      <c r="F7083" s="47"/>
      <c r="G7083" s="47"/>
      <c r="H7083" s="47"/>
      <c r="I7083" s="47"/>
      <c r="J7083" s="47"/>
    </row>
    <row r="7084" spans="6:10">
      <c r="F7084" s="47"/>
      <c r="G7084" s="47"/>
      <c r="H7084" s="47"/>
      <c r="I7084" s="47"/>
      <c r="J7084" s="47"/>
    </row>
    <row r="7085" spans="6:10">
      <c r="F7085" s="47"/>
      <c r="G7085" s="47"/>
      <c r="H7085" s="47"/>
      <c r="I7085" s="47"/>
      <c r="J7085" s="47"/>
    </row>
    <row r="7086" spans="6:10">
      <c r="F7086" s="47"/>
      <c r="G7086" s="47"/>
      <c r="H7086" s="47"/>
      <c r="I7086" s="47"/>
      <c r="J7086" s="47"/>
    </row>
    <row r="7087" spans="6:10">
      <c r="F7087" s="47"/>
      <c r="G7087" s="47"/>
      <c r="H7087" s="47"/>
      <c r="I7087" s="47"/>
      <c r="J7087" s="47"/>
    </row>
    <row r="7088" spans="6:10">
      <c r="F7088" s="47"/>
      <c r="G7088" s="47"/>
      <c r="H7088" s="47"/>
      <c r="I7088" s="47"/>
      <c r="J7088" s="47"/>
    </row>
    <row r="7089" spans="6:10">
      <c r="F7089" s="47"/>
      <c r="G7089" s="47"/>
      <c r="H7089" s="47"/>
      <c r="I7089" s="47"/>
      <c r="J7089" s="47"/>
    </row>
    <row r="7090" spans="6:10">
      <c r="F7090" s="47"/>
      <c r="G7090" s="47"/>
      <c r="H7090" s="47"/>
      <c r="I7090" s="47"/>
      <c r="J7090" s="47"/>
    </row>
    <row r="7091" spans="6:10">
      <c r="F7091" s="47"/>
      <c r="G7091" s="47"/>
      <c r="H7091" s="47"/>
      <c r="I7091" s="47"/>
      <c r="J7091" s="47"/>
    </row>
    <row r="7092" spans="6:10">
      <c r="F7092" s="47"/>
      <c r="G7092" s="47"/>
      <c r="H7092" s="47"/>
      <c r="I7092" s="47"/>
      <c r="J7092" s="47"/>
    </row>
    <row r="7093" spans="6:10">
      <c r="F7093" s="47"/>
      <c r="G7093" s="47"/>
      <c r="H7093" s="47"/>
      <c r="I7093" s="47"/>
      <c r="J7093" s="47"/>
    </row>
    <row r="7094" spans="6:10">
      <c r="F7094" s="47"/>
      <c r="G7094" s="47"/>
      <c r="H7094" s="47"/>
      <c r="I7094" s="47"/>
      <c r="J7094" s="47"/>
    </row>
    <row r="7095" spans="6:10">
      <c r="F7095" s="47"/>
      <c r="G7095" s="47"/>
      <c r="H7095" s="47"/>
      <c r="I7095" s="47"/>
      <c r="J7095" s="47"/>
    </row>
    <row r="7096" spans="6:10">
      <c r="F7096" s="47"/>
      <c r="G7096" s="47"/>
      <c r="H7096" s="47"/>
      <c r="I7096" s="47"/>
      <c r="J7096" s="47"/>
    </row>
    <row r="7097" spans="6:10">
      <c r="F7097" s="47"/>
      <c r="G7097" s="47"/>
      <c r="H7097" s="47"/>
      <c r="I7097" s="47"/>
      <c r="J7097" s="47"/>
    </row>
    <row r="7098" spans="6:10">
      <c r="F7098" s="47"/>
      <c r="G7098" s="47"/>
      <c r="H7098" s="47"/>
      <c r="I7098" s="47"/>
      <c r="J7098" s="47"/>
    </row>
    <row r="7099" spans="6:10">
      <c r="F7099" s="47"/>
      <c r="G7099" s="47"/>
      <c r="H7099" s="47"/>
      <c r="I7099" s="47"/>
      <c r="J7099" s="47"/>
    </row>
    <row r="7100" spans="6:10">
      <c r="F7100" s="47"/>
      <c r="G7100" s="47"/>
      <c r="H7100" s="47"/>
      <c r="I7100" s="47"/>
      <c r="J7100" s="47"/>
    </row>
    <row r="7101" spans="6:10">
      <c r="F7101" s="47"/>
      <c r="G7101" s="47"/>
      <c r="H7101" s="47"/>
      <c r="I7101" s="47"/>
      <c r="J7101" s="47"/>
    </row>
    <row r="7102" spans="6:10">
      <c r="F7102" s="47"/>
      <c r="G7102" s="47"/>
      <c r="H7102" s="47"/>
      <c r="I7102" s="47"/>
      <c r="J7102" s="47"/>
    </row>
    <row r="7103" spans="6:10">
      <c r="F7103" s="47"/>
      <c r="G7103" s="47"/>
      <c r="H7103" s="47"/>
      <c r="I7103" s="47"/>
      <c r="J7103" s="47"/>
    </row>
    <row r="7104" spans="6:10">
      <c r="F7104" s="47"/>
      <c r="G7104" s="47"/>
      <c r="H7104" s="47"/>
      <c r="I7104" s="47"/>
      <c r="J7104" s="47"/>
    </row>
    <row r="7105" spans="6:10">
      <c r="F7105" s="47"/>
      <c r="G7105" s="47"/>
      <c r="H7105" s="47"/>
      <c r="I7105" s="47"/>
      <c r="J7105" s="47"/>
    </row>
    <row r="7106" spans="6:10">
      <c r="F7106" s="47"/>
      <c r="G7106" s="47"/>
      <c r="H7106" s="47"/>
      <c r="I7106" s="47"/>
      <c r="J7106" s="47"/>
    </row>
    <row r="7107" spans="6:10">
      <c r="F7107" s="47"/>
      <c r="G7107" s="47"/>
      <c r="H7107" s="47"/>
      <c r="I7107" s="47"/>
      <c r="J7107" s="47"/>
    </row>
    <row r="7108" spans="6:10">
      <c r="F7108" s="47"/>
      <c r="G7108" s="47"/>
      <c r="H7108" s="47"/>
      <c r="I7108" s="47"/>
      <c r="J7108" s="47"/>
    </row>
    <row r="7109" spans="6:10">
      <c r="F7109" s="47"/>
      <c r="G7109" s="47"/>
      <c r="H7109" s="47"/>
      <c r="I7109" s="47"/>
      <c r="J7109" s="47"/>
    </row>
    <row r="7110" spans="6:10">
      <c r="F7110" s="47"/>
      <c r="G7110" s="47"/>
      <c r="H7110" s="47"/>
      <c r="I7110" s="47"/>
      <c r="J7110" s="47"/>
    </row>
    <row r="7111" spans="6:10">
      <c r="F7111" s="47"/>
      <c r="G7111" s="47"/>
      <c r="H7111" s="47"/>
      <c r="I7111" s="47"/>
      <c r="J7111" s="47"/>
    </row>
    <row r="7112" spans="6:10">
      <c r="F7112" s="47"/>
      <c r="G7112" s="47"/>
      <c r="H7112" s="47"/>
      <c r="I7112" s="47"/>
      <c r="J7112" s="47"/>
    </row>
    <row r="7113" spans="6:10">
      <c r="F7113" s="47"/>
      <c r="G7113" s="47"/>
      <c r="H7113" s="47"/>
      <c r="I7113" s="47"/>
      <c r="J7113" s="47"/>
    </row>
    <row r="7114" spans="6:10">
      <c r="F7114" s="47"/>
      <c r="G7114" s="47"/>
      <c r="H7114" s="47"/>
      <c r="I7114" s="47"/>
      <c r="J7114" s="47"/>
    </row>
    <row r="7115" spans="6:10">
      <c r="F7115" s="47"/>
      <c r="G7115" s="47"/>
      <c r="H7115" s="47"/>
      <c r="I7115" s="47"/>
      <c r="J7115" s="47"/>
    </row>
    <row r="7116" spans="6:10">
      <c r="F7116" s="47"/>
      <c r="G7116" s="47"/>
      <c r="H7116" s="47"/>
      <c r="I7116" s="47"/>
      <c r="J7116" s="47"/>
    </row>
    <row r="7117" spans="6:10">
      <c r="F7117" s="47"/>
      <c r="G7117" s="47"/>
      <c r="H7117" s="47"/>
      <c r="I7117" s="47"/>
      <c r="J7117" s="47"/>
    </row>
    <row r="7118" spans="6:10">
      <c r="F7118" s="47"/>
      <c r="G7118" s="47"/>
      <c r="H7118" s="47"/>
      <c r="I7118" s="47"/>
      <c r="J7118" s="47"/>
    </row>
    <row r="7119" spans="6:10">
      <c r="F7119" s="47"/>
      <c r="G7119" s="47"/>
      <c r="H7119" s="47"/>
      <c r="I7119" s="47"/>
      <c r="J7119" s="47"/>
    </row>
    <row r="7120" spans="6:10">
      <c r="F7120" s="47"/>
      <c r="G7120" s="47"/>
      <c r="H7120" s="47"/>
      <c r="I7120" s="47"/>
      <c r="J7120" s="47"/>
    </row>
    <row r="7121" spans="6:10">
      <c r="F7121" s="47"/>
      <c r="G7121" s="47"/>
      <c r="H7121" s="47"/>
      <c r="I7121" s="47"/>
      <c r="J7121" s="47"/>
    </row>
    <row r="7122" spans="6:10">
      <c r="F7122" s="47"/>
      <c r="G7122" s="47"/>
      <c r="H7122" s="47"/>
      <c r="I7122" s="47"/>
      <c r="J7122" s="47"/>
    </row>
    <row r="7123" spans="6:10">
      <c r="F7123" s="47"/>
      <c r="G7123" s="47"/>
      <c r="H7123" s="47"/>
      <c r="I7123" s="47"/>
      <c r="J7123" s="47"/>
    </row>
    <row r="7124" spans="6:10">
      <c r="F7124" s="47"/>
      <c r="G7124" s="47"/>
      <c r="H7124" s="47"/>
      <c r="I7124" s="47"/>
      <c r="J7124" s="47"/>
    </row>
    <row r="7125" spans="6:10">
      <c r="F7125" s="47"/>
      <c r="G7125" s="47"/>
      <c r="H7125" s="47"/>
      <c r="I7125" s="47"/>
      <c r="J7125" s="47"/>
    </row>
    <row r="7126" spans="6:10">
      <c r="F7126" s="47"/>
      <c r="G7126" s="47"/>
      <c r="H7126" s="47"/>
      <c r="I7126" s="47"/>
      <c r="J7126" s="47"/>
    </row>
    <row r="7127" spans="6:10">
      <c r="F7127" s="47"/>
      <c r="G7127" s="47"/>
      <c r="H7127" s="47"/>
      <c r="I7127" s="47"/>
      <c r="J7127" s="47"/>
    </row>
    <row r="7128" spans="6:10">
      <c r="F7128" s="47"/>
      <c r="G7128" s="47"/>
      <c r="H7128" s="47"/>
      <c r="I7128" s="47"/>
      <c r="J7128" s="47"/>
    </row>
    <row r="7129" spans="6:10">
      <c r="F7129" s="47"/>
      <c r="G7129" s="47"/>
      <c r="H7129" s="47"/>
      <c r="I7129" s="47"/>
      <c r="J7129" s="47"/>
    </row>
    <row r="7130" spans="6:10">
      <c r="F7130" s="47"/>
      <c r="G7130" s="47"/>
      <c r="H7130" s="47"/>
      <c r="I7130" s="47"/>
      <c r="J7130" s="47"/>
    </row>
    <row r="7131" spans="6:10">
      <c r="F7131" s="47"/>
      <c r="G7131" s="47"/>
      <c r="H7131" s="47"/>
      <c r="I7131" s="47"/>
      <c r="J7131" s="47"/>
    </row>
    <row r="7132" spans="6:10">
      <c r="F7132" s="47"/>
      <c r="G7132" s="47"/>
      <c r="H7132" s="47"/>
      <c r="I7132" s="47"/>
      <c r="J7132" s="47"/>
    </row>
    <row r="7133" spans="6:10">
      <c r="F7133" s="47"/>
      <c r="G7133" s="47"/>
      <c r="H7133" s="47"/>
      <c r="I7133" s="47"/>
      <c r="J7133" s="47"/>
    </row>
    <row r="7134" spans="6:10">
      <c r="F7134" s="47"/>
      <c r="G7134" s="47"/>
      <c r="H7134" s="47"/>
      <c r="I7134" s="47"/>
      <c r="J7134" s="47"/>
    </row>
    <row r="7135" spans="6:10">
      <c r="F7135" s="47"/>
      <c r="G7135" s="47"/>
      <c r="H7135" s="47"/>
      <c r="I7135" s="47"/>
      <c r="J7135" s="47"/>
    </row>
    <row r="7136" spans="6:10">
      <c r="F7136" s="47"/>
      <c r="G7136" s="47"/>
      <c r="H7136" s="47"/>
      <c r="I7136" s="47"/>
      <c r="J7136" s="47"/>
    </row>
    <row r="7137" spans="6:10">
      <c r="F7137" s="47"/>
      <c r="G7137" s="47"/>
      <c r="H7137" s="47"/>
      <c r="I7137" s="47"/>
      <c r="J7137" s="47"/>
    </row>
    <row r="7138" spans="6:10">
      <c r="F7138" s="47"/>
      <c r="G7138" s="47"/>
      <c r="H7138" s="47"/>
      <c r="I7138" s="47"/>
      <c r="J7138" s="47"/>
    </row>
    <row r="7139" spans="6:10">
      <c r="F7139" s="47"/>
      <c r="G7139" s="47"/>
      <c r="H7139" s="47"/>
      <c r="I7139" s="47"/>
      <c r="J7139" s="47"/>
    </row>
    <row r="7140" spans="6:10">
      <c r="F7140" s="47"/>
      <c r="G7140" s="47"/>
      <c r="H7140" s="47"/>
      <c r="I7140" s="47"/>
      <c r="J7140" s="47"/>
    </row>
    <row r="7141" spans="6:10">
      <c r="F7141" s="47"/>
      <c r="G7141" s="47"/>
      <c r="H7141" s="47"/>
      <c r="I7141" s="47"/>
      <c r="J7141" s="47"/>
    </row>
    <row r="7142" spans="6:10">
      <c r="F7142" s="47"/>
      <c r="G7142" s="47"/>
      <c r="H7142" s="47"/>
      <c r="I7142" s="47"/>
      <c r="J7142" s="47"/>
    </row>
    <row r="7143" spans="6:10">
      <c r="F7143" s="47"/>
      <c r="G7143" s="47"/>
      <c r="H7143" s="47"/>
      <c r="I7143" s="47"/>
      <c r="J7143" s="47"/>
    </row>
    <row r="7144" spans="6:10">
      <c r="F7144" s="47"/>
      <c r="G7144" s="47"/>
      <c r="H7144" s="47"/>
      <c r="I7144" s="47"/>
      <c r="J7144" s="47"/>
    </row>
    <row r="7145" spans="6:10">
      <c r="F7145" s="47"/>
      <c r="G7145" s="47"/>
      <c r="H7145" s="47"/>
      <c r="I7145" s="47"/>
      <c r="J7145" s="47"/>
    </row>
    <row r="7146" spans="6:10">
      <c r="F7146" s="47"/>
      <c r="G7146" s="47"/>
      <c r="H7146" s="47"/>
      <c r="I7146" s="47"/>
      <c r="J7146" s="47"/>
    </row>
    <row r="7147" spans="6:10">
      <c r="F7147" s="47"/>
      <c r="G7147" s="47"/>
      <c r="H7147" s="47"/>
      <c r="I7147" s="47"/>
      <c r="J7147" s="47"/>
    </row>
    <row r="7148" spans="6:10">
      <c r="F7148" s="47"/>
      <c r="G7148" s="47"/>
      <c r="H7148" s="47"/>
      <c r="I7148" s="47"/>
      <c r="J7148" s="47"/>
    </row>
    <row r="7149" spans="6:10">
      <c r="F7149" s="47"/>
      <c r="G7149" s="47"/>
      <c r="H7149" s="47"/>
      <c r="I7149" s="47"/>
      <c r="J7149" s="47"/>
    </row>
    <row r="7150" spans="6:10">
      <c r="F7150" s="47"/>
      <c r="G7150" s="47"/>
      <c r="H7150" s="47"/>
      <c r="I7150" s="47"/>
      <c r="J7150" s="47"/>
    </row>
    <row r="7151" spans="6:10">
      <c r="F7151" s="47"/>
      <c r="G7151" s="47"/>
      <c r="H7151" s="47"/>
      <c r="I7151" s="47"/>
      <c r="J7151" s="47"/>
    </row>
    <row r="7152" spans="6:10">
      <c r="F7152" s="47"/>
      <c r="G7152" s="47"/>
      <c r="H7152" s="47"/>
      <c r="I7152" s="47"/>
      <c r="J7152" s="47"/>
    </row>
    <row r="7153" spans="6:10">
      <c r="F7153" s="47"/>
      <c r="G7153" s="47"/>
      <c r="H7153" s="47"/>
      <c r="I7153" s="47"/>
      <c r="J7153" s="47"/>
    </row>
    <row r="7154" spans="6:10">
      <c r="F7154" s="47"/>
      <c r="G7154" s="47"/>
      <c r="H7154" s="47"/>
      <c r="I7154" s="47"/>
      <c r="J7154" s="47"/>
    </row>
    <row r="7155" spans="6:10">
      <c r="F7155" s="47"/>
      <c r="G7155" s="47"/>
      <c r="H7155" s="47"/>
      <c r="I7155" s="47"/>
      <c r="J7155" s="47"/>
    </row>
    <row r="7156" spans="6:10">
      <c r="F7156" s="47"/>
      <c r="G7156" s="47"/>
      <c r="H7156" s="47"/>
      <c r="I7156" s="47"/>
      <c r="J7156" s="47"/>
    </row>
    <row r="7157" spans="6:10">
      <c r="F7157" s="47"/>
      <c r="G7157" s="47"/>
      <c r="H7157" s="47"/>
      <c r="I7157" s="47"/>
      <c r="J7157" s="47"/>
    </row>
    <row r="7158" spans="6:10">
      <c r="F7158" s="47"/>
      <c r="G7158" s="47"/>
      <c r="H7158" s="47"/>
      <c r="I7158" s="47"/>
      <c r="J7158" s="47"/>
    </row>
    <row r="7159" spans="6:10">
      <c r="F7159" s="47"/>
      <c r="G7159" s="47"/>
      <c r="H7159" s="47"/>
      <c r="I7159" s="47"/>
      <c r="J7159" s="47"/>
    </row>
    <row r="7160" spans="6:10">
      <c r="F7160" s="47"/>
      <c r="G7160" s="47"/>
      <c r="H7160" s="47"/>
      <c r="I7160" s="47"/>
      <c r="J7160" s="47"/>
    </row>
    <row r="7161" spans="6:10">
      <c r="F7161" s="47"/>
      <c r="G7161" s="47"/>
      <c r="H7161" s="47"/>
      <c r="I7161" s="47"/>
      <c r="J7161" s="47"/>
    </row>
    <row r="7162" spans="6:10">
      <c r="F7162" s="47"/>
      <c r="G7162" s="47"/>
      <c r="H7162" s="47"/>
      <c r="I7162" s="47"/>
      <c r="J7162" s="47"/>
    </row>
    <row r="7163" spans="6:10">
      <c r="F7163" s="47"/>
      <c r="G7163" s="47"/>
      <c r="H7163" s="47"/>
      <c r="I7163" s="47"/>
      <c r="J7163" s="47"/>
    </row>
    <row r="7164" spans="6:10">
      <c r="F7164" s="47"/>
      <c r="G7164" s="47"/>
      <c r="H7164" s="47"/>
      <c r="I7164" s="47"/>
      <c r="J7164" s="47"/>
    </row>
    <row r="7165" spans="6:10">
      <c r="F7165" s="47"/>
      <c r="G7165" s="47"/>
      <c r="H7165" s="47"/>
      <c r="I7165" s="47"/>
      <c r="J7165" s="47"/>
    </row>
    <row r="7166" spans="6:10">
      <c r="F7166" s="47"/>
      <c r="G7166" s="47"/>
      <c r="H7166" s="47"/>
      <c r="I7166" s="47"/>
      <c r="J7166" s="47"/>
    </row>
    <row r="7167" spans="6:10">
      <c r="F7167" s="47"/>
      <c r="G7167" s="47"/>
      <c r="H7167" s="47"/>
      <c r="I7167" s="47"/>
      <c r="J7167" s="47"/>
    </row>
    <row r="7168" spans="6:10">
      <c r="F7168" s="47"/>
      <c r="G7168" s="47"/>
      <c r="H7168" s="47"/>
      <c r="I7168" s="47"/>
      <c r="J7168" s="47"/>
    </row>
    <row r="7169" spans="6:10">
      <c r="F7169" s="47"/>
      <c r="G7169" s="47"/>
      <c r="H7169" s="47"/>
      <c r="I7169" s="47"/>
      <c r="J7169" s="47"/>
    </row>
    <row r="7170" spans="6:10">
      <c r="F7170" s="47"/>
      <c r="G7170" s="47"/>
      <c r="H7170" s="47"/>
      <c r="I7170" s="47"/>
      <c r="J7170" s="47"/>
    </row>
    <row r="7171" spans="6:10">
      <c r="F7171" s="47"/>
      <c r="G7171" s="47"/>
      <c r="H7171" s="47"/>
      <c r="I7171" s="47"/>
      <c r="J7171" s="47"/>
    </row>
    <row r="7172" spans="6:10">
      <c r="F7172" s="47"/>
      <c r="G7172" s="47"/>
      <c r="H7172" s="47"/>
      <c r="I7172" s="47"/>
      <c r="J7172" s="47"/>
    </row>
    <row r="7173" spans="6:10">
      <c r="F7173" s="47"/>
      <c r="G7173" s="47"/>
      <c r="H7173" s="47"/>
      <c r="I7173" s="47"/>
      <c r="J7173" s="47"/>
    </row>
    <row r="7174" spans="6:10">
      <c r="F7174" s="47"/>
      <c r="G7174" s="47"/>
      <c r="H7174" s="47"/>
      <c r="I7174" s="47"/>
      <c r="J7174" s="47"/>
    </row>
    <row r="7175" spans="6:10">
      <c r="F7175" s="47"/>
      <c r="G7175" s="47"/>
      <c r="H7175" s="47"/>
      <c r="I7175" s="47"/>
      <c r="J7175" s="47"/>
    </row>
    <row r="7176" spans="6:10">
      <c r="F7176" s="47"/>
      <c r="G7176" s="47"/>
      <c r="H7176" s="47"/>
      <c r="I7176" s="47"/>
      <c r="J7176" s="47"/>
    </row>
    <row r="7177" spans="6:10">
      <c r="F7177" s="47"/>
      <c r="G7177" s="47"/>
      <c r="H7177" s="47"/>
      <c r="I7177" s="47"/>
      <c r="J7177" s="47"/>
    </row>
    <row r="7178" spans="6:10">
      <c r="F7178" s="47"/>
      <c r="G7178" s="47"/>
      <c r="H7178" s="47"/>
      <c r="I7178" s="47"/>
      <c r="J7178" s="47"/>
    </row>
    <row r="7179" spans="6:10">
      <c r="F7179" s="47"/>
      <c r="G7179" s="47"/>
      <c r="H7179" s="47"/>
      <c r="I7179" s="47"/>
      <c r="J7179" s="47"/>
    </row>
    <row r="7180" spans="6:10">
      <c r="F7180" s="47"/>
      <c r="G7180" s="47"/>
      <c r="H7180" s="47"/>
      <c r="I7180" s="47"/>
      <c r="J7180" s="47"/>
    </row>
    <row r="7181" spans="6:10">
      <c r="F7181" s="47"/>
      <c r="G7181" s="47"/>
      <c r="H7181" s="47"/>
      <c r="I7181" s="47"/>
      <c r="J7181" s="47"/>
    </row>
    <row r="7182" spans="6:10">
      <c r="F7182" s="47"/>
      <c r="G7182" s="47"/>
      <c r="H7182" s="47"/>
      <c r="I7182" s="47"/>
      <c r="J7182" s="47"/>
    </row>
    <row r="7183" spans="6:10">
      <c r="F7183" s="47"/>
      <c r="G7183" s="47"/>
      <c r="H7183" s="47"/>
      <c r="I7183" s="47"/>
      <c r="J7183" s="47"/>
    </row>
    <row r="7184" spans="6:10">
      <c r="F7184" s="47"/>
      <c r="G7184" s="47"/>
      <c r="H7184" s="47"/>
      <c r="I7184" s="47"/>
      <c r="J7184" s="47"/>
    </row>
    <row r="7185" spans="6:10">
      <c r="F7185" s="47"/>
      <c r="G7185" s="47"/>
      <c r="H7185" s="47"/>
      <c r="I7185" s="47"/>
      <c r="J7185" s="47"/>
    </row>
    <row r="7186" spans="6:10">
      <c r="F7186" s="47"/>
      <c r="G7186" s="47"/>
      <c r="H7186" s="47"/>
      <c r="I7186" s="47"/>
      <c r="J7186" s="47"/>
    </row>
    <row r="7187" spans="6:10">
      <c r="F7187" s="47"/>
      <c r="G7187" s="47"/>
      <c r="H7187" s="47"/>
      <c r="I7187" s="47"/>
      <c r="J7187" s="47"/>
    </row>
    <row r="7188" spans="6:10">
      <c r="F7188" s="47"/>
      <c r="G7188" s="47"/>
      <c r="H7188" s="47"/>
      <c r="I7188" s="47"/>
      <c r="J7188" s="47"/>
    </row>
    <row r="7189" spans="6:10">
      <c r="F7189" s="47"/>
      <c r="G7189" s="47"/>
      <c r="H7189" s="47"/>
      <c r="I7189" s="47"/>
      <c r="J7189" s="47"/>
    </row>
    <row r="7190" spans="6:10">
      <c r="F7190" s="47"/>
      <c r="G7190" s="47"/>
      <c r="H7190" s="47"/>
      <c r="I7190" s="47"/>
      <c r="J7190" s="47"/>
    </row>
    <row r="7191" spans="6:10">
      <c r="F7191" s="47"/>
      <c r="G7191" s="47"/>
      <c r="H7191" s="47"/>
      <c r="I7191" s="47"/>
      <c r="J7191" s="47"/>
    </row>
    <row r="7192" spans="6:10">
      <c r="F7192" s="47"/>
      <c r="G7192" s="47"/>
      <c r="H7192" s="47"/>
      <c r="I7192" s="47"/>
      <c r="J7192" s="47"/>
    </row>
    <row r="7193" spans="6:10">
      <c r="F7193" s="47"/>
      <c r="G7193" s="47"/>
      <c r="H7193" s="47"/>
      <c r="I7193" s="47"/>
      <c r="J7193" s="47"/>
    </row>
    <row r="7194" spans="6:10">
      <c r="F7194" s="47"/>
      <c r="G7194" s="47"/>
      <c r="H7194" s="47"/>
      <c r="I7194" s="47"/>
      <c r="J7194" s="47"/>
    </row>
    <row r="7195" spans="6:10">
      <c r="F7195" s="47"/>
      <c r="G7195" s="47"/>
      <c r="H7195" s="47"/>
      <c r="I7195" s="47"/>
      <c r="J7195" s="47"/>
    </row>
    <row r="7196" spans="6:10">
      <c r="F7196" s="47"/>
      <c r="G7196" s="47"/>
      <c r="H7196" s="47"/>
      <c r="I7196" s="47"/>
      <c r="J7196" s="47"/>
    </row>
    <row r="7197" spans="6:10">
      <c r="F7197" s="47"/>
      <c r="G7197" s="47"/>
      <c r="H7197" s="47"/>
      <c r="I7197" s="47"/>
      <c r="J7197" s="47"/>
    </row>
    <row r="7198" spans="6:10">
      <c r="F7198" s="47"/>
      <c r="G7198" s="47"/>
      <c r="H7198" s="47"/>
      <c r="I7198" s="47"/>
      <c r="J7198" s="47"/>
    </row>
    <row r="7199" spans="6:10">
      <c r="F7199" s="47"/>
      <c r="G7199" s="47"/>
      <c r="H7199" s="47"/>
      <c r="I7199" s="47"/>
      <c r="J7199" s="47"/>
    </row>
    <row r="7200" spans="6:10">
      <c r="F7200" s="47"/>
      <c r="G7200" s="47"/>
      <c r="H7200" s="47"/>
      <c r="I7200" s="47"/>
      <c r="J7200" s="47"/>
    </row>
    <row r="7201" spans="6:10">
      <c r="F7201" s="47"/>
      <c r="G7201" s="47"/>
      <c r="H7201" s="47"/>
      <c r="I7201" s="47"/>
      <c r="J7201" s="47"/>
    </row>
    <row r="7202" spans="6:10">
      <c r="F7202" s="47"/>
      <c r="G7202" s="47"/>
      <c r="H7202" s="47"/>
      <c r="I7202" s="47"/>
      <c r="J7202" s="47"/>
    </row>
    <row r="7203" spans="6:10">
      <c r="F7203" s="47"/>
      <c r="G7203" s="47"/>
      <c r="H7203" s="47"/>
      <c r="I7203" s="47"/>
      <c r="J7203" s="47"/>
    </row>
    <row r="7204" spans="6:10">
      <c r="F7204" s="47"/>
      <c r="G7204" s="47"/>
      <c r="H7204" s="47"/>
      <c r="I7204" s="47"/>
      <c r="J7204" s="47"/>
    </row>
    <row r="7205" spans="6:10">
      <c r="F7205" s="47"/>
      <c r="G7205" s="47"/>
      <c r="H7205" s="47"/>
      <c r="I7205" s="47"/>
      <c r="J7205" s="47"/>
    </row>
    <row r="7206" spans="6:10">
      <c r="F7206" s="47"/>
      <c r="G7206" s="47"/>
      <c r="H7206" s="47"/>
      <c r="I7206" s="47"/>
      <c r="J7206" s="47"/>
    </row>
    <row r="7207" spans="6:10">
      <c r="F7207" s="47"/>
      <c r="G7207" s="47"/>
      <c r="H7207" s="47"/>
      <c r="I7207" s="47"/>
      <c r="J7207" s="47"/>
    </row>
    <row r="7208" spans="6:10">
      <c r="F7208" s="47"/>
      <c r="G7208" s="47"/>
      <c r="H7208" s="47"/>
      <c r="I7208" s="47"/>
      <c r="J7208" s="47"/>
    </row>
    <row r="7209" spans="6:10">
      <c r="F7209" s="47"/>
      <c r="G7209" s="47"/>
      <c r="H7209" s="47"/>
      <c r="I7209" s="47"/>
      <c r="J7209" s="47"/>
    </row>
    <row r="7210" spans="6:10">
      <c r="F7210" s="47"/>
      <c r="G7210" s="47"/>
      <c r="H7210" s="47"/>
      <c r="I7210" s="47"/>
      <c r="J7210" s="47"/>
    </row>
    <row r="7211" spans="6:10">
      <c r="F7211" s="47"/>
      <c r="G7211" s="47"/>
      <c r="H7211" s="47"/>
      <c r="I7211" s="47"/>
      <c r="J7211" s="47"/>
    </row>
    <row r="7212" spans="6:10">
      <c r="F7212" s="47"/>
      <c r="G7212" s="47"/>
      <c r="H7212" s="47"/>
      <c r="I7212" s="47"/>
      <c r="J7212" s="47"/>
    </row>
    <row r="7213" spans="6:10">
      <c r="F7213" s="47"/>
      <c r="G7213" s="47"/>
      <c r="H7213" s="47"/>
      <c r="I7213" s="47"/>
      <c r="J7213" s="47"/>
    </row>
    <row r="7214" spans="6:10">
      <c r="F7214" s="47"/>
      <c r="G7214" s="47"/>
      <c r="H7214" s="47"/>
      <c r="I7214" s="47"/>
      <c r="J7214" s="47"/>
    </row>
    <row r="7215" spans="6:10">
      <c r="F7215" s="47"/>
      <c r="G7215" s="47"/>
      <c r="H7215" s="47"/>
      <c r="I7215" s="47"/>
      <c r="J7215" s="47"/>
    </row>
    <row r="7216" spans="6:10">
      <c r="F7216" s="47"/>
      <c r="G7216" s="47"/>
      <c r="H7216" s="47"/>
      <c r="I7216" s="47"/>
      <c r="J7216" s="47"/>
    </row>
    <row r="7217" spans="6:10">
      <c r="F7217" s="47"/>
      <c r="G7217" s="47"/>
      <c r="H7217" s="47"/>
      <c r="I7217" s="47"/>
      <c r="J7217" s="47"/>
    </row>
    <row r="7218" spans="6:10">
      <c r="F7218" s="47"/>
      <c r="G7218" s="47"/>
      <c r="H7218" s="47"/>
      <c r="I7218" s="47"/>
      <c r="J7218" s="47"/>
    </row>
    <row r="7219" spans="6:10">
      <c r="F7219" s="47"/>
      <c r="G7219" s="47"/>
      <c r="H7219" s="47"/>
      <c r="I7219" s="47"/>
      <c r="J7219" s="47"/>
    </row>
    <row r="7220" spans="6:10">
      <c r="F7220" s="47"/>
      <c r="G7220" s="47"/>
      <c r="H7220" s="47"/>
      <c r="I7220" s="47"/>
      <c r="J7220" s="47"/>
    </row>
    <row r="7221" spans="6:10">
      <c r="F7221" s="47"/>
      <c r="G7221" s="47"/>
      <c r="H7221" s="47"/>
      <c r="I7221" s="47"/>
      <c r="J7221" s="47"/>
    </row>
    <row r="7222" spans="6:10">
      <c r="F7222" s="47"/>
      <c r="G7222" s="47"/>
      <c r="H7222" s="47"/>
      <c r="I7222" s="47"/>
      <c r="J7222" s="47"/>
    </row>
    <row r="7223" spans="6:10">
      <c r="F7223" s="47"/>
      <c r="G7223" s="47"/>
      <c r="H7223" s="47"/>
      <c r="I7223" s="47"/>
      <c r="J7223" s="47"/>
    </row>
    <row r="7224" spans="6:10">
      <c r="F7224" s="47"/>
      <c r="G7224" s="47"/>
      <c r="H7224" s="47"/>
      <c r="I7224" s="47"/>
      <c r="J7224" s="47"/>
    </row>
    <row r="7225" spans="6:10">
      <c r="F7225" s="47"/>
      <c r="G7225" s="47"/>
      <c r="H7225" s="47"/>
      <c r="I7225" s="47"/>
      <c r="J7225" s="47"/>
    </row>
    <row r="7226" spans="6:10">
      <c r="F7226" s="47"/>
      <c r="G7226" s="47"/>
      <c r="H7226" s="47"/>
      <c r="I7226" s="47"/>
      <c r="J7226" s="47"/>
    </row>
    <row r="7227" spans="6:10">
      <c r="F7227" s="47"/>
      <c r="G7227" s="47"/>
      <c r="H7227" s="47"/>
      <c r="I7227" s="47"/>
      <c r="J7227" s="47"/>
    </row>
    <row r="7228" spans="6:10">
      <c r="F7228" s="47"/>
      <c r="G7228" s="47"/>
      <c r="H7228" s="47"/>
      <c r="I7228" s="47"/>
      <c r="J7228" s="47"/>
    </row>
    <row r="7229" spans="6:10">
      <c r="F7229" s="47"/>
      <c r="G7229" s="47"/>
      <c r="H7229" s="47"/>
      <c r="I7229" s="47"/>
      <c r="J7229" s="47"/>
    </row>
    <row r="7230" spans="6:10">
      <c r="F7230" s="47"/>
      <c r="G7230" s="47"/>
      <c r="H7230" s="47"/>
      <c r="I7230" s="47"/>
      <c r="J7230" s="47"/>
    </row>
    <row r="7231" spans="6:10">
      <c r="F7231" s="47"/>
      <c r="G7231" s="47"/>
      <c r="H7231" s="47"/>
      <c r="I7231" s="47"/>
      <c r="J7231" s="47"/>
    </row>
    <row r="7232" spans="6:10">
      <c r="F7232" s="47"/>
      <c r="G7232" s="47"/>
      <c r="H7232" s="47"/>
      <c r="I7232" s="47"/>
      <c r="J7232" s="47"/>
    </row>
    <row r="7233" spans="6:10">
      <c r="F7233" s="47"/>
      <c r="G7233" s="47"/>
      <c r="H7233" s="47"/>
      <c r="I7233" s="47"/>
      <c r="J7233" s="47"/>
    </row>
    <row r="7234" spans="6:10">
      <c r="F7234" s="47"/>
      <c r="G7234" s="47"/>
      <c r="H7234" s="47"/>
      <c r="I7234" s="47"/>
      <c r="J7234" s="47"/>
    </row>
    <row r="7235" spans="6:10">
      <c r="F7235" s="47"/>
      <c r="G7235" s="47"/>
      <c r="H7235" s="47"/>
      <c r="I7235" s="47"/>
      <c r="J7235" s="47"/>
    </row>
    <row r="7236" spans="6:10">
      <c r="F7236" s="47"/>
      <c r="G7236" s="47"/>
      <c r="H7236" s="47"/>
      <c r="I7236" s="47"/>
      <c r="J7236" s="47"/>
    </row>
    <row r="7237" spans="6:10">
      <c r="F7237" s="47"/>
      <c r="G7237" s="47"/>
      <c r="H7237" s="47"/>
      <c r="I7237" s="47"/>
      <c r="J7237" s="47"/>
    </row>
    <row r="7238" spans="6:10">
      <c r="F7238" s="47"/>
      <c r="G7238" s="47"/>
      <c r="H7238" s="47"/>
      <c r="I7238" s="47"/>
      <c r="J7238" s="47"/>
    </row>
    <row r="7239" spans="6:10">
      <c r="F7239" s="47"/>
      <c r="G7239" s="47"/>
      <c r="H7239" s="47"/>
      <c r="I7239" s="47"/>
      <c r="J7239" s="47"/>
    </row>
    <row r="7240" spans="6:10">
      <c r="F7240" s="47"/>
      <c r="G7240" s="47"/>
      <c r="H7240" s="47"/>
      <c r="I7240" s="47"/>
      <c r="J7240" s="47"/>
    </row>
    <row r="7241" spans="6:10">
      <c r="F7241" s="47"/>
      <c r="G7241" s="47"/>
      <c r="H7241" s="47"/>
      <c r="I7241" s="47"/>
      <c r="J7241" s="47"/>
    </row>
    <row r="7242" spans="6:10">
      <c r="F7242" s="47"/>
      <c r="G7242" s="47"/>
      <c r="H7242" s="47"/>
      <c r="I7242" s="47"/>
      <c r="J7242" s="47"/>
    </row>
    <row r="7243" spans="6:10">
      <c r="F7243" s="47"/>
      <c r="G7243" s="47"/>
      <c r="H7243" s="47"/>
      <c r="I7243" s="47"/>
      <c r="J7243" s="47"/>
    </row>
    <row r="7244" spans="6:10">
      <c r="F7244" s="47"/>
      <c r="G7244" s="47"/>
      <c r="H7244" s="47"/>
      <c r="I7244" s="47"/>
      <c r="J7244" s="47"/>
    </row>
    <row r="7245" spans="6:10">
      <c r="F7245" s="47"/>
      <c r="G7245" s="47"/>
      <c r="H7245" s="47"/>
      <c r="I7245" s="47"/>
      <c r="J7245" s="47"/>
    </row>
    <row r="7246" spans="6:10">
      <c r="F7246" s="47"/>
      <c r="G7246" s="47"/>
      <c r="H7246" s="47"/>
      <c r="I7246" s="47"/>
      <c r="J7246" s="47"/>
    </row>
    <row r="7247" spans="6:10">
      <c r="F7247" s="47"/>
      <c r="G7247" s="47"/>
      <c r="H7247" s="47"/>
      <c r="I7247" s="47"/>
      <c r="J7247" s="47"/>
    </row>
    <row r="7248" spans="6:10">
      <c r="F7248" s="47"/>
      <c r="G7248" s="47"/>
      <c r="H7248" s="47"/>
      <c r="I7248" s="47"/>
      <c r="J7248" s="47"/>
    </row>
    <row r="7249" spans="6:10">
      <c r="F7249" s="47"/>
      <c r="G7249" s="47"/>
      <c r="H7249" s="47"/>
      <c r="I7249" s="47"/>
      <c r="J7249" s="47"/>
    </row>
    <row r="7250" spans="6:10">
      <c r="F7250" s="47"/>
      <c r="G7250" s="47"/>
      <c r="H7250" s="47"/>
      <c r="I7250" s="47"/>
      <c r="J7250" s="47"/>
    </row>
    <row r="7251" spans="6:10">
      <c r="F7251" s="47"/>
      <c r="G7251" s="47"/>
      <c r="H7251" s="47"/>
      <c r="I7251" s="47"/>
      <c r="J7251" s="47"/>
    </row>
    <row r="7252" spans="6:10">
      <c r="F7252" s="47"/>
      <c r="G7252" s="47"/>
      <c r="H7252" s="47"/>
      <c r="I7252" s="47"/>
      <c r="J7252" s="47"/>
    </row>
    <row r="7253" spans="6:10">
      <c r="F7253" s="47"/>
      <c r="G7253" s="47"/>
      <c r="H7253" s="47"/>
      <c r="I7253" s="47"/>
      <c r="J7253" s="47"/>
    </row>
    <row r="7254" spans="6:10">
      <c r="F7254" s="47"/>
      <c r="G7254" s="47"/>
      <c r="H7254" s="47"/>
      <c r="I7254" s="47"/>
      <c r="J7254" s="47"/>
    </row>
    <row r="7255" spans="6:10">
      <c r="F7255" s="47"/>
      <c r="G7255" s="47"/>
      <c r="H7255" s="47"/>
      <c r="I7255" s="47"/>
      <c r="J7255" s="47"/>
    </row>
    <row r="7256" spans="6:10">
      <c r="F7256" s="47"/>
      <c r="G7256" s="47"/>
      <c r="H7256" s="47"/>
      <c r="I7256" s="47"/>
      <c r="J7256" s="47"/>
    </row>
    <row r="7257" spans="6:10">
      <c r="F7257" s="47"/>
      <c r="G7257" s="47"/>
      <c r="H7257" s="47"/>
      <c r="I7257" s="47"/>
      <c r="J7257" s="47"/>
    </row>
    <row r="7258" spans="6:10">
      <c r="F7258" s="47"/>
      <c r="G7258" s="47"/>
      <c r="H7258" s="47"/>
      <c r="I7258" s="47"/>
      <c r="J7258" s="47"/>
    </row>
    <row r="7259" spans="6:10">
      <c r="F7259" s="47"/>
      <c r="G7259" s="47"/>
      <c r="H7259" s="47"/>
      <c r="I7259" s="47"/>
      <c r="J7259" s="47"/>
    </row>
    <row r="7260" spans="6:10">
      <c r="F7260" s="47"/>
      <c r="G7260" s="47"/>
      <c r="H7260" s="47"/>
      <c r="I7260" s="47"/>
      <c r="J7260" s="47"/>
    </row>
    <row r="7261" spans="6:10">
      <c r="F7261" s="47"/>
      <c r="G7261" s="47"/>
      <c r="H7261" s="47"/>
      <c r="I7261" s="47"/>
      <c r="J7261" s="47"/>
    </row>
    <row r="7262" spans="6:10">
      <c r="F7262" s="47"/>
      <c r="G7262" s="47"/>
      <c r="H7262" s="47"/>
      <c r="I7262" s="47"/>
      <c r="J7262" s="47"/>
    </row>
    <row r="7263" spans="6:10">
      <c r="F7263" s="47"/>
      <c r="G7263" s="47"/>
      <c r="H7263" s="47"/>
      <c r="I7263" s="47"/>
      <c r="J7263" s="47"/>
    </row>
    <row r="7264" spans="6:10">
      <c r="F7264" s="47"/>
      <c r="G7264" s="47"/>
      <c r="H7264" s="47"/>
      <c r="I7264" s="47"/>
      <c r="J7264" s="47"/>
    </row>
    <row r="7265" spans="6:10">
      <c r="F7265" s="47"/>
      <c r="G7265" s="47"/>
      <c r="H7265" s="47"/>
      <c r="I7265" s="47"/>
      <c r="J7265" s="47"/>
    </row>
    <row r="7266" spans="6:10">
      <c r="F7266" s="47"/>
      <c r="G7266" s="47"/>
      <c r="H7266" s="47"/>
      <c r="I7266" s="47"/>
      <c r="J7266" s="47"/>
    </row>
    <row r="7267" spans="6:10">
      <c r="F7267" s="47"/>
      <c r="G7267" s="47"/>
      <c r="H7267" s="47"/>
      <c r="I7267" s="47"/>
      <c r="J7267" s="47"/>
    </row>
    <row r="7268" spans="6:10">
      <c r="F7268" s="47"/>
      <c r="G7268" s="47"/>
      <c r="H7268" s="47"/>
      <c r="I7268" s="47"/>
      <c r="J7268" s="47"/>
    </row>
    <row r="7269" spans="6:10">
      <c r="F7269" s="47"/>
      <c r="G7269" s="47"/>
      <c r="H7269" s="47"/>
      <c r="I7269" s="47"/>
      <c r="J7269" s="47"/>
    </row>
    <row r="7270" spans="6:10">
      <c r="F7270" s="47"/>
      <c r="G7270" s="47"/>
      <c r="H7270" s="47"/>
      <c r="I7270" s="47"/>
      <c r="J7270" s="47"/>
    </row>
    <row r="7271" spans="6:10">
      <c r="F7271" s="47"/>
      <c r="G7271" s="47"/>
      <c r="H7271" s="47"/>
      <c r="I7271" s="47"/>
      <c r="J7271" s="47"/>
    </row>
    <row r="7272" spans="6:10">
      <c r="F7272" s="47"/>
      <c r="G7272" s="47"/>
      <c r="H7272" s="47"/>
      <c r="I7272" s="47"/>
      <c r="J7272" s="47"/>
    </row>
    <row r="7273" spans="6:10">
      <c r="F7273" s="47"/>
      <c r="G7273" s="47"/>
      <c r="H7273" s="47"/>
      <c r="I7273" s="47"/>
      <c r="J7273" s="47"/>
    </row>
    <row r="7274" spans="6:10">
      <c r="F7274" s="47"/>
      <c r="G7274" s="47"/>
      <c r="H7274" s="47"/>
      <c r="I7274" s="47"/>
      <c r="J7274" s="47"/>
    </row>
    <row r="7275" spans="6:10">
      <c r="F7275" s="47"/>
      <c r="G7275" s="47"/>
      <c r="H7275" s="47"/>
      <c r="I7275" s="47"/>
      <c r="J7275" s="47"/>
    </row>
    <row r="7276" spans="6:10">
      <c r="F7276" s="47"/>
      <c r="G7276" s="47"/>
      <c r="H7276" s="47"/>
      <c r="I7276" s="47"/>
      <c r="J7276" s="47"/>
    </row>
    <row r="7277" spans="6:10">
      <c r="F7277" s="47"/>
      <c r="G7277" s="47"/>
      <c r="H7277" s="47"/>
      <c r="I7277" s="47"/>
      <c r="J7277" s="47"/>
    </row>
    <row r="7278" spans="6:10">
      <c r="F7278" s="47"/>
      <c r="G7278" s="47"/>
      <c r="H7278" s="47"/>
      <c r="I7278" s="47"/>
      <c r="J7278" s="47"/>
    </row>
    <row r="7279" spans="6:10">
      <c r="F7279" s="47"/>
      <c r="G7279" s="47"/>
      <c r="H7279" s="47"/>
      <c r="I7279" s="47"/>
      <c r="J7279" s="47"/>
    </row>
    <row r="7280" spans="6:10">
      <c r="F7280" s="47"/>
      <c r="G7280" s="47"/>
      <c r="H7280" s="47"/>
      <c r="I7280" s="47"/>
      <c r="J7280" s="47"/>
    </row>
    <row r="7281" spans="6:10">
      <c r="F7281" s="47"/>
      <c r="G7281" s="47"/>
      <c r="H7281" s="47"/>
      <c r="I7281" s="47"/>
      <c r="J7281" s="47"/>
    </row>
    <row r="7282" spans="6:10">
      <c r="F7282" s="47"/>
      <c r="G7282" s="47"/>
      <c r="H7282" s="47"/>
      <c r="I7282" s="47"/>
      <c r="J7282" s="47"/>
    </row>
    <row r="7283" spans="6:10">
      <c r="F7283" s="47"/>
      <c r="G7283" s="47"/>
      <c r="H7283" s="47"/>
      <c r="I7283" s="47"/>
      <c r="J7283" s="47"/>
    </row>
    <row r="7284" spans="6:10">
      <c r="F7284" s="47"/>
      <c r="G7284" s="47"/>
      <c r="H7284" s="47"/>
      <c r="I7284" s="47"/>
      <c r="J7284" s="47"/>
    </row>
    <row r="7285" spans="6:10">
      <c r="F7285" s="47"/>
      <c r="G7285" s="47"/>
      <c r="H7285" s="47"/>
      <c r="I7285" s="47"/>
      <c r="J7285" s="47"/>
    </row>
    <row r="7286" spans="6:10">
      <c r="F7286" s="47"/>
      <c r="G7286" s="47"/>
      <c r="H7286" s="47"/>
      <c r="I7286" s="47"/>
      <c r="J7286" s="47"/>
    </row>
    <row r="7287" spans="6:10">
      <c r="F7287" s="47"/>
      <c r="G7287" s="47"/>
      <c r="H7287" s="47"/>
      <c r="I7287" s="47"/>
      <c r="J7287" s="47"/>
    </row>
    <row r="7288" spans="6:10">
      <c r="F7288" s="47"/>
      <c r="G7288" s="47"/>
      <c r="H7288" s="47"/>
      <c r="I7288" s="47"/>
      <c r="J7288" s="47"/>
    </row>
    <row r="7289" spans="6:10">
      <c r="F7289" s="47"/>
      <c r="G7289" s="47"/>
      <c r="H7289" s="47"/>
      <c r="I7289" s="47"/>
      <c r="J7289" s="47"/>
    </row>
    <row r="7290" spans="6:10">
      <c r="F7290" s="47"/>
      <c r="G7290" s="47"/>
      <c r="H7290" s="47"/>
      <c r="I7290" s="47"/>
      <c r="J7290" s="47"/>
    </row>
    <row r="7291" spans="6:10">
      <c r="F7291" s="47"/>
      <c r="G7291" s="47"/>
      <c r="H7291" s="47"/>
      <c r="I7291" s="47"/>
      <c r="J7291" s="47"/>
    </row>
    <row r="7292" spans="6:10">
      <c r="F7292" s="47"/>
      <c r="G7292" s="47"/>
      <c r="H7292" s="47"/>
      <c r="I7292" s="47"/>
      <c r="J7292" s="47"/>
    </row>
    <row r="7293" spans="6:10">
      <c r="F7293" s="47"/>
      <c r="G7293" s="47"/>
      <c r="H7293" s="47"/>
      <c r="I7293" s="47"/>
      <c r="J7293" s="47"/>
    </row>
    <row r="7294" spans="6:10">
      <c r="F7294" s="47"/>
      <c r="G7294" s="47"/>
      <c r="H7294" s="47"/>
      <c r="I7294" s="47"/>
      <c r="J7294" s="47"/>
    </row>
    <row r="7295" spans="6:10">
      <c r="F7295" s="47"/>
      <c r="G7295" s="47"/>
      <c r="H7295" s="47"/>
      <c r="I7295" s="47"/>
      <c r="J7295" s="47"/>
    </row>
    <row r="7296" spans="6:10">
      <c r="F7296" s="47"/>
      <c r="G7296" s="47"/>
      <c r="H7296" s="47"/>
      <c r="I7296" s="47"/>
      <c r="J7296" s="47"/>
    </row>
    <row r="7297" spans="6:10">
      <c r="F7297" s="47"/>
      <c r="G7297" s="47"/>
      <c r="H7297" s="47"/>
      <c r="I7297" s="47"/>
      <c r="J7297" s="47"/>
    </row>
    <row r="7298" spans="6:10">
      <c r="F7298" s="47"/>
      <c r="G7298" s="47"/>
      <c r="H7298" s="47"/>
      <c r="I7298" s="47"/>
      <c r="J7298" s="47"/>
    </row>
    <row r="7299" spans="6:10">
      <c r="F7299" s="47"/>
      <c r="G7299" s="47"/>
      <c r="H7299" s="47"/>
      <c r="I7299" s="47"/>
      <c r="J7299" s="47"/>
    </row>
    <row r="7300" spans="6:10">
      <c r="F7300" s="47"/>
      <c r="G7300" s="47"/>
      <c r="H7300" s="47"/>
      <c r="I7300" s="47"/>
      <c r="J7300" s="47"/>
    </row>
    <row r="7301" spans="6:10">
      <c r="F7301" s="47"/>
      <c r="G7301" s="47"/>
      <c r="H7301" s="47"/>
      <c r="I7301" s="47"/>
      <c r="J7301" s="47"/>
    </row>
    <row r="7302" spans="6:10">
      <c r="F7302" s="47"/>
      <c r="G7302" s="47"/>
      <c r="H7302" s="47"/>
      <c r="I7302" s="47"/>
      <c r="J7302" s="47"/>
    </row>
    <row r="7303" spans="6:10">
      <c r="F7303" s="47"/>
      <c r="G7303" s="47"/>
      <c r="H7303" s="47"/>
      <c r="I7303" s="47"/>
      <c r="J7303" s="47"/>
    </row>
    <row r="7304" spans="6:10">
      <c r="F7304" s="47"/>
      <c r="G7304" s="47"/>
      <c r="H7304" s="47"/>
      <c r="I7304" s="47"/>
      <c r="J7304" s="47"/>
    </row>
    <row r="7305" spans="6:10">
      <c r="F7305" s="47"/>
      <c r="G7305" s="47"/>
      <c r="H7305" s="47"/>
      <c r="I7305" s="47"/>
      <c r="J7305" s="47"/>
    </row>
    <row r="7306" spans="6:10">
      <c r="F7306" s="47"/>
      <c r="G7306" s="47"/>
      <c r="H7306" s="47"/>
      <c r="I7306" s="47"/>
      <c r="J7306" s="47"/>
    </row>
    <row r="7307" spans="6:10">
      <c r="F7307" s="47"/>
      <c r="G7307" s="47"/>
      <c r="H7307" s="47"/>
      <c r="I7307" s="47"/>
      <c r="J7307" s="47"/>
    </row>
    <row r="7308" spans="6:10">
      <c r="F7308" s="47"/>
      <c r="G7308" s="47"/>
      <c r="H7308" s="47"/>
      <c r="I7308" s="47"/>
      <c r="J7308" s="47"/>
    </row>
    <row r="7309" spans="6:10">
      <c r="F7309" s="47"/>
      <c r="G7309" s="47"/>
      <c r="H7309" s="47"/>
      <c r="I7309" s="47"/>
      <c r="J7309" s="47"/>
    </row>
    <row r="7310" spans="6:10">
      <c r="F7310" s="47"/>
      <c r="G7310" s="47"/>
      <c r="H7310" s="47"/>
      <c r="I7310" s="47"/>
      <c r="J7310" s="47"/>
    </row>
    <row r="7311" spans="6:10">
      <c r="F7311" s="47"/>
      <c r="G7311" s="47"/>
      <c r="H7311" s="47"/>
      <c r="I7311" s="47"/>
      <c r="J7311" s="47"/>
    </row>
    <row r="7312" spans="6:10">
      <c r="F7312" s="47"/>
      <c r="G7312" s="47"/>
      <c r="H7312" s="47"/>
      <c r="I7312" s="47"/>
      <c r="J7312" s="47"/>
    </row>
    <row r="7313" spans="6:10">
      <c r="F7313" s="47"/>
      <c r="G7313" s="47"/>
      <c r="H7313" s="47"/>
      <c r="I7313" s="47"/>
      <c r="J7313" s="47"/>
    </row>
    <row r="7314" spans="6:10">
      <c r="F7314" s="47"/>
      <c r="G7314" s="47"/>
      <c r="H7314" s="47"/>
      <c r="I7314" s="47"/>
      <c r="J7314" s="47"/>
    </row>
    <row r="7315" spans="6:10">
      <c r="F7315" s="47"/>
      <c r="G7315" s="47"/>
      <c r="H7315" s="47"/>
      <c r="I7315" s="47"/>
      <c r="J7315" s="47"/>
    </row>
    <row r="7316" spans="6:10">
      <c r="F7316" s="47"/>
      <c r="G7316" s="47"/>
      <c r="H7316" s="47"/>
      <c r="I7316" s="47"/>
      <c r="J7316" s="47"/>
    </row>
    <row r="7317" spans="6:10">
      <c r="F7317" s="47"/>
      <c r="G7317" s="47"/>
      <c r="H7317" s="47"/>
      <c r="I7317" s="47"/>
      <c r="J7317" s="47"/>
    </row>
    <row r="7318" spans="6:10">
      <c r="F7318" s="47"/>
      <c r="G7318" s="47"/>
      <c r="H7318" s="47"/>
      <c r="I7318" s="47"/>
      <c r="J7318" s="47"/>
    </row>
    <row r="7319" spans="6:10">
      <c r="F7319" s="47"/>
      <c r="G7319" s="47"/>
      <c r="H7319" s="47"/>
      <c r="I7319" s="47"/>
      <c r="J7319" s="47"/>
    </row>
    <row r="7320" spans="6:10">
      <c r="F7320" s="47"/>
      <c r="G7320" s="47"/>
      <c r="H7320" s="47"/>
      <c r="I7320" s="47"/>
      <c r="J7320" s="47"/>
    </row>
    <row r="7321" spans="6:10">
      <c r="F7321" s="47"/>
      <c r="G7321" s="47"/>
      <c r="H7321" s="47"/>
      <c r="I7321" s="47"/>
      <c r="J7321" s="47"/>
    </row>
    <row r="7322" spans="6:10">
      <c r="F7322" s="47"/>
      <c r="G7322" s="47"/>
      <c r="H7322" s="47"/>
      <c r="I7322" s="47"/>
      <c r="J7322" s="47"/>
    </row>
    <row r="7323" spans="6:10">
      <c r="F7323" s="47"/>
      <c r="G7323" s="47"/>
      <c r="H7323" s="47"/>
      <c r="I7323" s="47"/>
      <c r="J7323" s="47"/>
    </row>
    <row r="7324" spans="6:10">
      <c r="F7324" s="47"/>
      <c r="G7324" s="47"/>
      <c r="H7324" s="47"/>
      <c r="I7324" s="47"/>
      <c r="J7324" s="47"/>
    </row>
    <row r="7325" spans="6:10">
      <c r="F7325" s="47"/>
      <c r="G7325" s="47"/>
      <c r="H7325" s="47"/>
      <c r="I7325" s="47"/>
      <c r="J7325" s="47"/>
    </row>
    <row r="7326" spans="6:10">
      <c r="F7326" s="47"/>
      <c r="G7326" s="47"/>
      <c r="H7326" s="47"/>
      <c r="I7326" s="47"/>
      <c r="J7326" s="47"/>
    </row>
    <row r="7327" spans="6:10">
      <c r="F7327" s="47"/>
      <c r="G7327" s="47"/>
      <c r="H7327" s="47"/>
      <c r="I7327" s="47"/>
      <c r="J7327" s="47"/>
    </row>
    <row r="7328" spans="6:10">
      <c r="F7328" s="47"/>
      <c r="G7328" s="47"/>
      <c r="H7328" s="47"/>
      <c r="I7328" s="47"/>
      <c r="J7328" s="47"/>
    </row>
    <row r="7329" spans="6:10">
      <c r="F7329" s="47"/>
      <c r="G7329" s="47"/>
      <c r="H7329" s="47"/>
      <c r="I7329" s="47"/>
      <c r="J7329" s="47"/>
    </row>
    <row r="7330" spans="6:10">
      <c r="F7330" s="47"/>
      <c r="G7330" s="47"/>
      <c r="H7330" s="47"/>
      <c r="I7330" s="47"/>
      <c r="J7330" s="47"/>
    </row>
    <row r="7331" spans="6:10">
      <c r="F7331" s="47"/>
      <c r="G7331" s="47"/>
      <c r="H7331" s="47"/>
      <c r="I7331" s="47"/>
      <c r="J7331" s="47"/>
    </row>
    <row r="7332" spans="6:10">
      <c r="F7332" s="47"/>
      <c r="G7332" s="47"/>
      <c r="H7332" s="47"/>
      <c r="I7332" s="47"/>
      <c r="J7332" s="47"/>
    </row>
    <row r="7333" spans="6:10">
      <c r="F7333" s="47"/>
      <c r="G7333" s="47"/>
      <c r="H7333" s="47"/>
      <c r="I7333" s="47"/>
      <c r="J7333" s="47"/>
    </row>
    <row r="7334" spans="6:10">
      <c r="F7334" s="47"/>
      <c r="G7334" s="47"/>
      <c r="H7334" s="47"/>
      <c r="I7334" s="47"/>
      <c r="J7334" s="47"/>
    </row>
    <row r="7335" spans="6:10">
      <c r="F7335" s="47"/>
      <c r="G7335" s="47"/>
      <c r="H7335" s="47"/>
      <c r="I7335" s="47"/>
      <c r="J7335" s="47"/>
    </row>
    <row r="7336" spans="6:10">
      <c r="F7336" s="47"/>
      <c r="G7336" s="47"/>
      <c r="H7336" s="47"/>
      <c r="I7336" s="47"/>
      <c r="J7336" s="47"/>
    </row>
    <row r="7337" spans="6:10">
      <c r="F7337" s="47"/>
      <c r="G7337" s="47"/>
      <c r="H7337" s="47"/>
      <c r="I7337" s="47"/>
      <c r="J7337" s="47"/>
    </row>
    <row r="7338" spans="6:10">
      <c r="F7338" s="47"/>
      <c r="G7338" s="47"/>
      <c r="H7338" s="47"/>
      <c r="I7338" s="47"/>
      <c r="J7338" s="47"/>
    </row>
    <row r="7339" spans="6:10">
      <c r="F7339" s="47"/>
      <c r="G7339" s="47"/>
      <c r="H7339" s="47"/>
      <c r="I7339" s="47"/>
      <c r="J7339" s="47"/>
    </row>
    <row r="7340" spans="6:10">
      <c r="F7340" s="47"/>
      <c r="G7340" s="47"/>
      <c r="H7340" s="47"/>
      <c r="I7340" s="47"/>
      <c r="J7340" s="47"/>
    </row>
    <row r="7341" spans="6:10">
      <c r="F7341" s="47"/>
      <c r="G7341" s="47"/>
      <c r="H7341" s="47"/>
      <c r="I7341" s="47"/>
      <c r="J7341" s="47"/>
    </row>
    <row r="7342" spans="6:10">
      <c r="F7342" s="47"/>
      <c r="G7342" s="47"/>
      <c r="H7342" s="47"/>
      <c r="I7342" s="47"/>
      <c r="J7342" s="47"/>
    </row>
    <row r="7343" spans="6:10">
      <c r="F7343" s="47"/>
      <c r="G7343" s="47"/>
      <c r="H7343" s="47"/>
      <c r="I7343" s="47"/>
      <c r="J7343" s="47"/>
    </row>
    <row r="7344" spans="6:10">
      <c r="F7344" s="47"/>
      <c r="G7344" s="47"/>
      <c r="H7344" s="47"/>
      <c r="I7344" s="47"/>
      <c r="J7344" s="47"/>
    </row>
    <row r="7345" spans="6:10">
      <c r="F7345" s="47"/>
      <c r="G7345" s="47"/>
      <c r="H7345" s="47"/>
      <c r="I7345" s="47"/>
      <c r="J7345" s="47"/>
    </row>
    <row r="7346" spans="6:10">
      <c r="F7346" s="47"/>
      <c r="G7346" s="47"/>
      <c r="H7346" s="47"/>
      <c r="I7346" s="47"/>
      <c r="J7346" s="47"/>
    </row>
    <row r="7347" spans="6:10">
      <c r="F7347" s="47"/>
      <c r="G7347" s="47"/>
      <c r="H7347" s="47"/>
      <c r="I7347" s="47"/>
      <c r="J7347" s="47"/>
    </row>
    <row r="7348" spans="6:10">
      <c r="F7348" s="47"/>
      <c r="G7348" s="47"/>
      <c r="H7348" s="47"/>
      <c r="I7348" s="47"/>
      <c r="J7348" s="47"/>
    </row>
    <row r="7349" spans="6:10">
      <c r="F7349" s="47"/>
      <c r="G7349" s="47"/>
      <c r="H7349" s="47"/>
      <c r="I7349" s="47"/>
      <c r="J7349" s="47"/>
    </row>
    <row r="7350" spans="6:10">
      <c r="F7350" s="47"/>
      <c r="G7350" s="47"/>
      <c r="H7350" s="47"/>
      <c r="I7350" s="47"/>
      <c r="J7350" s="47"/>
    </row>
    <row r="7351" spans="6:10">
      <c r="F7351" s="47"/>
      <c r="G7351" s="47"/>
      <c r="H7351" s="47"/>
      <c r="I7351" s="47"/>
      <c r="J7351" s="47"/>
    </row>
    <row r="7352" spans="6:10">
      <c r="F7352" s="47"/>
      <c r="G7352" s="47"/>
      <c r="H7352" s="47"/>
      <c r="I7352" s="47"/>
      <c r="J7352" s="47"/>
    </row>
    <row r="7353" spans="6:10">
      <c r="F7353" s="47"/>
      <c r="G7353" s="47"/>
      <c r="H7353" s="47"/>
      <c r="I7353" s="47"/>
      <c r="J7353" s="47"/>
    </row>
    <row r="7354" spans="6:10">
      <c r="F7354" s="47"/>
      <c r="G7354" s="47"/>
      <c r="H7354" s="47"/>
      <c r="I7354" s="47"/>
      <c r="J7354" s="47"/>
    </row>
    <row r="7355" spans="6:10">
      <c r="F7355" s="47"/>
      <c r="G7355" s="47"/>
      <c r="H7355" s="47"/>
      <c r="I7355" s="47"/>
      <c r="J7355" s="47"/>
    </row>
    <row r="7356" spans="6:10">
      <c r="F7356" s="47"/>
      <c r="G7356" s="47"/>
      <c r="H7356" s="47"/>
      <c r="I7356" s="47"/>
      <c r="J7356" s="47"/>
    </row>
    <row r="7357" spans="6:10">
      <c r="F7357" s="47"/>
      <c r="G7357" s="47"/>
      <c r="H7357" s="47"/>
      <c r="I7357" s="47"/>
      <c r="J7357" s="47"/>
    </row>
    <row r="7358" spans="6:10">
      <c r="F7358" s="47"/>
      <c r="G7358" s="47"/>
      <c r="H7358" s="47"/>
      <c r="I7358" s="47"/>
      <c r="J7358" s="47"/>
    </row>
    <row r="7359" spans="6:10">
      <c r="F7359" s="47"/>
      <c r="G7359" s="47"/>
      <c r="H7359" s="47"/>
      <c r="I7359" s="47"/>
      <c r="J7359" s="47"/>
    </row>
    <row r="7360" spans="6:10">
      <c r="F7360" s="47"/>
      <c r="G7360" s="47"/>
      <c r="H7360" s="47"/>
      <c r="I7360" s="47"/>
      <c r="J7360" s="47"/>
    </row>
    <row r="7361" spans="6:10">
      <c r="F7361" s="47"/>
      <c r="G7361" s="47"/>
      <c r="H7361" s="47"/>
      <c r="I7361" s="47"/>
      <c r="J7361" s="47"/>
    </row>
    <row r="7362" spans="6:10">
      <c r="F7362" s="47"/>
      <c r="G7362" s="47"/>
      <c r="H7362" s="47"/>
      <c r="I7362" s="47"/>
      <c r="J7362" s="47"/>
    </row>
    <row r="7363" spans="6:10">
      <c r="F7363" s="47"/>
      <c r="G7363" s="47"/>
      <c r="H7363" s="47"/>
      <c r="I7363" s="47"/>
      <c r="J7363" s="47"/>
    </row>
    <row r="7364" spans="6:10">
      <c r="F7364" s="47"/>
      <c r="G7364" s="47"/>
      <c r="H7364" s="47"/>
      <c r="I7364" s="47"/>
      <c r="J7364" s="47"/>
    </row>
    <row r="7365" spans="6:10">
      <c r="F7365" s="47"/>
      <c r="G7365" s="47"/>
      <c r="H7365" s="47"/>
      <c r="I7365" s="47"/>
      <c r="J7365" s="47"/>
    </row>
    <row r="7366" spans="6:10">
      <c r="F7366" s="47"/>
      <c r="G7366" s="47"/>
      <c r="H7366" s="47"/>
      <c r="I7366" s="47"/>
      <c r="J7366" s="47"/>
    </row>
    <row r="7367" spans="6:10">
      <c r="F7367" s="47"/>
      <c r="G7367" s="47"/>
      <c r="H7367" s="47"/>
      <c r="I7367" s="47"/>
      <c r="J7367" s="47"/>
    </row>
    <row r="7368" spans="6:10">
      <c r="F7368" s="47"/>
      <c r="G7368" s="47"/>
      <c r="H7368" s="47"/>
      <c r="I7368" s="47"/>
      <c r="J7368" s="47"/>
    </row>
    <row r="7369" spans="6:10">
      <c r="F7369" s="47"/>
      <c r="G7369" s="47"/>
      <c r="H7369" s="47"/>
      <c r="I7369" s="47"/>
      <c r="J7369" s="47"/>
    </row>
    <row r="7370" spans="6:10">
      <c r="F7370" s="47"/>
      <c r="G7370" s="47"/>
      <c r="H7370" s="47"/>
      <c r="I7370" s="47"/>
      <c r="J7370" s="47"/>
    </row>
    <row r="7371" spans="6:10">
      <c r="F7371" s="47"/>
      <c r="G7371" s="47"/>
      <c r="H7371" s="47"/>
      <c r="I7371" s="47"/>
      <c r="J7371" s="47"/>
    </row>
    <row r="7372" spans="6:10">
      <c r="F7372" s="47"/>
      <c r="G7372" s="47"/>
      <c r="H7372" s="47"/>
      <c r="I7372" s="47"/>
      <c r="J7372" s="47"/>
    </row>
    <row r="7373" spans="6:10">
      <c r="F7373" s="47"/>
      <c r="G7373" s="47"/>
      <c r="H7373" s="47"/>
      <c r="I7373" s="47"/>
      <c r="J7373" s="47"/>
    </row>
    <row r="7374" spans="6:10">
      <c r="F7374" s="47"/>
      <c r="G7374" s="47"/>
      <c r="H7374" s="47"/>
      <c r="I7374" s="47"/>
      <c r="J7374" s="47"/>
    </row>
    <row r="7375" spans="6:10">
      <c r="F7375" s="47"/>
      <c r="G7375" s="47"/>
      <c r="H7375" s="47"/>
      <c r="I7375" s="47"/>
      <c r="J7375" s="47"/>
    </row>
    <row r="7376" spans="6:10">
      <c r="F7376" s="47"/>
      <c r="G7376" s="47"/>
      <c r="H7376" s="47"/>
      <c r="I7376" s="47"/>
      <c r="J7376" s="47"/>
    </row>
    <row r="7377" spans="6:10">
      <c r="F7377" s="47"/>
      <c r="G7377" s="47"/>
      <c r="H7377" s="47"/>
      <c r="I7377" s="47"/>
      <c r="J7377" s="47"/>
    </row>
    <row r="7378" spans="6:10">
      <c r="F7378" s="47"/>
      <c r="G7378" s="47"/>
      <c r="H7378" s="47"/>
      <c r="I7378" s="47"/>
      <c r="J7378" s="47"/>
    </row>
    <row r="7379" spans="6:10">
      <c r="F7379" s="47"/>
      <c r="G7379" s="47"/>
      <c r="H7379" s="47"/>
      <c r="I7379" s="47"/>
      <c r="J7379" s="47"/>
    </row>
    <row r="7380" spans="6:10">
      <c r="F7380" s="47"/>
      <c r="G7380" s="47"/>
      <c r="H7380" s="47"/>
      <c r="I7380" s="47"/>
      <c r="J7380" s="47"/>
    </row>
    <row r="7381" spans="6:10">
      <c r="F7381" s="47"/>
      <c r="G7381" s="47"/>
      <c r="H7381" s="47"/>
      <c r="I7381" s="47"/>
      <c r="J7381" s="47"/>
    </row>
    <row r="7382" spans="6:10">
      <c r="F7382" s="47"/>
      <c r="G7382" s="47"/>
      <c r="H7382" s="47"/>
      <c r="I7382" s="47"/>
      <c r="J7382" s="47"/>
    </row>
    <row r="7383" spans="6:10">
      <c r="F7383" s="47"/>
      <c r="G7383" s="47"/>
      <c r="H7383" s="47"/>
      <c r="I7383" s="47"/>
      <c r="J7383" s="47"/>
    </row>
    <row r="7384" spans="6:10">
      <c r="F7384" s="47"/>
      <c r="G7384" s="47"/>
      <c r="H7384" s="47"/>
      <c r="I7384" s="47"/>
      <c r="J7384" s="47"/>
    </row>
    <row r="7385" spans="6:10">
      <c r="F7385" s="47"/>
      <c r="G7385" s="47"/>
      <c r="H7385" s="47"/>
      <c r="I7385" s="47"/>
      <c r="J7385" s="47"/>
    </row>
    <row r="7386" spans="6:10">
      <c r="F7386" s="47"/>
      <c r="G7386" s="47"/>
      <c r="H7386" s="47"/>
      <c r="I7386" s="47"/>
      <c r="J7386" s="47"/>
    </row>
    <row r="7387" spans="6:10">
      <c r="F7387" s="47"/>
      <c r="G7387" s="47"/>
      <c r="H7387" s="47"/>
      <c r="I7387" s="47"/>
      <c r="J7387" s="47"/>
    </row>
    <row r="7388" spans="6:10">
      <c r="F7388" s="47"/>
      <c r="G7388" s="47"/>
      <c r="H7388" s="47"/>
      <c r="I7388" s="47"/>
      <c r="J7388" s="47"/>
    </row>
    <row r="7389" spans="6:10">
      <c r="F7389" s="47"/>
      <c r="G7389" s="47"/>
      <c r="H7389" s="47"/>
      <c r="I7389" s="47"/>
      <c r="J7389" s="47"/>
    </row>
    <row r="7390" spans="6:10">
      <c r="F7390" s="47"/>
      <c r="G7390" s="47"/>
      <c r="H7390" s="47"/>
      <c r="I7390" s="47"/>
      <c r="J7390" s="47"/>
    </row>
    <row r="7391" spans="6:10">
      <c r="F7391" s="47"/>
      <c r="G7391" s="47"/>
      <c r="H7391" s="47"/>
      <c r="I7391" s="47"/>
      <c r="J7391" s="47"/>
    </row>
    <row r="7392" spans="6:10">
      <c r="F7392" s="47"/>
      <c r="G7392" s="47"/>
      <c r="H7392" s="47"/>
      <c r="I7392" s="47"/>
      <c r="J7392" s="47"/>
    </row>
    <row r="7393" spans="6:10">
      <c r="F7393" s="47"/>
      <c r="G7393" s="47"/>
      <c r="H7393" s="47"/>
      <c r="I7393" s="47"/>
      <c r="J7393" s="47"/>
    </row>
    <row r="7394" spans="6:10">
      <c r="F7394" s="47"/>
      <c r="G7394" s="47"/>
      <c r="H7394" s="47"/>
      <c r="I7394" s="47"/>
      <c r="J7394" s="47"/>
    </row>
    <row r="7395" spans="6:10">
      <c r="F7395" s="47"/>
      <c r="G7395" s="47"/>
      <c r="H7395" s="47"/>
      <c r="I7395" s="47"/>
      <c r="J7395" s="47"/>
    </row>
    <row r="7396" spans="6:10">
      <c r="F7396" s="47"/>
      <c r="G7396" s="47"/>
      <c r="H7396" s="47"/>
      <c r="I7396" s="47"/>
      <c r="J7396" s="47"/>
    </row>
    <row r="7397" spans="6:10">
      <c r="F7397" s="47"/>
      <c r="G7397" s="47"/>
      <c r="H7397" s="47"/>
      <c r="I7397" s="47"/>
      <c r="J7397" s="47"/>
    </row>
    <row r="7398" spans="6:10">
      <c r="F7398" s="47"/>
      <c r="G7398" s="47"/>
      <c r="H7398" s="47"/>
      <c r="I7398" s="47"/>
      <c r="J7398" s="47"/>
    </row>
    <row r="7399" spans="6:10">
      <c r="F7399" s="47"/>
      <c r="G7399" s="47"/>
      <c r="H7399" s="47"/>
      <c r="I7399" s="47"/>
      <c r="J7399" s="47"/>
    </row>
    <row r="7400" spans="6:10">
      <c r="F7400" s="47"/>
      <c r="G7400" s="47"/>
      <c r="H7400" s="47"/>
      <c r="I7400" s="47"/>
      <c r="J7400" s="47"/>
    </row>
    <row r="7401" spans="6:10">
      <c r="F7401" s="47"/>
      <c r="G7401" s="47"/>
      <c r="H7401" s="47"/>
      <c r="I7401" s="47"/>
      <c r="J7401" s="47"/>
    </row>
    <row r="7402" spans="6:10">
      <c r="F7402" s="47"/>
      <c r="G7402" s="47"/>
      <c r="H7402" s="47"/>
      <c r="I7402" s="47"/>
      <c r="J7402" s="47"/>
    </row>
    <row r="7403" spans="6:10">
      <c r="F7403" s="47"/>
      <c r="G7403" s="47"/>
      <c r="H7403" s="47"/>
      <c r="I7403" s="47"/>
      <c r="J7403" s="47"/>
    </row>
    <row r="7404" spans="6:10">
      <c r="F7404" s="47"/>
      <c r="G7404" s="47"/>
      <c r="H7404" s="47"/>
      <c r="I7404" s="47"/>
      <c r="J7404" s="47"/>
    </row>
    <row r="7405" spans="6:10">
      <c r="F7405" s="47"/>
      <c r="G7405" s="47"/>
      <c r="H7405" s="47"/>
      <c r="I7405" s="47"/>
      <c r="J7405" s="47"/>
    </row>
    <row r="7406" spans="6:10">
      <c r="F7406" s="47"/>
      <c r="G7406" s="47"/>
      <c r="H7406" s="47"/>
      <c r="I7406" s="47"/>
      <c r="J7406" s="47"/>
    </row>
    <row r="7407" spans="6:10">
      <c r="F7407" s="47"/>
      <c r="G7407" s="47"/>
      <c r="H7407" s="47"/>
      <c r="I7407" s="47"/>
      <c r="J7407" s="47"/>
    </row>
    <row r="7408" spans="6:10">
      <c r="F7408" s="47"/>
      <c r="G7408" s="47"/>
      <c r="H7408" s="47"/>
      <c r="I7408" s="47"/>
      <c r="J7408" s="47"/>
    </row>
    <row r="7409" spans="6:10">
      <c r="F7409" s="47"/>
      <c r="G7409" s="47"/>
      <c r="H7409" s="47"/>
      <c r="I7409" s="47"/>
      <c r="J7409" s="47"/>
    </row>
    <row r="7410" spans="6:10">
      <c r="F7410" s="47"/>
      <c r="G7410" s="47"/>
      <c r="H7410" s="47"/>
      <c r="I7410" s="47"/>
      <c r="J7410" s="47"/>
    </row>
    <row r="7411" spans="6:10">
      <c r="F7411" s="47"/>
      <c r="G7411" s="47"/>
      <c r="H7411" s="47"/>
      <c r="I7411" s="47"/>
      <c r="J7411" s="47"/>
    </row>
    <row r="7412" spans="6:10">
      <c r="F7412" s="47"/>
      <c r="G7412" s="47"/>
      <c r="H7412" s="47"/>
      <c r="I7412" s="47"/>
      <c r="J7412" s="47"/>
    </row>
    <row r="7413" spans="6:10">
      <c r="F7413" s="47"/>
      <c r="G7413" s="47"/>
      <c r="H7413" s="47"/>
      <c r="I7413" s="47"/>
      <c r="J7413" s="47"/>
    </row>
    <row r="7414" spans="6:10">
      <c r="F7414" s="47"/>
      <c r="G7414" s="47"/>
      <c r="H7414" s="47"/>
      <c r="I7414" s="47"/>
      <c r="J7414" s="47"/>
    </row>
    <row r="7415" spans="6:10">
      <c r="F7415" s="47"/>
      <c r="G7415" s="47"/>
      <c r="H7415" s="47"/>
      <c r="I7415" s="47"/>
      <c r="J7415" s="47"/>
    </row>
    <row r="7416" spans="6:10">
      <c r="F7416" s="47"/>
      <c r="G7416" s="47"/>
      <c r="H7416" s="47"/>
      <c r="I7416" s="47"/>
      <c r="J7416" s="47"/>
    </row>
    <row r="7417" spans="6:10">
      <c r="F7417" s="47"/>
      <c r="G7417" s="47"/>
      <c r="H7417" s="47"/>
      <c r="I7417" s="47"/>
      <c r="J7417" s="47"/>
    </row>
    <row r="7418" spans="6:10">
      <c r="F7418" s="47"/>
      <c r="G7418" s="47"/>
      <c r="H7418" s="47"/>
      <c r="I7418" s="47"/>
      <c r="J7418" s="47"/>
    </row>
    <row r="7419" spans="6:10">
      <c r="F7419" s="47"/>
      <c r="G7419" s="47"/>
      <c r="H7419" s="47"/>
      <c r="I7419" s="47"/>
      <c r="J7419" s="47"/>
    </row>
    <row r="7420" spans="6:10">
      <c r="F7420" s="47"/>
      <c r="G7420" s="47"/>
      <c r="H7420" s="47"/>
      <c r="I7420" s="47"/>
      <c r="J7420" s="47"/>
    </row>
    <row r="7421" spans="6:10">
      <c r="F7421" s="47"/>
      <c r="G7421" s="47"/>
      <c r="H7421" s="47"/>
      <c r="I7421" s="47"/>
      <c r="J7421" s="47"/>
    </row>
    <row r="7422" spans="6:10">
      <c r="F7422" s="47"/>
      <c r="G7422" s="47"/>
      <c r="H7422" s="47"/>
      <c r="I7422" s="47"/>
      <c r="J7422" s="47"/>
    </row>
    <row r="7423" spans="6:10">
      <c r="F7423" s="47"/>
      <c r="G7423" s="47"/>
      <c r="H7423" s="47"/>
      <c r="I7423" s="47"/>
      <c r="J7423" s="47"/>
    </row>
    <row r="7424" spans="6:10">
      <c r="F7424" s="47"/>
      <c r="G7424" s="47"/>
      <c r="H7424" s="47"/>
      <c r="I7424" s="47"/>
      <c r="J7424" s="47"/>
    </row>
    <row r="7425" spans="6:10">
      <c r="F7425" s="47"/>
      <c r="G7425" s="47"/>
      <c r="H7425" s="47"/>
      <c r="I7425" s="47"/>
      <c r="J7425" s="47"/>
    </row>
    <row r="7426" spans="6:10">
      <c r="F7426" s="47"/>
      <c r="G7426" s="47"/>
      <c r="H7426" s="47"/>
      <c r="I7426" s="47"/>
      <c r="J7426" s="47"/>
    </row>
    <row r="7427" spans="6:10">
      <c r="F7427" s="47"/>
      <c r="G7427" s="47"/>
      <c r="H7427" s="47"/>
      <c r="I7427" s="47"/>
      <c r="J7427" s="47"/>
    </row>
    <row r="7428" spans="6:10">
      <c r="F7428" s="47"/>
      <c r="G7428" s="47"/>
      <c r="H7428" s="47"/>
      <c r="I7428" s="47"/>
      <c r="J7428" s="47"/>
    </row>
    <row r="7429" spans="6:10">
      <c r="F7429" s="47"/>
      <c r="G7429" s="47"/>
      <c r="H7429" s="47"/>
      <c r="I7429" s="47"/>
      <c r="J7429" s="47"/>
    </row>
    <row r="7430" spans="6:10">
      <c r="F7430" s="47"/>
      <c r="G7430" s="47"/>
      <c r="H7430" s="47"/>
      <c r="I7430" s="47"/>
      <c r="J7430" s="47"/>
    </row>
    <row r="7431" spans="6:10">
      <c r="F7431" s="47"/>
      <c r="G7431" s="47"/>
      <c r="H7431" s="47"/>
      <c r="I7431" s="47"/>
      <c r="J7431" s="47"/>
    </row>
    <row r="7432" spans="6:10">
      <c r="F7432" s="47"/>
      <c r="G7432" s="47"/>
      <c r="H7432" s="47"/>
      <c r="I7432" s="47"/>
      <c r="J7432" s="47"/>
    </row>
    <row r="7433" spans="6:10">
      <c r="F7433" s="47"/>
      <c r="G7433" s="47"/>
      <c r="H7433" s="47"/>
      <c r="I7433" s="47"/>
      <c r="J7433" s="47"/>
    </row>
    <row r="7434" spans="6:10">
      <c r="F7434" s="47"/>
      <c r="G7434" s="47"/>
      <c r="H7434" s="47"/>
      <c r="I7434" s="47"/>
      <c r="J7434" s="47"/>
    </row>
    <row r="7435" spans="6:10">
      <c r="F7435" s="47"/>
      <c r="G7435" s="47"/>
      <c r="H7435" s="47"/>
      <c r="I7435" s="47"/>
      <c r="J7435" s="47"/>
    </row>
    <row r="7436" spans="6:10">
      <c r="F7436" s="47"/>
      <c r="G7436" s="47"/>
      <c r="H7436" s="47"/>
      <c r="I7436" s="47"/>
      <c r="J7436" s="47"/>
    </row>
    <row r="7437" spans="6:10">
      <c r="F7437" s="47"/>
      <c r="G7437" s="47"/>
      <c r="H7437" s="47"/>
      <c r="I7437" s="47"/>
      <c r="J7437" s="47"/>
    </row>
    <row r="7438" spans="6:10">
      <c r="F7438" s="47"/>
      <c r="G7438" s="47"/>
      <c r="H7438" s="47"/>
      <c r="I7438" s="47"/>
      <c r="J7438" s="47"/>
    </row>
    <row r="7439" spans="6:10">
      <c r="F7439" s="47"/>
      <c r="G7439" s="47"/>
      <c r="H7439" s="47"/>
      <c r="I7439" s="47"/>
      <c r="J7439" s="47"/>
    </row>
    <row r="7440" spans="6:10">
      <c r="F7440" s="47"/>
      <c r="G7440" s="47"/>
      <c r="H7440" s="47"/>
      <c r="I7440" s="47"/>
      <c r="J7440" s="47"/>
    </row>
    <row r="7441" spans="6:10">
      <c r="F7441" s="47"/>
      <c r="G7441" s="47"/>
      <c r="H7441" s="47"/>
      <c r="I7441" s="47"/>
      <c r="J7441" s="47"/>
    </row>
    <row r="7442" spans="6:10">
      <c r="F7442" s="47"/>
      <c r="G7442" s="47"/>
      <c r="H7442" s="47"/>
      <c r="I7442" s="47"/>
      <c r="J7442" s="47"/>
    </row>
    <row r="7443" spans="6:10">
      <c r="F7443" s="47"/>
      <c r="G7443" s="47"/>
      <c r="H7443" s="47"/>
      <c r="I7443" s="47"/>
      <c r="J7443" s="47"/>
    </row>
    <row r="7444" spans="6:10">
      <c r="F7444" s="47"/>
      <c r="G7444" s="47"/>
      <c r="H7444" s="47"/>
      <c r="I7444" s="47"/>
      <c r="J7444" s="47"/>
    </row>
    <row r="7445" spans="6:10">
      <c r="F7445" s="47"/>
      <c r="G7445" s="47"/>
      <c r="H7445" s="47"/>
      <c r="I7445" s="47"/>
      <c r="J7445" s="47"/>
    </row>
    <row r="7446" spans="6:10">
      <c r="F7446" s="47"/>
      <c r="G7446" s="47"/>
      <c r="H7446" s="47"/>
      <c r="I7446" s="47"/>
      <c r="J7446" s="47"/>
    </row>
    <row r="7447" spans="6:10">
      <c r="F7447" s="47"/>
      <c r="G7447" s="47"/>
      <c r="H7447" s="47"/>
      <c r="I7447" s="47"/>
      <c r="J7447" s="47"/>
    </row>
    <row r="7448" spans="6:10">
      <c r="F7448" s="47"/>
      <c r="G7448" s="47"/>
      <c r="H7448" s="47"/>
      <c r="I7448" s="47"/>
      <c r="J7448" s="47"/>
    </row>
    <row r="7449" spans="6:10">
      <c r="F7449" s="47"/>
      <c r="G7449" s="47"/>
      <c r="H7449" s="47"/>
      <c r="I7449" s="47"/>
      <c r="J7449" s="47"/>
    </row>
    <row r="7450" spans="6:10">
      <c r="F7450" s="47"/>
      <c r="G7450" s="47"/>
      <c r="H7450" s="47"/>
      <c r="I7450" s="47"/>
      <c r="J7450" s="47"/>
    </row>
    <row r="7451" spans="6:10">
      <c r="F7451" s="47"/>
      <c r="G7451" s="47"/>
      <c r="H7451" s="47"/>
      <c r="I7451" s="47"/>
      <c r="J7451" s="47"/>
    </row>
    <row r="7452" spans="6:10">
      <c r="F7452" s="47"/>
      <c r="G7452" s="47"/>
      <c r="H7452" s="47"/>
      <c r="I7452" s="47"/>
      <c r="J7452" s="47"/>
    </row>
    <row r="7453" spans="6:10">
      <c r="F7453" s="47"/>
      <c r="G7453" s="47"/>
      <c r="H7453" s="47"/>
      <c r="I7453" s="47"/>
      <c r="J7453" s="47"/>
    </row>
    <row r="7454" spans="6:10">
      <c r="F7454" s="47"/>
      <c r="G7454" s="47"/>
      <c r="H7454" s="47"/>
      <c r="I7454" s="47"/>
      <c r="J7454" s="47"/>
    </row>
    <row r="7455" spans="6:10">
      <c r="F7455" s="47"/>
      <c r="G7455" s="47"/>
      <c r="H7455" s="47"/>
      <c r="I7455" s="47"/>
      <c r="J7455" s="47"/>
    </row>
    <row r="7456" spans="6:10">
      <c r="F7456" s="47"/>
      <c r="G7456" s="47"/>
      <c r="H7456" s="47"/>
      <c r="I7456" s="47"/>
      <c r="J7456" s="47"/>
    </row>
    <row r="7457" spans="6:10">
      <c r="F7457" s="47"/>
      <c r="G7457" s="47"/>
      <c r="H7457" s="47"/>
      <c r="I7457" s="47"/>
      <c r="J7457" s="47"/>
    </row>
    <row r="7458" spans="6:10">
      <c r="F7458" s="47"/>
      <c r="G7458" s="47"/>
      <c r="H7458" s="47"/>
      <c r="I7458" s="47"/>
      <c r="J7458" s="47"/>
    </row>
    <row r="7459" spans="6:10">
      <c r="F7459" s="47"/>
      <c r="G7459" s="47"/>
      <c r="H7459" s="47"/>
      <c r="I7459" s="47"/>
      <c r="J7459" s="47"/>
    </row>
    <row r="7460" spans="6:10">
      <c r="F7460" s="47"/>
      <c r="G7460" s="47"/>
      <c r="H7460" s="47"/>
      <c r="I7460" s="47"/>
      <c r="J7460" s="47"/>
    </row>
    <row r="7461" spans="6:10">
      <c r="F7461" s="47"/>
      <c r="G7461" s="47"/>
      <c r="H7461" s="47"/>
      <c r="I7461" s="47"/>
      <c r="J7461" s="47"/>
    </row>
    <row r="7462" spans="6:10">
      <c r="F7462" s="47"/>
      <c r="G7462" s="47"/>
      <c r="H7462" s="47"/>
      <c r="I7462" s="47"/>
      <c r="J7462" s="47"/>
    </row>
    <row r="7463" spans="6:10">
      <c r="F7463" s="47"/>
      <c r="G7463" s="47"/>
      <c r="H7463" s="47"/>
      <c r="I7463" s="47"/>
      <c r="J7463" s="47"/>
    </row>
    <row r="7464" spans="6:10">
      <c r="F7464" s="47"/>
      <c r="G7464" s="47"/>
      <c r="H7464" s="47"/>
      <c r="I7464" s="47"/>
      <c r="J7464" s="47"/>
    </row>
    <row r="7465" spans="6:10">
      <c r="F7465" s="47"/>
      <c r="G7465" s="47"/>
      <c r="H7465" s="47"/>
      <c r="I7465" s="47"/>
      <c r="J7465" s="47"/>
    </row>
    <row r="7466" spans="6:10">
      <c r="F7466" s="47"/>
      <c r="G7466" s="47"/>
      <c r="H7466" s="47"/>
      <c r="I7466" s="47"/>
      <c r="J7466" s="47"/>
    </row>
    <row r="7467" spans="6:10">
      <c r="F7467" s="47"/>
      <c r="G7467" s="47"/>
      <c r="H7467" s="47"/>
      <c r="I7467" s="47"/>
      <c r="J7467" s="47"/>
    </row>
    <row r="7468" spans="6:10">
      <c r="F7468" s="47"/>
      <c r="G7468" s="47"/>
      <c r="H7468" s="47"/>
      <c r="I7468" s="47"/>
      <c r="J7468" s="47"/>
    </row>
    <row r="7469" spans="6:10">
      <c r="F7469" s="47"/>
      <c r="G7469" s="47"/>
      <c r="H7469" s="47"/>
      <c r="I7469" s="47"/>
      <c r="J7469" s="47"/>
    </row>
    <row r="7470" spans="6:10">
      <c r="F7470" s="47"/>
      <c r="G7470" s="47"/>
      <c r="H7470" s="47"/>
      <c r="I7470" s="47"/>
      <c r="J7470" s="47"/>
    </row>
    <row r="7471" spans="6:10">
      <c r="F7471" s="47"/>
      <c r="G7471" s="47"/>
      <c r="H7471" s="47"/>
      <c r="I7471" s="47"/>
      <c r="J7471" s="47"/>
    </row>
    <row r="7472" spans="6:10">
      <c r="F7472" s="47"/>
      <c r="G7472" s="47"/>
      <c r="H7472" s="47"/>
      <c r="I7472" s="47"/>
      <c r="J7472" s="47"/>
    </row>
    <row r="7473" spans="6:10">
      <c r="F7473" s="47"/>
      <c r="G7473" s="47"/>
      <c r="H7473" s="47"/>
      <c r="I7473" s="47"/>
      <c r="J7473" s="47"/>
    </row>
    <row r="7474" spans="6:10">
      <c r="F7474" s="47"/>
      <c r="G7474" s="47"/>
      <c r="H7474" s="47"/>
      <c r="I7474" s="47"/>
      <c r="J7474" s="47"/>
    </row>
    <row r="7475" spans="6:10">
      <c r="F7475" s="47"/>
      <c r="G7475" s="47"/>
      <c r="H7475" s="47"/>
      <c r="I7475" s="47"/>
      <c r="J7475" s="47"/>
    </row>
    <row r="7476" spans="6:10">
      <c r="F7476" s="47"/>
      <c r="G7476" s="47"/>
      <c r="H7476" s="47"/>
      <c r="I7476" s="47"/>
      <c r="J7476" s="47"/>
    </row>
    <row r="7477" spans="6:10">
      <c r="F7477" s="47"/>
      <c r="G7477" s="47"/>
      <c r="H7477" s="47"/>
      <c r="I7477" s="47"/>
      <c r="J7477" s="47"/>
    </row>
    <row r="7478" spans="6:10">
      <c r="F7478" s="47"/>
      <c r="G7478" s="47"/>
      <c r="H7478" s="47"/>
      <c r="I7478" s="47"/>
      <c r="J7478" s="47"/>
    </row>
    <row r="7479" spans="6:10">
      <c r="F7479" s="47"/>
      <c r="G7479" s="47"/>
      <c r="H7479" s="47"/>
      <c r="I7479" s="47"/>
      <c r="J7479" s="47"/>
    </row>
    <row r="7480" spans="6:10">
      <c r="F7480" s="47"/>
      <c r="G7480" s="47"/>
      <c r="H7480" s="47"/>
      <c r="I7480" s="47"/>
      <c r="J7480" s="47"/>
    </row>
    <row r="7481" spans="6:10">
      <c r="F7481" s="47"/>
      <c r="G7481" s="47"/>
      <c r="H7481" s="47"/>
      <c r="I7481" s="47"/>
      <c r="J7481" s="47"/>
    </row>
    <row r="7482" spans="6:10">
      <c r="F7482" s="47"/>
      <c r="G7482" s="47"/>
      <c r="H7482" s="47"/>
      <c r="I7482" s="47"/>
      <c r="J7482" s="47"/>
    </row>
    <row r="7483" spans="6:10">
      <c r="F7483" s="47"/>
      <c r="G7483" s="47"/>
      <c r="H7483" s="47"/>
      <c r="I7483" s="47"/>
      <c r="J7483" s="47"/>
    </row>
    <row r="7484" spans="6:10">
      <c r="F7484" s="47"/>
      <c r="G7484" s="47"/>
      <c r="H7484" s="47"/>
      <c r="I7484" s="47"/>
      <c r="J7484" s="47"/>
    </row>
    <row r="7485" spans="6:10">
      <c r="F7485" s="47"/>
      <c r="G7485" s="47"/>
      <c r="H7485" s="47"/>
      <c r="I7485" s="47"/>
      <c r="J7485" s="47"/>
    </row>
    <row r="7486" spans="6:10">
      <c r="F7486" s="47"/>
      <c r="G7486" s="47"/>
      <c r="H7486" s="47"/>
      <c r="I7486" s="47"/>
      <c r="J7486" s="47"/>
    </row>
    <row r="7487" spans="6:10">
      <c r="F7487" s="47"/>
      <c r="G7487" s="47"/>
      <c r="H7487" s="47"/>
      <c r="I7487" s="47"/>
      <c r="J7487" s="47"/>
    </row>
    <row r="7488" spans="6:10">
      <c r="F7488" s="47"/>
      <c r="G7488" s="47"/>
      <c r="H7488" s="47"/>
      <c r="I7488" s="47"/>
      <c r="J7488" s="47"/>
    </row>
    <row r="7489" spans="6:10">
      <c r="F7489" s="47"/>
      <c r="G7489" s="47"/>
      <c r="H7489" s="47"/>
      <c r="I7489" s="47"/>
      <c r="J7489" s="47"/>
    </row>
    <row r="7490" spans="6:10">
      <c r="F7490" s="47"/>
      <c r="G7490" s="47"/>
      <c r="H7490" s="47"/>
      <c r="I7490" s="47"/>
      <c r="J7490" s="47"/>
    </row>
    <row r="7491" spans="6:10">
      <c r="F7491" s="47"/>
      <c r="G7491" s="47"/>
      <c r="H7491" s="47"/>
      <c r="I7491" s="47"/>
      <c r="J7491" s="47"/>
    </row>
    <row r="7492" spans="6:10">
      <c r="F7492" s="47"/>
      <c r="G7492" s="47"/>
      <c r="H7492" s="47"/>
      <c r="I7492" s="47"/>
      <c r="J7492" s="47"/>
    </row>
    <row r="7493" spans="6:10">
      <c r="F7493" s="47"/>
      <c r="G7493" s="47"/>
      <c r="H7493" s="47"/>
      <c r="I7493" s="47"/>
      <c r="J7493" s="47"/>
    </row>
    <row r="7494" spans="6:10">
      <c r="F7494" s="47"/>
      <c r="G7494" s="47"/>
      <c r="H7494" s="47"/>
      <c r="I7494" s="47"/>
      <c r="J7494" s="47"/>
    </row>
    <row r="7495" spans="6:10">
      <c r="F7495" s="47"/>
      <c r="G7495" s="47"/>
      <c r="H7495" s="47"/>
      <c r="I7495" s="47"/>
      <c r="J7495" s="47"/>
    </row>
    <row r="7496" spans="6:10">
      <c r="F7496" s="47"/>
      <c r="G7496" s="47"/>
      <c r="H7496" s="47"/>
      <c r="I7496" s="47"/>
      <c r="J7496" s="47"/>
    </row>
    <row r="7497" spans="6:10">
      <c r="F7497" s="47"/>
      <c r="G7497" s="47"/>
      <c r="H7497" s="47"/>
      <c r="I7497" s="47"/>
      <c r="J7497" s="47"/>
    </row>
    <row r="7498" spans="6:10">
      <c r="F7498" s="47"/>
      <c r="G7498" s="47"/>
      <c r="H7498" s="47"/>
      <c r="I7498" s="47"/>
      <c r="J7498" s="47"/>
    </row>
    <row r="7499" spans="6:10">
      <c r="F7499" s="47"/>
      <c r="G7499" s="47"/>
      <c r="H7499" s="47"/>
      <c r="I7499" s="47"/>
      <c r="J7499" s="47"/>
    </row>
    <row r="7500" spans="6:10">
      <c r="F7500" s="47"/>
      <c r="G7500" s="47"/>
      <c r="H7500" s="47"/>
      <c r="I7500" s="47"/>
      <c r="J7500" s="47"/>
    </row>
    <row r="7501" spans="6:10">
      <c r="F7501" s="47"/>
      <c r="G7501" s="47"/>
      <c r="H7501" s="47"/>
      <c r="I7501" s="47"/>
      <c r="J7501" s="47"/>
    </row>
    <row r="7502" spans="6:10">
      <c r="F7502" s="47"/>
      <c r="G7502" s="47"/>
      <c r="H7502" s="47"/>
      <c r="I7502" s="47"/>
      <c r="J7502" s="47"/>
    </row>
    <row r="7503" spans="6:10">
      <c r="F7503" s="47"/>
      <c r="G7503" s="47"/>
      <c r="H7503" s="47"/>
      <c r="I7503" s="47"/>
      <c r="J7503" s="47"/>
    </row>
    <row r="7504" spans="6:10">
      <c r="F7504" s="47"/>
      <c r="G7504" s="47"/>
      <c r="H7504" s="47"/>
      <c r="I7504" s="47"/>
      <c r="J7504" s="47"/>
    </row>
    <row r="7505" spans="6:10">
      <c r="F7505" s="47"/>
      <c r="G7505" s="47"/>
      <c r="H7505" s="47"/>
      <c r="I7505" s="47"/>
      <c r="J7505" s="47"/>
    </row>
    <row r="7506" spans="6:10">
      <c r="F7506" s="47"/>
      <c r="G7506" s="47"/>
      <c r="H7506" s="47"/>
      <c r="I7506" s="47"/>
      <c r="J7506" s="47"/>
    </row>
    <row r="7507" spans="6:10">
      <c r="F7507" s="47"/>
      <c r="G7507" s="47"/>
      <c r="H7507" s="47"/>
      <c r="I7507" s="47"/>
      <c r="J7507" s="47"/>
    </row>
    <row r="7508" spans="6:10">
      <c r="F7508" s="47"/>
      <c r="G7508" s="47"/>
      <c r="H7508" s="47"/>
      <c r="I7508" s="47"/>
      <c r="J7508" s="47"/>
    </row>
    <row r="7509" spans="6:10">
      <c r="F7509" s="47"/>
      <c r="G7509" s="47"/>
      <c r="H7509" s="47"/>
      <c r="I7509" s="47"/>
      <c r="J7509" s="47"/>
    </row>
    <row r="7510" spans="6:10">
      <c r="F7510" s="47"/>
      <c r="G7510" s="47"/>
      <c r="H7510" s="47"/>
      <c r="I7510" s="47"/>
      <c r="J7510" s="47"/>
    </row>
    <row r="7511" spans="6:10">
      <c r="F7511" s="47"/>
      <c r="G7511" s="47"/>
      <c r="H7511" s="47"/>
      <c r="I7511" s="47"/>
      <c r="J7511" s="47"/>
    </row>
    <row r="7512" spans="6:10">
      <c r="F7512" s="47"/>
      <c r="G7512" s="47"/>
      <c r="H7512" s="47"/>
      <c r="I7512" s="47"/>
      <c r="J7512" s="47"/>
    </row>
    <row r="7513" spans="6:10">
      <c r="F7513" s="47"/>
      <c r="G7513" s="47"/>
      <c r="H7513" s="47"/>
      <c r="I7513" s="47"/>
      <c r="J7513" s="47"/>
    </row>
    <row r="7514" spans="6:10">
      <c r="F7514" s="47"/>
      <c r="G7514" s="47"/>
      <c r="H7514" s="47"/>
      <c r="I7514" s="47"/>
      <c r="J7514" s="47"/>
    </row>
    <row r="7515" spans="6:10">
      <c r="F7515" s="47"/>
      <c r="G7515" s="47"/>
      <c r="H7515" s="47"/>
      <c r="I7515" s="47"/>
      <c r="J7515" s="47"/>
    </row>
    <row r="7516" spans="6:10">
      <c r="F7516" s="47"/>
      <c r="G7516" s="47"/>
      <c r="H7516" s="47"/>
      <c r="I7516" s="47"/>
      <c r="J7516" s="47"/>
    </row>
    <row r="7517" spans="6:10">
      <c r="F7517" s="47"/>
      <c r="G7517" s="47"/>
      <c r="H7517" s="47"/>
      <c r="I7517" s="47"/>
      <c r="J7517" s="47"/>
    </row>
    <row r="7518" spans="6:10">
      <c r="F7518" s="47"/>
      <c r="G7518" s="47"/>
      <c r="H7518" s="47"/>
      <c r="I7518" s="47"/>
      <c r="J7518" s="47"/>
    </row>
    <row r="7519" spans="6:10">
      <c r="F7519" s="47"/>
      <c r="G7519" s="47"/>
      <c r="H7519" s="47"/>
      <c r="I7519" s="47"/>
      <c r="J7519" s="47"/>
    </row>
    <row r="7520" spans="6:10">
      <c r="F7520" s="47"/>
      <c r="G7520" s="47"/>
      <c r="H7520" s="47"/>
      <c r="I7520" s="47"/>
      <c r="J7520" s="47"/>
    </row>
    <row r="7521" spans="6:10">
      <c r="F7521" s="47"/>
      <c r="G7521" s="47"/>
      <c r="H7521" s="47"/>
      <c r="I7521" s="47"/>
      <c r="J7521" s="47"/>
    </row>
    <row r="7522" spans="6:10">
      <c r="F7522" s="47"/>
      <c r="G7522" s="47"/>
      <c r="H7522" s="47"/>
      <c r="I7522" s="47"/>
      <c r="J7522" s="47"/>
    </row>
    <row r="7523" spans="6:10">
      <c r="F7523" s="47"/>
      <c r="G7523" s="47"/>
      <c r="H7523" s="47"/>
      <c r="I7523" s="47"/>
      <c r="J7523" s="47"/>
    </row>
    <row r="7524" spans="6:10">
      <c r="F7524" s="47"/>
      <c r="G7524" s="47"/>
      <c r="H7524" s="47"/>
      <c r="I7524" s="47"/>
      <c r="J7524" s="47"/>
    </row>
    <row r="7525" spans="6:10">
      <c r="F7525" s="47"/>
      <c r="G7525" s="47"/>
      <c r="H7525" s="47"/>
      <c r="I7525" s="47"/>
      <c r="J7525" s="47"/>
    </row>
    <row r="7526" spans="6:10">
      <c r="F7526" s="47"/>
      <c r="G7526" s="47"/>
      <c r="H7526" s="47"/>
      <c r="I7526" s="47"/>
      <c r="J7526" s="47"/>
    </row>
    <row r="7527" spans="6:10">
      <c r="F7527" s="47"/>
      <c r="G7527" s="47"/>
      <c r="H7527" s="47"/>
      <c r="I7527" s="47"/>
      <c r="J7527" s="47"/>
    </row>
    <row r="7528" spans="6:10">
      <c r="F7528" s="47"/>
      <c r="G7528" s="47"/>
      <c r="H7528" s="47"/>
      <c r="I7528" s="47"/>
      <c r="J7528" s="47"/>
    </row>
    <row r="7529" spans="6:10">
      <c r="F7529" s="47"/>
      <c r="G7529" s="47"/>
      <c r="H7529" s="47"/>
      <c r="I7529" s="47"/>
      <c r="J7529" s="47"/>
    </row>
    <row r="7530" spans="6:10">
      <c r="F7530" s="47"/>
      <c r="G7530" s="47"/>
      <c r="H7530" s="47"/>
      <c r="I7530" s="47"/>
      <c r="J7530" s="47"/>
    </row>
    <row r="7531" spans="6:10">
      <c r="F7531" s="47"/>
      <c r="G7531" s="47"/>
      <c r="H7531" s="47"/>
      <c r="I7531" s="47"/>
      <c r="J7531" s="47"/>
    </row>
    <row r="7532" spans="6:10">
      <c r="F7532" s="47"/>
      <c r="G7532" s="47"/>
      <c r="H7532" s="47"/>
      <c r="I7532" s="47"/>
      <c r="J7532" s="47"/>
    </row>
    <row r="7533" spans="6:10">
      <c r="F7533" s="47"/>
      <c r="G7533" s="47"/>
      <c r="H7533" s="47"/>
      <c r="I7533" s="47"/>
      <c r="J7533" s="47"/>
    </row>
    <row r="7534" spans="6:10">
      <c r="F7534" s="47"/>
      <c r="G7534" s="47"/>
      <c r="H7534" s="47"/>
      <c r="I7534" s="47"/>
      <c r="J7534" s="47"/>
    </row>
    <row r="7535" spans="6:10">
      <c r="F7535" s="47"/>
      <c r="G7535" s="47"/>
      <c r="H7535" s="47"/>
      <c r="I7535" s="47"/>
      <c r="J7535" s="47"/>
    </row>
    <row r="7536" spans="6:10">
      <c r="F7536" s="47"/>
      <c r="G7536" s="47"/>
      <c r="H7536" s="47"/>
      <c r="I7536" s="47"/>
      <c r="J7536" s="47"/>
    </row>
    <row r="7537" spans="6:10">
      <c r="F7537" s="47"/>
      <c r="G7537" s="47"/>
      <c r="H7537" s="47"/>
      <c r="I7537" s="47"/>
      <c r="J7537" s="47"/>
    </row>
    <row r="7538" spans="6:10">
      <c r="F7538" s="47"/>
      <c r="G7538" s="47"/>
      <c r="H7538" s="47"/>
      <c r="I7538" s="47"/>
      <c r="J7538" s="47"/>
    </row>
    <row r="7539" spans="6:10">
      <c r="F7539" s="47"/>
      <c r="G7539" s="47"/>
      <c r="H7539" s="47"/>
      <c r="I7539" s="47"/>
      <c r="J7539" s="47"/>
    </row>
    <row r="7540" spans="6:10">
      <c r="F7540" s="47"/>
      <c r="G7540" s="47"/>
      <c r="H7540" s="47"/>
      <c r="I7540" s="47"/>
      <c r="J7540" s="47"/>
    </row>
    <row r="7541" spans="6:10">
      <c r="F7541" s="47"/>
      <c r="G7541" s="47"/>
      <c r="H7541" s="47"/>
      <c r="I7541" s="47"/>
      <c r="J7541" s="47"/>
    </row>
    <row r="7542" spans="6:10">
      <c r="F7542" s="47"/>
      <c r="G7542" s="47"/>
      <c r="H7542" s="47"/>
      <c r="I7542" s="47"/>
      <c r="J7542" s="47"/>
    </row>
    <row r="7543" spans="6:10">
      <c r="F7543" s="47"/>
      <c r="G7543" s="47"/>
      <c r="H7543" s="47"/>
      <c r="I7543" s="47"/>
      <c r="J7543" s="47"/>
    </row>
    <row r="7544" spans="6:10">
      <c r="F7544" s="47"/>
      <c r="G7544" s="47"/>
      <c r="H7544" s="47"/>
      <c r="I7544" s="47"/>
      <c r="J7544" s="47"/>
    </row>
    <row r="7545" spans="6:10">
      <c r="F7545" s="47"/>
      <c r="G7545" s="47"/>
      <c r="H7545" s="47"/>
      <c r="I7545" s="47"/>
      <c r="J7545" s="47"/>
    </row>
    <row r="7546" spans="6:10">
      <c r="F7546" s="47"/>
      <c r="G7546" s="47"/>
      <c r="H7546" s="47"/>
      <c r="I7546" s="47"/>
      <c r="J7546" s="47"/>
    </row>
    <row r="7547" spans="6:10">
      <c r="F7547" s="47"/>
      <c r="G7547" s="47"/>
      <c r="H7547" s="47"/>
      <c r="I7547" s="47"/>
      <c r="J7547" s="47"/>
    </row>
    <row r="7548" spans="6:10">
      <c r="F7548" s="47"/>
      <c r="G7548" s="47"/>
      <c r="H7548" s="47"/>
      <c r="I7548" s="47"/>
      <c r="J7548" s="47"/>
    </row>
    <row r="7549" spans="6:10">
      <c r="F7549" s="47"/>
      <c r="G7549" s="47"/>
      <c r="H7549" s="47"/>
      <c r="I7549" s="47"/>
      <c r="J7549" s="47"/>
    </row>
    <row r="7550" spans="6:10">
      <c r="F7550" s="47"/>
      <c r="G7550" s="47"/>
      <c r="H7550" s="47"/>
      <c r="I7550" s="47"/>
      <c r="J7550" s="47"/>
    </row>
    <row r="7551" spans="6:10">
      <c r="F7551" s="47"/>
      <c r="G7551" s="47"/>
      <c r="H7551" s="47"/>
      <c r="I7551" s="47"/>
      <c r="J7551" s="47"/>
    </row>
    <row r="7552" spans="6:10">
      <c r="F7552" s="47"/>
      <c r="G7552" s="47"/>
      <c r="H7552" s="47"/>
      <c r="I7552" s="47"/>
      <c r="J7552" s="47"/>
    </row>
    <row r="7553" spans="6:10">
      <c r="F7553" s="47"/>
      <c r="G7553" s="47"/>
      <c r="H7553" s="47"/>
      <c r="I7553" s="47"/>
      <c r="J7553" s="47"/>
    </row>
    <row r="7554" spans="6:10">
      <c r="F7554" s="47"/>
      <c r="G7554" s="47"/>
      <c r="H7554" s="47"/>
      <c r="I7554" s="47"/>
      <c r="J7554" s="47"/>
    </row>
    <row r="7555" spans="6:10">
      <c r="F7555" s="47"/>
      <c r="G7555" s="47"/>
      <c r="H7555" s="47"/>
      <c r="I7555" s="47"/>
      <c r="J7555" s="47"/>
    </row>
    <row r="7556" spans="6:10">
      <c r="F7556" s="47"/>
      <c r="G7556" s="47"/>
      <c r="H7556" s="47"/>
      <c r="I7556" s="47"/>
      <c r="J7556" s="47"/>
    </row>
    <row r="7557" spans="6:10">
      <c r="F7557" s="47"/>
      <c r="G7557" s="47"/>
      <c r="H7557" s="47"/>
      <c r="I7557" s="47"/>
      <c r="J7557" s="47"/>
    </row>
    <row r="7558" spans="6:10">
      <c r="F7558" s="47"/>
      <c r="G7558" s="47"/>
      <c r="H7558" s="47"/>
      <c r="I7558" s="47"/>
      <c r="J7558" s="47"/>
    </row>
    <row r="7559" spans="6:10">
      <c r="F7559" s="47"/>
      <c r="G7559" s="47"/>
      <c r="H7559" s="47"/>
      <c r="I7559" s="47"/>
      <c r="J7559" s="47"/>
    </row>
    <row r="7560" spans="6:10">
      <c r="F7560" s="47"/>
      <c r="G7560" s="47"/>
      <c r="H7560" s="47"/>
      <c r="I7560" s="47"/>
      <c r="J7560" s="47"/>
    </row>
    <row r="7561" spans="6:10">
      <c r="F7561" s="47"/>
      <c r="G7561" s="47"/>
      <c r="H7561" s="47"/>
      <c r="I7561" s="47"/>
      <c r="J7561" s="47"/>
    </row>
    <row r="7562" spans="6:10">
      <c r="F7562" s="47"/>
      <c r="G7562" s="47"/>
      <c r="H7562" s="47"/>
      <c r="I7562" s="47"/>
      <c r="J7562" s="47"/>
    </row>
    <row r="7563" spans="6:10">
      <c r="F7563" s="47"/>
      <c r="G7563" s="47"/>
      <c r="H7563" s="47"/>
      <c r="I7563" s="47"/>
      <c r="J7563" s="47"/>
    </row>
    <row r="7564" spans="6:10">
      <c r="F7564" s="47"/>
      <c r="G7564" s="47"/>
      <c r="H7564" s="47"/>
      <c r="I7564" s="47"/>
      <c r="J7564" s="47"/>
    </row>
    <row r="7565" spans="6:10">
      <c r="F7565" s="47"/>
      <c r="G7565" s="47"/>
      <c r="H7565" s="47"/>
      <c r="I7565" s="47"/>
      <c r="J7565" s="47"/>
    </row>
    <row r="7566" spans="6:10">
      <c r="F7566" s="47"/>
      <c r="G7566" s="47"/>
      <c r="H7566" s="47"/>
      <c r="I7566" s="47"/>
      <c r="J7566" s="47"/>
    </row>
    <row r="7567" spans="6:10">
      <c r="F7567" s="47"/>
      <c r="G7567" s="47"/>
      <c r="H7567" s="47"/>
      <c r="I7567" s="47"/>
      <c r="J7567" s="47"/>
    </row>
    <row r="7568" spans="6:10">
      <c r="F7568" s="47"/>
      <c r="G7568" s="47"/>
      <c r="H7568" s="47"/>
      <c r="I7568" s="47"/>
      <c r="J7568" s="47"/>
    </row>
    <row r="7569" spans="6:10">
      <c r="F7569" s="47"/>
      <c r="G7569" s="47"/>
      <c r="H7569" s="47"/>
      <c r="I7569" s="47"/>
      <c r="J7569" s="47"/>
    </row>
    <row r="7570" spans="6:10">
      <c r="F7570" s="47"/>
      <c r="G7570" s="47"/>
      <c r="H7570" s="47"/>
      <c r="I7570" s="47"/>
      <c r="J7570" s="47"/>
    </row>
    <row r="7571" spans="6:10">
      <c r="F7571" s="47"/>
      <c r="G7571" s="47"/>
      <c r="H7571" s="47"/>
      <c r="I7571" s="47"/>
      <c r="J7571" s="47"/>
    </row>
    <row r="7572" spans="6:10">
      <c r="F7572" s="47"/>
      <c r="G7572" s="47"/>
      <c r="H7572" s="47"/>
      <c r="I7572" s="47"/>
      <c r="J7572" s="47"/>
    </row>
    <row r="7573" spans="6:10">
      <c r="F7573" s="47"/>
      <c r="G7573" s="47"/>
      <c r="H7573" s="47"/>
      <c r="I7573" s="47"/>
      <c r="J7573" s="47"/>
    </row>
    <row r="7574" spans="6:10">
      <c r="F7574" s="47"/>
      <c r="G7574" s="47"/>
      <c r="H7574" s="47"/>
      <c r="I7574" s="47"/>
      <c r="J7574" s="47"/>
    </row>
    <row r="7575" spans="6:10">
      <c r="F7575" s="47"/>
      <c r="G7575" s="47"/>
      <c r="H7575" s="47"/>
      <c r="I7575" s="47"/>
      <c r="J7575" s="47"/>
    </row>
    <row r="7576" spans="6:10">
      <c r="F7576" s="47"/>
      <c r="G7576" s="47"/>
      <c r="H7576" s="47"/>
      <c r="I7576" s="47"/>
      <c r="J7576" s="47"/>
    </row>
    <row r="7577" spans="6:10">
      <c r="F7577" s="47"/>
      <c r="G7577" s="47"/>
      <c r="H7577" s="47"/>
      <c r="I7577" s="47"/>
      <c r="J7577" s="47"/>
    </row>
    <row r="7578" spans="6:10">
      <c r="F7578" s="47"/>
      <c r="G7578" s="47"/>
      <c r="H7578" s="47"/>
      <c r="I7578" s="47"/>
      <c r="J7578" s="47"/>
    </row>
    <row r="7579" spans="6:10">
      <c r="F7579" s="47"/>
      <c r="G7579" s="47"/>
      <c r="H7579" s="47"/>
      <c r="I7579" s="47"/>
      <c r="J7579" s="47"/>
    </row>
    <row r="7580" spans="6:10">
      <c r="F7580" s="47"/>
      <c r="G7580" s="47"/>
      <c r="H7580" s="47"/>
      <c r="I7580" s="47"/>
      <c r="J7580" s="47"/>
    </row>
    <row r="7581" spans="6:10">
      <c r="F7581" s="47"/>
      <c r="G7581" s="47"/>
      <c r="H7581" s="47"/>
      <c r="I7581" s="47"/>
      <c r="J7581" s="47"/>
    </row>
    <row r="7582" spans="6:10">
      <c r="F7582" s="47"/>
      <c r="G7582" s="47"/>
      <c r="H7582" s="47"/>
      <c r="I7582" s="47"/>
      <c r="J7582" s="47"/>
    </row>
    <row r="7583" spans="6:10">
      <c r="F7583" s="47"/>
      <c r="G7583" s="47"/>
      <c r="H7583" s="47"/>
      <c r="I7583" s="47"/>
      <c r="J7583" s="47"/>
    </row>
    <row r="7584" spans="6:10">
      <c r="F7584" s="47"/>
      <c r="G7584" s="47"/>
      <c r="H7584" s="47"/>
      <c r="I7584" s="47"/>
      <c r="J7584" s="47"/>
    </row>
    <row r="7585" spans="6:10">
      <c r="F7585" s="47"/>
      <c r="G7585" s="47"/>
      <c r="H7585" s="47"/>
      <c r="I7585" s="47"/>
      <c r="J7585" s="47"/>
    </row>
    <row r="7586" spans="6:10">
      <c r="F7586" s="47"/>
      <c r="G7586" s="47"/>
      <c r="H7586" s="47"/>
      <c r="I7586" s="47"/>
      <c r="J7586" s="47"/>
    </row>
    <row r="7587" spans="6:10">
      <c r="F7587" s="47"/>
      <c r="G7587" s="47"/>
      <c r="H7587" s="47"/>
      <c r="I7587" s="47"/>
      <c r="J7587" s="47"/>
    </row>
    <row r="7588" spans="6:10">
      <c r="F7588" s="47"/>
      <c r="G7588" s="47"/>
      <c r="H7588" s="47"/>
      <c r="I7588" s="47"/>
      <c r="J7588" s="47"/>
    </row>
    <row r="7589" spans="6:10">
      <c r="F7589" s="47"/>
      <c r="G7589" s="47"/>
      <c r="H7589" s="47"/>
      <c r="I7589" s="47"/>
      <c r="J7589" s="47"/>
    </row>
    <row r="7590" spans="6:10">
      <c r="F7590" s="47"/>
      <c r="G7590" s="47"/>
      <c r="H7590" s="47"/>
      <c r="I7590" s="47"/>
      <c r="J7590" s="47"/>
    </row>
    <row r="7591" spans="6:10">
      <c r="F7591" s="47"/>
      <c r="G7591" s="47"/>
      <c r="H7591" s="47"/>
      <c r="I7591" s="47"/>
      <c r="J7591" s="47"/>
    </row>
    <row r="7592" spans="6:10">
      <c r="F7592" s="47"/>
      <c r="G7592" s="47"/>
      <c r="H7592" s="47"/>
      <c r="I7592" s="47"/>
      <c r="J7592" s="47"/>
    </row>
    <row r="7593" spans="6:10">
      <c r="F7593" s="47"/>
      <c r="G7593" s="47"/>
      <c r="H7593" s="47"/>
      <c r="I7593" s="47"/>
      <c r="J7593" s="47"/>
    </row>
    <row r="7594" spans="6:10">
      <c r="F7594" s="47"/>
      <c r="G7594" s="47"/>
      <c r="H7594" s="47"/>
      <c r="I7594" s="47"/>
      <c r="J7594" s="47"/>
    </row>
    <row r="7595" spans="6:10">
      <c r="F7595" s="47"/>
      <c r="G7595" s="47"/>
      <c r="H7595" s="47"/>
      <c r="I7595" s="47"/>
      <c r="J7595" s="47"/>
    </row>
    <row r="7596" spans="6:10">
      <c r="F7596" s="47"/>
      <c r="G7596" s="47"/>
      <c r="H7596" s="47"/>
      <c r="I7596" s="47"/>
      <c r="J7596" s="47"/>
    </row>
    <row r="7597" spans="6:10">
      <c r="F7597" s="47"/>
      <c r="G7597" s="47"/>
      <c r="H7597" s="47"/>
      <c r="I7597" s="47"/>
      <c r="J7597" s="47"/>
    </row>
    <row r="7598" spans="6:10">
      <c r="F7598" s="47"/>
      <c r="G7598" s="47"/>
      <c r="H7598" s="47"/>
      <c r="I7598" s="47"/>
      <c r="J7598" s="47"/>
    </row>
    <row r="7599" spans="6:10">
      <c r="F7599" s="47"/>
      <c r="G7599" s="47"/>
      <c r="H7599" s="47"/>
      <c r="I7599" s="47"/>
      <c r="J7599" s="47"/>
    </row>
    <row r="7600" spans="6:10">
      <c r="F7600" s="47"/>
      <c r="G7600" s="47"/>
      <c r="H7600" s="47"/>
      <c r="I7600" s="47"/>
      <c r="J7600" s="47"/>
    </row>
    <row r="7601" spans="6:10">
      <c r="F7601" s="47"/>
      <c r="G7601" s="47"/>
      <c r="H7601" s="47"/>
      <c r="I7601" s="47"/>
      <c r="J7601" s="47"/>
    </row>
    <row r="7602" spans="6:10">
      <c r="F7602" s="47"/>
      <c r="G7602" s="47"/>
      <c r="H7602" s="47"/>
      <c r="I7602" s="47"/>
      <c r="J7602" s="47"/>
    </row>
    <row r="7603" spans="6:10">
      <c r="F7603" s="47"/>
      <c r="G7603" s="47"/>
      <c r="H7603" s="47"/>
      <c r="I7603" s="47"/>
      <c r="J7603" s="47"/>
    </row>
    <row r="7604" spans="6:10">
      <c r="F7604" s="47"/>
      <c r="G7604" s="47"/>
      <c r="H7604" s="47"/>
      <c r="I7604" s="47"/>
      <c r="J7604" s="47"/>
    </row>
    <row r="7605" spans="6:10">
      <c r="F7605" s="47"/>
      <c r="G7605" s="47"/>
      <c r="H7605" s="47"/>
      <c r="I7605" s="47"/>
      <c r="J7605" s="47"/>
    </row>
    <row r="7606" spans="6:10">
      <c r="F7606" s="47"/>
      <c r="G7606" s="47"/>
      <c r="H7606" s="47"/>
      <c r="I7606" s="47"/>
      <c r="J7606" s="47"/>
    </row>
    <row r="7607" spans="6:10">
      <c r="F7607" s="47"/>
      <c r="G7607" s="47"/>
      <c r="H7607" s="47"/>
      <c r="I7607" s="47"/>
      <c r="J7607" s="47"/>
    </row>
    <row r="7608" spans="6:10">
      <c r="F7608" s="47"/>
      <c r="G7608" s="47"/>
      <c r="H7608" s="47"/>
      <c r="I7608" s="47"/>
      <c r="J7608" s="47"/>
    </row>
    <row r="7609" spans="6:10">
      <c r="F7609" s="47"/>
      <c r="G7609" s="47"/>
      <c r="H7609" s="47"/>
      <c r="I7609" s="47"/>
      <c r="J7609" s="47"/>
    </row>
    <row r="7610" spans="6:10">
      <c r="F7610" s="47"/>
      <c r="G7610" s="47"/>
      <c r="H7610" s="47"/>
      <c r="I7610" s="47"/>
      <c r="J7610" s="47"/>
    </row>
    <row r="7611" spans="6:10">
      <c r="F7611" s="47"/>
      <c r="G7611" s="47"/>
      <c r="H7611" s="47"/>
      <c r="I7611" s="47"/>
      <c r="J7611" s="47"/>
    </row>
    <row r="7612" spans="6:10">
      <c r="F7612" s="47"/>
      <c r="G7612" s="47"/>
      <c r="H7612" s="47"/>
      <c r="I7612" s="47"/>
      <c r="J7612" s="47"/>
    </row>
    <row r="7613" spans="6:10">
      <c r="F7613" s="47"/>
      <c r="G7613" s="47"/>
      <c r="H7613" s="47"/>
      <c r="I7613" s="47"/>
      <c r="J7613" s="47"/>
    </row>
    <row r="7614" spans="6:10">
      <c r="F7614" s="47"/>
      <c r="G7614" s="47"/>
      <c r="H7614" s="47"/>
      <c r="I7614" s="47"/>
      <c r="J7614" s="47"/>
    </row>
    <row r="7615" spans="6:10">
      <c r="F7615" s="47"/>
      <c r="G7615" s="47"/>
      <c r="H7615" s="47"/>
      <c r="I7615" s="47"/>
      <c r="J7615" s="47"/>
    </row>
    <row r="7616" spans="6:10">
      <c r="F7616" s="47"/>
      <c r="G7616" s="47"/>
      <c r="H7616" s="47"/>
      <c r="I7616" s="47"/>
      <c r="J7616" s="47"/>
    </row>
    <row r="7617" spans="6:10">
      <c r="F7617" s="47"/>
      <c r="G7617" s="47"/>
      <c r="H7617" s="47"/>
      <c r="I7617" s="47"/>
      <c r="J7617" s="47"/>
    </row>
    <row r="7618" spans="6:10">
      <c r="F7618" s="47"/>
      <c r="G7618" s="47"/>
      <c r="H7618" s="47"/>
      <c r="I7618" s="47"/>
      <c r="J7618" s="47"/>
    </row>
    <row r="7619" spans="6:10">
      <c r="F7619" s="47"/>
      <c r="G7619" s="47"/>
      <c r="H7619" s="47"/>
      <c r="I7619" s="47"/>
      <c r="J7619" s="47"/>
    </row>
    <row r="7620" spans="6:10">
      <c r="F7620" s="47"/>
      <c r="G7620" s="47"/>
      <c r="H7620" s="47"/>
      <c r="I7620" s="47"/>
      <c r="J7620" s="47"/>
    </row>
    <row r="7621" spans="6:10">
      <c r="F7621" s="47"/>
      <c r="G7621" s="47"/>
      <c r="H7621" s="47"/>
      <c r="I7621" s="47"/>
      <c r="J7621" s="47"/>
    </row>
    <row r="7622" spans="6:10">
      <c r="F7622" s="47"/>
      <c r="G7622" s="47"/>
      <c r="H7622" s="47"/>
      <c r="I7622" s="47"/>
      <c r="J7622" s="47"/>
    </row>
    <row r="7623" spans="6:10">
      <c r="F7623" s="47"/>
      <c r="G7623" s="47"/>
      <c r="H7623" s="47"/>
      <c r="I7623" s="47"/>
      <c r="J7623" s="47"/>
    </row>
    <row r="7624" spans="6:10">
      <c r="F7624" s="47"/>
      <c r="G7624" s="47"/>
      <c r="H7624" s="47"/>
      <c r="I7624" s="47"/>
      <c r="J7624" s="47"/>
    </row>
    <row r="7625" spans="6:10">
      <c r="F7625" s="47"/>
      <c r="G7625" s="47"/>
      <c r="H7625" s="47"/>
      <c r="I7625" s="47"/>
      <c r="J7625" s="47"/>
    </row>
    <row r="7626" spans="6:10">
      <c r="F7626" s="47"/>
      <c r="G7626" s="47"/>
      <c r="H7626" s="47"/>
      <c r="I7626" s="47"/>
      <c r="J7626" s="47"/>
    </row>
    <row r="7627" spans="6:10">
      <c r="F7627" s="47"/>
      <c r="G7627" s="47"/>
      <c r="H7627" s="47"/>
      <c r="I7627" s="47"/>
      <c r="J7627" s="47"/>
    </row>
    <row r="7628" spans="6:10">
      <c r="F7628" s="47"/>
      <c r="G7628" s="47"/>
      <c r="H7628" s="47"/>
      <c r="I7628" s="47"/>
      <c r="J7628" s="47"/>
    </row>
    <row r="7629" spans="6:10">
      <c r="F7629" s="47"/>
      <c r="G7629" s="47"/>
      <c r="H7629" s="47"/>
      <c r="I7629" s="47"/>
      <c r="J7629" s="47"/>
    </row>
    <row r="7630" spans="6:10">
      <c r="F7630" s="47"/>
      <c r="G7630" s="47"/>
      <c r="H7630" s="47"/>
      <c r="I7630" s="47"/>
      <c r="J7630" s="47"/>
    </row>
    <row r="7631" spans="6:10">
      <c r="F7631" s="47"/>
      <c r="G7631" s="47"/>
      <c r="H7631" s="47"/>
      <c r="I7631" s="47"/>
      <c r="J7631" s="47"/>
    </row>
    <row r="7632" spans="6:10">
      <c r="F7632" s="47"/>
      <c r="G7632" s="47"/>
      <c r="H7632" s="47"/>
      <c r="I7632" s="47"/>
      <c r="J7632" s="47"/>
    </row>
    <row r="7633" spans="6:10">
      <c r="F7633" s="47"/>
      <c r="G7633" s="47"/>
      <c r="H7633" s="47"/>
      <c r="I7633" s="47"/>
      <c r="J7633" s="47"/>
    </row>
    <row r="7634" spans="6:10">
      <c r="F7634" s="47"/>
      <c r="G7634" s="47"/>
      <c r="H7634" s="47"/>
      <c r="I7634" s="47"/>
      <c r="J7634" s="47"/>
    </row>
    <row r="7635" spans="6:10">
      <c r="F7635" s="47"/>
      <c r="G7635" s="47"/>
      <c r="H7635" s="47"/>
      <c r="I7635" s="47"/>
      <c r="J7635" s="47"/>
    </row>
    <row r="7636" spans="6:10">
      <c r="F7636" s="47"/>
      <c r="G7636" s="47"/>
      <c r="H7636" s="47"/>
      <c r="I7636" s="47"/>
      <c r="J7636" s="47"/>
    </row>
    <row r="7637" spans="6:10">
      <c r="F7637" s="47"/>
      <c r="G7637" s="47"/>
      <c r="H7637" s="47"/>
      <c r="I7637" s="47"/>
      <c r="J7637" s="47"/>
    </row>
    <row r="7638" spans="6:10">
      <c r="F7638" s="47"/>
      <c r="G7638" s="47"/>
      <c r="H7638" s="47"/>
      <c r="I7638" s="47"/>
      <c r="J7638" s="47"/>
    </row>
    <row r="7639" spans="6:10">
      <c r="F7639" s="47"/>
      <c r="G7639" s="47"/>
      <c r="H7639" s="47"/>
      <c r="I7639" s="47"/>
      <c r="J7639" s="47"/>
    </row>
    <row r="7640" spans="6:10">
      <c r="F7640" s="47"/>
      <c r="G7640" s="47"/>
      <c r="H7640" s="47"/>
      <c r="I7640" s="47"/>
      <c r="J7640" s="47"/>
    </row>
    <row r="7641" spans="6:10">
      <c r="F7641" s="47"/>
      <c r="G7641" s="47"/>
      <c r="H7641" s="47"/>
      <c r="I7641" s="47"/>
      <c r="J7641" s="47"/>
    </row>
    <row r="7642" spans="6:10">
      <c r="F7642" s="47"/>
      <c r="G7642" s="47"/>
      <c r="H7642" s="47"/>
      <c r="I7642" s="47"/>
      <c r="J7642" s="47"/>
    </row>
    <row r="7643" spans="6:10">
      <c r="F7643" s="47"/>
      <c r="G7643" s="47"/>
      <c r="H7643" s="47"/>
      <c r="I7643" s="47"/>
      <c r="J7643" s="47"/>
    </row>
    <row r="7644" spans="6:10">
      <c r="F7644" s="47"/>
      <c r="G7644" s="47"/>
      <c r="H7644" s="47"/>
      <c r="I7644" s="47"/>
      <c r="J7644" s="47"/>
    </row>
    <row r="7645" spans="6:10">
      <c r="F7645" s="47"/>
      <c r="G7645" s="47"/>
      <c r="H7645" s="47"/>
      <c r="I7645" s="47"/>
      <c r="J7645" s="47"/>
    </row>
    <row r="7646" spans="6:10">
      <c r="F7646" s="47"/>
      <c r="G7646" s="47"/>
      <c r="H7646" s="47"/>
      <c r="I7646" s="47"/>
      <c r="J7646" s="47"/>
    </row>
    <row r="7647" spans="6:10">
      <c r="F7647" s="47"/>
      <c r="G7647" s="47"/>
      <c r="H7647" s="47"/>
      <c r="I7647" s="47"/>
      <c r="J7647" s="47"/>
    </row>
    <row r="7648" spans="6:10">
      <c r="F7648" s="47"/>
      <c r="G7648" s="47"/>
      <c r="H7648" s="47"/>
      <c r="I7648" s="47"/>
      <c r="J7648" s="47"/>
    </row>
    <row r="7649" spans="6:10">
      <c r="F7649" s="47"/>
      <c r="G7649" s="47"/>
      <c r="H7649" s="47"/>
      <c r="I7649" s="47"/>
      <c r="J7649" s="47"/>
    </row>
    <row r="7650" spans="6:10">
      <c r="F7650" s="47"/>
      <c r="G7650" s="47"/>
      <c r="H7650" s="47"/>
      <c r="I7650" s="47"/>
      <c r="J7650" s="47"/>
    </row>
    <row r="7651" spans="6:10">
      <c r="F7651" s="47"/>
      <c r="G7651" s="47"/>
      <c r="H7651" s="47"/>
      <c r="I7651" s="47"/>
      <c r="J7651" s="47"/>
    </row>
    <row r="7652" spans="6:10">
      <c r="F7652" s="47"/>
      <c r="G7652" s="47"/>
      <c r="H7652" s="47"/>
      <c r="I7652" s="47"/>
      <c r="J7652" s="47"/>
    </row>
    <row r="7653" spans="6:10">
      <c r="F7653" s="47"/>
      <c r="G7653" s="47"/>
      <c r="H7653" s="47"/>
      <c r="I7653" s="47"/>
      <c r="J7653" s="47"/>
    </row>
    <row r="7654" spans="6:10">
      <c r="F7654" s="47"/>
      <c r="G7654" s="47"/>
      <c r="H7654" s="47"/>
      <c r="I7654" s="47"/>
      <c r="J7654" s="47"/>
    </row>
    <row r="7655" spans="6:10">
      <c r="F7655" s="47"/>
      <c r="G7655" s="47"/>
      <c r="H7655" s="47"/>
      <c r="I7655" s="47"/>
      <c r="J7655" s="47"/>
    </row>
    <row r="7656" spans="6:10">
      <c r="F7656" s="47"/>
      <c r="G7656" s="47"/>
      <c r="H7656" s="47"/>
      <c r="I7656" s="47"/>
      <c r="J7656" s="47"/>
    </row>
    <row r="7657" spans="6:10">
      <c r="F7657" s="47"/>
      <c r="G7657" s="47"/>
      <c r="H7657" s="47"/>
      <c r="I7657" s="47"/>
      <c r="J7657" s="47"/>
    </row>
    <row r="7658" spans="6:10">
      <c r="F7658" s="47"/>
      <c r="G7658" s="47"/>
      <c r="H7658" s="47"/>
      <c r="I7658" s="47"/>
      <c r="J7658" s="47"/>
    </row>
    <row r="7659" spans="6:10">
      <c r="F7659" s="47"/>
      <c r="G7659" s="47"/>
      <c r="H7659" s="47"/>
      <c r="I7659" s="47"/>
      <c r="J7659" s="47"/>
    </row>
    <row r="7660" spans="6:10">
      <c r="F7660" s="47"/>
      <c r="G7660" s="47"/>
      <c r="H7660" s="47"/>
      <c r="I7660" s="47"/>
      <c r="J7660" s="47"/>
    </row>
    <row r="7661" spans="6:10">
      <c r="F7661" s="47"/>
      <c r="G7661" s="47"/>
      <c r="H7661" s="47"/>
      <c r="I7661" s="47"/>
      <c r="J7661" s="47"/>
    </row>
    <row r="7662" spans="6:10">
      <c r="F7662" s="47"/>
      <c r="G7662" s="47"/>
      <c r="H7662" s="47"/>
      <c r="I7662" s="47"/>
      <c r="J7662" s="47"/>
    </row>
    <row r="7663" spans="6:10">
      <c r="F7663" s="47"/>
      <c r="G7663" s="47"/>
      <c r="H7663" s="47"/>
      <c r="I7663" s="47"/>
      <c r="J7663" s="47"/>
    </row>
    <row r="7664" spans="6:10">
      <c r="F7664" s="47"/>
      <c r="G7664" s="47"/>
      <c r="H7664" s="47"/>
      <c r="I7664" s="47"/>
      <c r="J7664" s="47"/>
    </row>
    <row r="7665" spans="6:10">
      <c r="F7665" s="47"/>
      <c r="G7665" s="47"/>
      <c r="H7665" s="47"/>
      <c r="I7665" s="47"/>
      <c r="J7665" s="47"/>
    </row>
    <row r="7666" spans="6:10">
      <c r="F7666" s="47"/>
      <c r="G7666" s="47"/>
      <c r="H7666" s="47"/>
      <c r="I7666" s="47"/>
      <c r="J7666" s="47"/>
    </row>
    <row r="7667" spans="6:10">
      <c r="F7667" s="47"/>
      <c r="G7667" s="47"/>
      <c r="H7667" s="47"/>
      <c r="I7667" s="47"/>
      <c r="J7667" s="47"/>
    </row>
    <row r="7668" spans="6:10">
      <c r="F7668" s="47"/>
      <c r="G7668" s="47"/>
      <c r="H7668" s="47"/>
      <c r="I7668" s="47"/>
      <c r="J7668" s="47"/>
    </row>
    <row r="7669" spans="6:10">
      <c r="F7669" s="47"/>
      <c r="G7669" s="47"/>
      <c r="H7669" s="47"/>
      <c r="I7669" s="47"/>
      <c r="J7669" s="47"/>
    </row>
    <row r="7670" spans="6:10">
      <c r="F7670" s="47"/>
      <c r="G7670" s="47"/>
      <c r="H7670" s="47"/>
      <c r="I7670" s="47"/>
      <c r="J7670" s="47"/>
    </row>
    <row r="7671" spans="6:10">
      <c r="F7671" s="47"/>
      <c r="G7671" s="47"/>
      <c r="H7671" s="47"/>
      <c r="I7671" s="47"/>
      <c r="J7671" s="47"/>
    </row>
    <row r="7672" spans="6:10">
      <c r="F7672" s="47"/>
      <c r="G7672" s="47"/>
      <c r="H7672" s="47"/>
      <c r="I7672" s="47"/>
      <c r="J7672" s="47"/>
    </row>
    <row r="7673" spans="6:10">
      <c r="F7673" s="47"/>
      <c r="G7673" s="47"/>
      <c r="H7673" s="47"/>
      <c r="I7673" s="47"/>
      <c r="J7673" s="47"/>
    </row>
    <row r="7674" spans="6:10">
      <c r="F7674" s="47"/>
      <c r="G7674" s="47"/>
      <c r="H7674" s="47"/>
      <c r="I7674" s="47"/>
      <c r="J7674" s="47"/>
    </row>
    <row r="7675" spans="6:10">
      <c r="F7675" s="47"/>
      <c r="G7675" s="47"/>
      <c r="H7675" s="47"/>
      <c r="I7675" s="47"/>
      <c r="J7675" s="47"/>
    </row>
    <row r="7676" spans="6:10">
      <c r="F7676" s="47"/>
      <c r="G7676" s="47"/>
      <c r="H7676" s="47"/>
      <c r="I7676" s="47"/>
      <c r="J7676" s="47"/>
    </row>
    <row r="7677" spans="6:10">
      <c r="F7677" s="47"/>
      <c r="G7677" s="47"/>
      <c r="H7677" s="47"/>
      <c r="I7677" s="47"/>
      <c r="J7677" s="47"/>
    </row>
    <row r="7678" spans="6:10">
      <c r="F7678" s="47"/>
      <c r="G7678" s="47"/>
      <c r="H7678" s="47"/>
      <c r="I7678" s="47"/>
      <c r="J7678" s="47"/>
    </row>
    <row r="7679" spans="6:10">
      <c r="F7679" s="47"/>
      <c r="G7679" s="47"/>
      <c r="H7679" s="47"/>
      <c r="I7679" s="47"/>
      <c r="J7679" s="47"/>
    </row>
    <row r="7680" spans="6:10">
      <c r="F7680" s="47"/>
      <c r="G7680" s="47"/>
      <c r="H7680" s="47"/>
      <c r="I7680" s="47"/>
      <c r="J7680" s="47"/>
    </row>
    <row r="7681" spans="6:10">
      <c r="F7681" s="47"/>
      <c r="G7681" s="47"/>
      <c r="H7681" s="47"/>
      <c r="I7681" s="47"/>
      <c r="J7681" s="47"/>
    </row>
    <row r="7682" spans="6:10">
      <c r="F7682" s="47"/>
      <c r="G7682" s="47"/>
      <c r="H7682" s="47"/>
      <c r="I7682" s="47"/>
      <c r="J7682" s="47"/>
    </row>
    <row r="7683" spans="6:10">
      <c r="F7683" s="47"/>
      <c r="G7683" s="47"/>
      <c r="H7683" s="47"/>
      <c r="I7683" s="47"/>
      <c r="J7683" s="47"/>
    </row>
    <row r="7684" spans="6:10">
      <c r="F7684" s="47"/>
      <c r="G7684" s="47"/>
      <c r="H7684" s="47"/>
      <c r="I7684" s="47"/>
      <c r="J7684" s="47"/>
    </row>
    <row r="7685" spans="6:10">
      <c r="F7685" s="47"/>
      <c r="G7685" s="47"/>
      <c r="H7685" s="47"/>
      <c r="I7685" s="47"/>
      <c r="J7685" s="47"/>
    </row>
    <row r="7686" spans="6:10">
      <c r="F7686" s="47"/>
      <c r="G7686" s="47"/>
      <c r="H7686" s="47"/>
      <c r="I7686" s="47"/>
      <c r="J7686" s="47"/>
    </row>
    <row r="7687" spans="6:10">
      <c r="F7687" s="47"/>
      <c r="G7687" s="47"/>
      <c r="H7687" s="47"/>
      <c r="I7687" s="47"/>
      <c r="J7687" s="47"/>
    </row>
    <row r="7688" spans="6:10">
      <c r="F7688" s="47"/>
      <c r="G7688" s="47"/>
      <c r="H7688" s="47"/>
      <c r="I7688" s="47"/>
      <c r="J7688" s="47"/>
    </row>
    <row r="7689" spans="6:10">
      <c r="F7689" s="47"/>
      <c r="G7689" s="47"/>
      <c r="H7689" s="47"/>
      <c r="I7689" s="47"/>
      <c r="J7689" s="47"/>
    </row>
    <row r="7690" spans="6:10">
      <c r="F7690" s="47"/>
      <c r="G7690" s="47"/>
      <c r="H7690" s="47"/>
      <c r="I7690" s="47"/>
      <c r="J7690" s="47"/>
    </row>
    <row r="7691" spans="6:10">
      <c r="F7691" s="47"/>
      <c r="G7691" s="47"/>
      <c r="H7691" s="47"/>
      <c r="I7691" s="47"/>
      <c r="J7691" s="47"/>
    </row>
    <row r="7692" spans="6:10">
      <c r="F7692" s="47"/>
      <c r="G7692" s="47"/>
      <c r="H7692" s="47"/>
      <c r="I7692" s="47"/>
      <c r="J7692" s="47"/>
    </row>
    <row r="7693" spans="6:10">
      <c r="F7693" s="47"/>
      <c r="G7693" s="47"/>
      <c r="H7693" s="47"/>
      <c r="I7693" s="47"/>
      <c r="J7693" s="47"/>
    </row>
    <row r="7694" spans="6:10">
      <c r="F7694" s="47"/>
      <c r="G7694" s="47"/>
      <c r="H7694" s="47"/>
      <c r="I7694" s="47"/>
      <c r="J7694" s="47"/>
    </row>
    <row r="7695" spans="6:10">
      <c r="F7695" s="47"/>
      <c r="G7695" s="47"/>
      <c r="H7695" s="47"/>
      <c r="I7695" s="47"/>
      <c r="J7695" s="47"/>
    </row>
    <row r="7696" spans="6:10">
      <c r="F7696" s="47"/>
      <c r="G7696" s="47"/>
      <c r="H7696" s="47"/>
      <c r="I7696" s="47"/>
      <c r="J7696" s="47"/>
    </row>
    <row r="7697" spans="6:10">
      <c r="F7697" s="47"/>
      <c r="G7697" s="47"/>
      <c r="H7697" s="47"/>
      <c r="I7697" s="47"/>
      <c r="J7697" s="47"/>
    </row>
    <row r="7698" spans="6:10">
      <c r="F7698" s="47"/>
      <c r="G7698" s="47"/>
      <c r="H7698" s="47"/>
      <c r="I7698" s="47"/>
      <c r="J7698" s="47"/>
    </row>
    <row r="7699" spans="6:10">
      <c r="F7699" s="47"/>
      <c r="G7699" s="47"/>
      <c r="H7699" s="47"/>
      <c r="I7699" s="47"/>
      <c r="J7699" s="47"/>
    </row>
    <row r="7700" spans="6:10">
      <c r="F7700" s="47"/>
      <c r="G7700" s="47"/>
      <c r="H7700" s="47"/>
      <c r="I7700" s="47"/>
      <c r="J7700" s="47"/>
    </row>
    <row r="7701" spans="6:10">
      <c r="F7701" s="47"/>
      <c r="G7701" s="47"/>
      <c r="H7701" s="47"/>
      <c r="I7701" s="47"/>
      <c r="J7701" s="47"/>
    </row>
    <row r="7702" spans="6:10">
      <c r="F7702" s="47"/>
      <c r="G7702" s="47"/>
      <c r="H7702" s="47"/>
      <c r="I7702" s="47"/>
      <c r="J7702" s="47"/>
    </row>
    <row r="7703" spans="6:10">
      <c r="F7703" s="47"/>
      <c r="G7703" s="47"/>
      <c r="H7703" s="47"/>
      <c r="I7703" s="47"/>
      <c r="J7703" s="47"/>
    </row>
    <row r="7704" spans="6:10">
      <c r="F7704" s="47"/>
      <c r="G7704" s="47"/>
      <c r="H7704" s="47"/>
      <c r="I7704" s="47"/>
      <c r="J7704" s="47"/>
    </row>
    <row r="7705" spans="6:10">
      <c r="F7705" s="47"/>
      <c r="G7705" s="47"/>
      <c r="H7705" s="47"/>
      <c r="I7705" s="47"/>
      <c r="J7705" s="47"/>
    </row>
    <row r="7706" spans="6:10">
      <c r="F7706" s="47"/>
      <c r="G7706" s="47"/>
      <c r="H7706" s="47"/>
      <c r="I7706" s="47"/>
      <c r="J7706" s="47"/>
    </row>
    <row r="7707" spans="6:10">
      <c r="F7707" s="47"/>
      <c r="G7707" s="47"/>
      <c r="H7707" s="47"/>
      <c r="I7707" s="47"/>
      <c r="J7707" s="47"/>
    </row>
    <row r="7708" spans="6:10">
      <c r="F7708" s="47"/>
      <c r="G7708" s="47"/>
      <c r="H7708" s="47"/>
      <c r="I7708" s="47"/>
      <c r="J7708" s="47"/>
    </row>
    <row r="7709" spans="6:10">
      <c r="F7709" s="47"/>
      <c r="G7709" s="47"/>
      <c r="H7709" s="47"/>
      <c r="I7709" s="47"/>
      <c r="J7709" s="47"/>
    </row>
    <row r="7710" spans="6:10">
      <c r="F7710" s="47"/>
      <c r="G7710" s="47"/>
      <c r="H7710" s="47"/>
      <c r="I7710" s="47"/>
      <c r="J7710" s="47"/>
    </row>
    <row r="7711" spans="6:10">
      <c r="F7711" s="47"/>
      <c r="G7711" s="47"/>
      <c r="H7711" s="47"/>
      <c r="I7711" s="47"/>
      <c r="J7711" s="47"/>
    </row>
    <row r="7712" spans="6:10">
      <c r="F7712" s="47"/>
      <c r="G7712" s="47"/>
      <c r="H7712" s="47"/>
      <c r="I7712" s="47"/>
      <c r="J7712" s="47"/>
    </row>
    <row r="7713" spans="3:10">
      <c r="F7713" s="47"/>
      <c r="G7713" s="47"/>
      <c r="H7713" s="47"/>
      <c r="I7713" s="47"/>
      <c r="J7713" s="47"/>
    </row>
    <row r="7714" spans="3:10">
      <c r="F7714" s="47"/>
      <c r="G7714" s="47"/>
      <c r="H7714" s="47"/>
      <c r="I7714" s="47"/>
      <c r="J7714" s="47"/>
    </row>
    <row r="7715" spans="3:10">
      <c r="F7715" s="47"/>
      <c r="G7715" s="47"/>
      <c r="H7715" s="47"/>
      <c r="I7715" s="47"/>
      <c r="J7715" s="47"/>
    </row>
    <row r="7716" spans="3:10">
      <c r="F7716" s="47"/>
      <c r="G7716" s="47"/>
      <c r="H7716" s="47"/>
      <c r="I7716" s="47"/>
      <c r="J7716" s="47"/>
    </row>
    <row r="7717" spans="3:10">
      <c r="F7717" s="47"/>
      <c r="G7717" s="47"/>
      <c r="H7717" s="47"/>
      <c r="I7717" s="47"/>
      <c r="J7717" s="47"/>
    </row>
    <row r="7718" spans="3:10">
      <c r="F7718" s="47"/>
      <c r="G7718" s="47"/>
      <c r="H7718" s="47"/>
      <c r="I7718" s="47"/>
      <c r="J7718" s="47"/>
    </row>
    <row r="7719" spans="3:10">
      <c r="F7719" s="47"/>
      <c r="G7719" s="47"/>
      <c r="H7719" s="47"/>
      <c r="I7719" s="47"/>
      <c r="J7719" s="47"/>
    </row>
    <row r="7720" spans="3:10">
      <c r="F7720" s="47"/>
      <c r="G7720" s="47"/>
      <c r="H7720" s="47"/>
      <c r="I7720" s="47"/>
      <c r="J7720" s="47"/>
    </row>
    <row r="7721" spans="3:10">
      <c r="C7721" s="35"/>
      <c r="F7721" s="71"/>
      <c r="G7721" s="47"/>
      <c r="H7721" s="72"/>
      <c r="I7721" s="72"/>
      <c r="J7721" s="72"/>
    </row>
    <row r="7722" spans="3:10">
      <c r="C7722" s="35"/>
      <c r="F7722" s="71"/>
      <c r="G7722" s="47"/>
      <c r="H7722" s="72"/>
      <c r="I7722" s="72"/>
      <c r="J7722" s="72"/>
    </row>
    <row r="7723" spans="3:10">
      <c r="C7723" s="35"/>
      <c r="F7723" s="71"/>
      <c r="G7723" s="47"/>
      <c r="H7723" s="72"/>
      <c r="I7723" s="72"/>
      <c r="J7723" s="72"/>
    </row>
    <row r="7724" spans="3:10">
      <c r="C7724" s="35"/>
      <c r="F7724" s="71"/>
      <c r="G7724" s="47"/>
      <c r="H7724" s="72"/>
      <c r="I7724" s="72"/>
      <c r="J7724" s="72"/>
    </row>
    <row r="7725" spans="3:10">
      <c r="C7725" s="35"/>
      <c r="F7725" s="71"/>
      <c r="G7725" s="47"/>
      <c r="H7725" s="72"/>
      <c r="I7725" s="72"/>
      <c r="J7725" s="72"/>
    </row>
    <row r="7726" spans="3:10">
      <c r="C7726" s="35"/>
      <c r="F7726" s="71"/>
      <c r="G7726" s="47"/>
      <c r="H7726" s="72"/>
      <c r="I7726" s="72"/>
      <c r="J7726" s="72"/>
    </row>
    <row r="7727" spans="3:10">
      <c r="C7727" s="35"/>
      <c r="F7727" s="71"/>
      <c r="G7727" s="47"/>
      <c r="H7727" s="72"/>
      <c r="I7727" s="72"/>
      <c r="J7727" s="72"/>
    </row>
    <row r="7728" spans="3:10">
      <c r="C7728" s="35"/>
      <c r="F7728" s="71"/>
      <c r="G7728" s="47"/>
      <c r="H7728" s="72"/>
      <c r="I7728" s="72"/>
      <c r="J7728" s="72"/>
    </row>
    <row r="7729" spans="3:18">
      <c r="C7729" s="35"/>
      <c r="F7729" s="71"/>
      <c r="G7729" s="47"/>
      <c r="H7729" s="72"/>
      <c r="I7729" s="72"/>
      <c r="J7729" s="72"/>
      <c r="P7729" s="76"/>
      <c r="Q7729" s="76"/>
      <c r="R7729" s="76"/>
    </row>
    <row r="7730" spans="3:18">
      <c r="F7730" s="71"/>
      <c r="G7730" s="47"/>
      <c r="H7730" s="47"/>
      <c r="I7730" s="72"/>
      <c r="J7730" s="72"/>
    </row>
    <row r="7731" spans="3:18">
      <c r="F7731" s="71"/>
      <c r="G7731" s="47"/>
      <c r="H7731" s="47"/>
      <c r="I7731" s="72"/>
      <c r="J7731" s="72"/>
    </row>
    <row r="7732" spans="3:18">
      <c r="F7732" s="71"/>
      <c r="G7732" s="47"/>
      <c r="H7732" s="47"/>
      <c r="I7732" s="72"/>
      <c r="J7732" s="72"/>
    </row>
    <row r="7733" spans="3:18">
      <c r="F7733" s="71"/>
      <c r="G7733" s="47"/>
      <c r="H7733" s="47"/>
      <c r="I7733" s="72"/>
      <c r="J7733" s="72"/>
    </row>
    <row r="7734" spans="3:18">
      <c r="F7734" s="71"/>
      <c r="G7734" s="47"/>
      <c r="H7734" s="47"/>
      <c r="I7734" s="72"/>
      <c r="J7734" s="72"/>
    </row>
    <row r="7735" spans="3:18">
      <c r="F7735" s="71"/>
      <c r="G7735" s="47"/>
      <c r="H7735" s="47"/>
      <c r="I7735" s="72"/>
      <c r="J7735" s="72"/>
    </row>
    <row r="7736" spans="3:18">
      <c r="F7736" s="71"/>
      <c r="G7736" s="47"/>
      <c r="H7736" s="47"/>
      <c r="I7736" s="72"/>
      <c r="J7736" s="72"/>
    </row>
    <row r="7737" spans="3:18">
      <c r="F7737" s="71"/>
      <c r="G7737" s="47"/>
      <c r="H7737" s="47"/>
      <c r="I7737" s="72"/>
      <c r="J7737" s="72"/>
    </row>
    <row r="7738" spans="3:18">
      <c r="F7738" s="71"/>
      <c r="G7738" s="47"/>
      <c r="H7738" s="47"/>
      <c r="I7738" s="72"/>
      <c r="J7738" s="72"/>
    </row>
    <row r="7739" spans="3:18">
      <c r="F7739" s="71"/>
      <c r="G7739" s="47"/>
      <c r="H7739" s="47"/>
      <c r="I7739" s="72"/>
      <c r="J7739" s="72"/>
    </row>
    <row r="7740" spans="3:18">
      <c r="F7740" s="71"/>
      <c r="G7740" s="47"/>
      <c r="H7740" s="47"/>
      <c r="I7740" s="72"/>
      <c r="J7740" s="72"/>
    </row>
    <row r="7741" spans="3:18">
      <c r="F7741" s="71"/>
      <c r="G7741" s="47"/>
      <c r="H7741" s="47"/>
      <c r="I7741" s="72"/>
      <c r="J7741" s="72"/>
    </row>
    <row r="7742" spans="3:18">
      <c r="F7742" s="71"/>
      <c r="G7742" s="47"/>
      <c r="H7742" s="47"/>
      <c r="I7742" s="72"/>
      <c r="J7742" s="72"/>
    </row>
    <row r="7743" spans="3:18">
      <c r="F7743" s="71"/>
      <c r="G7743" s="47"/>
      <c r="H7743" s="47"/>
      <c r="I7743" s="72"/>
      <c r="J7743" s="72"/>
    </row>
    <row r="7744" spans="3:18">
      <c r="F7744" s="71"/>
      <c r="G7744" s="47"/>
      <c r="H7744" s="47"/>
      <c r="I7744" s="72"/>
      <c r="J7744" s="72"/>
    </row>
    <row r="7745" spans="6:10">
      <c r="F7745" s="71"/>
      <c r="G7745" s="47"/>
      <c r="H7745" s="47"/>
      <c r="I7745" s="72"/>
      <c r="J7745" s="72"/>
    </row>
    <row r="7746" spans="6:10">
      <c r="F7746" s="71"/>
      <c r="G7746" s="47"/>
      <c r="H7746" s="47"/>
      <c r="I7746" s="72"/>
      <c r="J7746" s="72"/>
    </row>
    <row r="7747" spans="6:10">
      <c r="F7747" s="71"/>
      <c r="G7747" s="47"/>
      <c r="H7747" s="47"/>
      <c r="I7747" s="72"/>
      <c r="J7747" s="72"/>
    </row>
    <row r="7748" spans="6:10">
      <c r="F7748" s="71"/>
      <c r="G7748" s="47"/>
      <c r="H7748" s="47"/>
      <c r="I7748" s="72"/>
      <c r="J7748" s="72"/>
    </row>
    <row r="7749" spans="6:10">
      <c r="F7749" s="71"/>
      <c r="G7749" s="47"/>
      <c r="H7749" s="47"/>
      <c r="I7749" s="72"/>
      <c r="J7749" s="72"/>
    </row>
    <row r="7750" spans="6:10">
      <c r="F7750" s="71"/>
      <c r="G7750" s="47"/>
      <c r="H7750" s="47"/>
      <c r="I7750" s="72"/>
      <c r="J7750" s="72"/>
    </row>
    <row r="7751" spans="6:10">
      <c r="F7751" s="71"/>
      <c r="G7751" s="47"/>
      <c r="H7751" s="47"/>
      <c r="I7751" s="72"/>
      <c r="J7751" s="72"/>
    </row>
    <row r="7752" spans="6:10">
      <c r="F7752" s="71"/>
      <c r="G7752" s="47"/>
      <c r="H7752" s="47"/>
      <c r="I7752" s="72"/>
      <c r="J7752" s="72"/>
    </row>
    <row r="7753" spans="6:10">
      <c r="F7753" s="71"/>
      <c r="G7753" s="47"/>
      <c r="H7753" s="47"/>
      <c r="I7753" s="72"/>
      <c r="J7753" s="72"/>
    </row>
    <row r="7754" spans="6:10">
      <c r="F7754" s="71"/>
      <c r="G7754" s="47"/>
      <c r="H7754" s="47"/>
      <c r="I7754" s="72"/>
      <c r="J7754" s="72"/>
    </row>
    <row r="7755" spans="6:10">
      <c r="F7755" s="71"/>
      <c r="G7755" s="47"/>
      <c r="H7755" s="47"/>
      <c r="I7755" s="72"/>
      <c r="J7755" s="72"/>
    </row>
    <row r="7756" spans="6:10">
      <c r="F7756" s="71"/>
      <c r="G7756" s="47"/>
      <c r="H7756" s="47"/>
      <c r="I7756" s="72"/>
      <c r="J7756" s="72"/>
    </row>
    <row r="7757" spans="6:10">
      <c r="F7757" s="71"/>
      <c r="G7757" s="47"/>
      <c r="H7757" s="47"/>
      <c r="I7757" s="72"/>
      <c r="J7757" s="72"/>
    </row>
    <row r="7758" spans="6:10">
      <c r="F7758" s="71"/>
      <c r="G7758" s="47"/>
      <c r="H7758" s="47"/>
      <c r="I7758" s="72"/>
      <c r="J7758" s="72"/>
    </row>
    <row r="7759" spans="6:10">
      <c r="F7759" s="71"/>
      <c r="G7759" s="47"/>
      <c r="H7759" s="47"/>
      <c r="I7759" s="72"/>
      <c r="J7759" s="72"/>
    </row>
    <row r="7760" spans="6:10">
      <c r="F7760" s="71"/>
      <c r="G7760" s="47"/>
      <c r="H7760" s="47"/>
      <c r="I7760" s="72"/>
      <c r="J7760" s="72"/>
    </row>
    <row r="7761" spans="6:10">
      <c r="F7761" s="71"/>
      <c r="G7761" s="47"/>
      <c r="H7761" s="47"/>
      <c r="I7761" s="72"/>
      <c r="J7761" s="72"/>
    </row>
    <row r="7762" spans="6:10">
      <c r="F7762" s="71"/>
      <c r="G7762" s="47"/>
      <c r="H7762" s="47"/>
      <c r="I7762" s="72"/>
      <c r="J7762" s="72"/>
    </row>
    <row r="7763" spans="6:10">
      <c r="F7763" s="71"/>
      <c r="G7763" s="47"/>
      <c r="H7763" s="47"/>
      <c r="I7763" s="72"/>
      <c r="J7763" s="72"/>
    </row>
    <row r="7764" spans="6:10">
      <c r="F7764" s="71"/>
      <c r="G7764" s="47"/>
      <c r="H7764" s="47"/>
      <c r="I7764" s="72"/>
      <c r="J7764" s="72"/>
    </row>
    <row r="7765" spans="6:10">
      <c r="F7765" s="71"/>
      <c r="G7765" s="47"/>
      <c r="H7765" s="47"/>
      <c r="I7765" s="72"/>
      <c r="J7765" s="72"/>
    </row>
    <row r="7766" spans="6:10">
      <c r="F7766" s="71"/>
      <c r="G7766" s="47"/>
      <c r="H7766" s="47"/>
      <c r="I7766" s="72"/>
      <c r="J7766" s="72"/>
    </row>
    <row r="7767" spans="6:10">
      <c r="F7767" s="71"/>
      <c r="G7767" s="47"/>
      <c r="H7767" s="47"/>
      <c r="I7767" s="72"/>
      <c r="J7767" s="72"/>
    </row>
    <row r="7768" spans="6:10">
      <c r="F7768" s="71"/>
      <c r="G7768" s="47"/>
      <c r="H7768" s="47"/>
      <c r="I7768" s="72"/>
      <c r="J7768" s="72"/>
    </row>
    <row r="7769" spans="6:10">
      <c r="F7769" s="71"/>
      <c r="G7769" s="47"/>
      <c r="H7769" s="47"/>
      <c r="I7769" s="72"/>
      <c r="J7769" s="72"/>
    </row>
    <row r="7770" spans="6:10">
      <c r="F7770" s="71"/>
      <c r="G7770" s="47"/>
      <c r="H7770" s="47"/>
      <c r="I7770" s="72"/>
      <c r="J7770" s="72"/>
    </row>
    <row r="7771" spans="6:10">
      <c r="F7771" s="71"/>
      <c r="G7771" s="47"/>
      <c r="H7771" s="47"/>
      <c r="I7771" s="72"/>
      <c r="J7771" s="72"/>
    </row>
    <row r="7772" spans="6:10">
      <c r="F7772" s="71"/>
      <c r="G7772" s="47"/>
      <c r="H7772" s="47"/>
      <c r="I7772" s="72"/>
      <c r="J7772" s="72"/>
    </row>
    <row r="7773" spans="6:10">
      <c r="F7773" s="71"/>
      <c r="G7773" s="47"/>
      <c r="H7773" s="47"/>
      <c r="I7773" s="72"/>
      <c r="J7773" s="72"/>
    </row>
    <row r="7774" spans="6:10">
      <c r="F7774" s="71"/>
      <c r="G7774" s="47"/>
      <c r="H7774" s="47"/>
      <c r="I7774" s="72"/>
      <c r="J7774" s="72"/>
    </row>
    <row r="7775" spans="6:10">
      <c r="F7775" s="71"/>
      <c r="G7775" s="47"/>
      <c r="H7775" s="47"/>
      <c r="I7775" s="72"/>
      <c r="J7775" s="72"/>
    </row>
    <row r="7776" spans="6:10">
      <c r="F7776" s="71"/>
      <c r="G7776" s="47"/>
      <c r="H7776" s="47"/>
      <c r="I7776" s="72"/>
      <c r="J7776" s="72"/>
    </row>
    <row r="7777" spans="6:10">
      <c r="F7777" s="71"/>
      <c r="G7777" s="47"/>
      <c r="H7777" s="47"/>
      <c r="I7777" s="72"/>
      <c r="J7777" s="72"/>
    </row>
    <row r="7778" spans="6:10">
      <c r="F7778" s="71"/>
      <c r="G7778" s="47"/>
      <c r="H7778" s="47"/>
      <c r="I7778" s="72"/>
      <c r="J7778" s="72"/>
    </row>
    <row r="7779" spans="6:10">
      <c r="F7779" s="71"/>
      <c r="G7779" s="47"/>
      <c r="H7779" s="47"/>
      <c r="I7779" s="72"/>
      <c r="J7779" s="72"/>
    </row>
    <row r="7780" spans="6:10">
      <c r="F7780" s="71"/>
      <c r="G7780" s="47"/>
      <c r="H7780" s="47"/>
      <c r="I7780" s="72"/>
      <c r="J7780" s="72"/>
    </row>
    <row r="7781" spans="6:10">
      <c r="F7781" s="71"/>
      <c r="G7781" s="47"/>
      <c r="H7781" s="47"/>
      <c r="I7781" s="72"/>
      <c r="J7781" s="72"/>
    </row>
    <row r="7782" spans="6:10">
      <c r="F7782" s="71"/>
      <c r="G7782" s="47"/>
      <c r="H7782" s="47"/>
      <c r="I7782" s="72"/>
      <c r="J7782" s="72"/>
    </row>
    <row r="7783" spans="6:10">
      <c r="F7783" s="71"/>
      <c r="G7783" s="47"/>
      <c r="H7783" s="47"/>
      <c r="I7783" s="72"/>
      <c r="J7783" s="72"/>
    </row>
    <row r="7784" spans="6:10">
      <c r="F7784" s="71"/>
      <c r="G7784" s="47"/>
      <c r="H7784" s="47"/>
      <c r="I7784" s="72"/>
      <c r="J7784" s="72"/>
    </row>
    <row r="7785" spans="6:10">
      <c r="F7785" s="71"/>
      <c r="G7785" s="47"/>
      <c r="H7785" s="47"/>
      <c r="I7785" s="72"/>
      <c r="J7785" s="72"/>
    </row>
    <row r="7786" spans="6:10">
      <c r="F7786" s="71"/>
      <c r="G7786" s="47"/>
      <c r="H7786" s="47"/>
      <c r="I7786" s="72"/>
      <c r="J7786" s="72"/>
    </row>
    <row r="7787" spans="6:10">
      <c r="F7787" s="71"/>
      <c r="G7787" s="47"/>
      <c r="H7787" s="47"/>
      <c r="I7787" s="72"/>
      <c r="J7787" s="72"/>
    </row>
    <row r="7788" spans="6:10">
      <c r="F7788" s="71"/>
      <c r="G7788" s="47"/>
      <c r="H7788" s="47"/>
      <c r="I7788" s="72"/>
      <c r="J7788" s="72"/>
    </row>
    <row r="7789" spans="6:10">
      <c r="F7789" s="71"/>
      <c r="G7789" s="47"/>
      <c r="H7789" s="47"/>
      <c r="I7789" s="72"/>
      <c r="J7789" s="72"/>
    </row>
    <row r="7790" spans="6:10">
      <c r="F7790" s="71"/>
      <c r="G7790" s="47"/>
      <c r="H7790" s="47"/>
      <c r="I7790" s="72"/>
      <c r="J7790" s="72"/>
    </row>
    <row r="7791" spans="6:10">
      <c r="F7791" s="71"/>
      <c r="G7791" s="47"/>
      <c r="H7791" s="47"/>
      <c r="I7791" s="72"/>
      <c r="J7791" s="72"/>
    </row>
    <row r="7792" spans="6:10">
      <c r="F7792" s="71"/>
      <c r="G7792" s="47"/>
      <c r="H7792" s="47"/>
      <c r="I7792" s="72"/>
      <c r="J7792" s="72"/>
    </row>
    <row r="7793" spans="6:10">
      <c r="F7793" s="71"/>
      <c r="G7793" s="47"/>
      <c r="H7793" s="47"/>
      <c r="I7793" s="72"/>
      <c r="J7793" s="72"/>
    </row>
    <row r="7794" spans="6:10">
      <c r="F7794" s="71"/>
      <c r="G7794" s="47"/>
      <c r="H7794" s="47"/>
      <c r="I7794" s="72"/>
      <c r="J7794" s="72"/>
    </row>
    <row r="7795" spans="6:10">
      <c r="F7795" s="71"/>
      <c r="G7795" s="47"/>
      <c r="H7795" s="47"/>
      <c r="I7795" s="72"/>
      <c r="J7795" s="72"/>
    </row>
    <row r="7796" spans="6:10">
      <c r="F7796" s="71"/>
      <c r="G7796" s="47"/>
      <c r="H7796" s="47"/>
      <c r="I7796" s="72"/>
      <c r="J7796" s="72"/>
    </row>
    <row r="7797" spans="6:10">
      <c r="F7797" s="71"/>
      <c r="G7797" s="47"/>
      <c r="H7797" s="47"/>
      <c r="I7797" s="72"/>
      <c r="J7797" s="72"/>
    </row>
    <row r="7798" spans="6:10">
      <c r="F7798" s="71"/>
      <c r="G7798" s="47"/>
      <c r="H7798" s="47"/>
      <c r="I7798" s="72"/>
      <c r="J7798" s="72"/>
    </row>
    <row r="7799" spans="6:10">
      <c r="F7799" s="71"/>
      <c r="G7799" s="47"/>
      <c r="H7799" s="47"/>
      <c r="I7799" s="72"/>
      <c r="J7799" s="72"/>
    </row>
    <row r="7800" spans="6:10">
      <c r="F7800" s="71"/>
      <c r="G7800" s="47"/>
      <c r="H7800" s="47"/>
      <c r="I7800" s="72"/>
      <c r="J7800" s="72"/>
    </row>
    <row r="7801" spans="6:10">
      <c r="F7801" s="71"/>
      <c r="G7801" s="47"/>
      <c r="H7801" s="47"/>
      <c r="I7801" s="72"/>
      <c r="J7801" s="72"/>
    </row>
    <row r="7802" spans="6:10">
      <c r="F7802" s="71"/>
      <c r="G7802" s="47"/>
      <c r="H7802" s="47"/>
      <c r="I7802" s="72"/>
      <c r="J7802" s="72"/>
    </row>
    <row r="7803" spans="6:10">
      <c r="F7803" s="71"/>
      <c r="G7803" s="47"/>
      <c r="H7803" s="47"/>
      <c r="I7803" s="72"/>
      <c r="J7803" s="72"/>
    </row>
    <row r="7804" spans="6:10">
      <c r="F7804" s="71"/>
      <c r="G7804" s="47"/>
      <c r="H7804" s="47"/>
      <c r="I7804" s="72"/>
      <c r="J7804" s="72"/>
    </row>
    <row r="7805" spans="6:10">
      <c r="F7805" s="71"/>
      <c r="G7805" s="47"/>
      <c r="H7805" s="47"/>
      <c r="I7805" s="72"/>
      <c r="J7805" s="72"/>
    </row>
    <row r="7806" spans="6:10">
      <c r="F7806" s="71"/>
      <c r="G7806" s="47"/>
      <c r="H7806" s="47"/>
      <c r="I7806" s="72"/>
      <c r="J7806" s="72"/>
    </row>
    <row r="7807" spans="6:10">
      <c r="F7807" s="71"/>
      <c r="G7807" s="47"/>
      <c r="H7807" s="47"/>
      <c r="I7807" s="72"/>
      <c r="J7807" s="72"/>
    </row>
    <row r="7808" spans="6:10">
      <c r="F7808" s="71"/>
      <c r="G7808" s="47"/>
      <c r="H7808" s="47"/>
      <c r="I7808" s="72"/>
      <c r="J7808" s="72"/>
    </row>
    <row r="7809" spans="6:10">
      <c r="F7809" s="71"/>
      <c r="G7809" s="47"/>
      <c r="H7809" s="47"/>
      <c r="I7809" s="72"/>
      <c r="J7809" s="72"/>
    </row>
    <row r="7810" spans="6:10">
      <c r="F7810" s="71"/>
      <c r="G7810" s="47"/>
      <c r="H7810" s="47"/>
      <c r="I7810" s="72"/>
      <c r="J7810" s="72"/>
    </row>
    <row r="7811" spans="6:10">
      <c r="F7811" s="71"/>
      <c r="G7811" s="47"/>
      <c r="H7811" s="47"/>
      <c r="I7811" s="72"/>
      <c r="J7811" s="72"/>
    </row>
    <row r="7812" spans="6:10">
      <c r="F7812" s="71"/>
      <c r="G7812" s="47"/>
      <c r="H7812" s="47"/>
      <c r="I7812" s="72"/>
      <c r="J7812" s="72"/>
    </row>
    <row r="7813" spans="6:10">
      <c r="F7813" s="71"/>
      <c r="G7813" s="47"/>
      <c r="H7813" s="47"/>
      <c r="I7813" s="72"/>
      <c r="J7813" s="72"/>
    </row>
    <row r="7814" spans="6:10">
      <c r="F7814" s="71"/>
      <c r="G7814" s="47"/>
      <c r="H7814" s="47"/>
      <c r="I7814" s="72"/>
      <c r="J7814" s="72"/>
    </row>
    <row r="7815" spans="6:10">
      <c r="F7815" s="71"/>
      <c r="G7815" s="47"/>
      <c r="H7815" s="47"/>
      <c r="I7815" s="72"/>
      <c r="J7815" s="72"/>
    </row>
    <row r="7816" spans="6:10">
      <c r="F7816" s="71"/>
      <c r="G7816" s="47"/>
      <c r="H7816" s="47"/>
      <c r="I7816" s="72"/>
      <c r="J7816" s="72"/>
    </row>
    <row r="7817" spans="6:10">
      <c r="F7817" s="71"/>
      <c r="G7817" s="47"/>
      <c r="H7817" s="47"/>
      <c r="I7817" s="72"/>
      <c r="J7817" s="72"/>
    </row>
    <row r="7818" spans="6:10">
      <c r="F7818" s="71"/>
      <c r="G7818" s="47"/>
      <c r="H7818" s="47"/>
      <c r="I7818" s="72"/>
      <c r="J7818" s="72"/>
    </row>
    <row r="7819" spans="6:10">
      <c r="F7819" s="71"/>
      <c r="G7819" s="47"/>
      <c r="H7819" s="47"/>
      <c r="I7819" s="72"/>
      <c r="J7819" s="72"/>
    </row>
    <row r="7820" spans="6:10">
      <c r="F7820" s="71"/>
      <c r="G7820" s="47"/>
      <c r="H7820" s="47"/>
      <c r="I7820" s="72"/>
      <c r="J7820" s="72"/>
    </row>
    <row r="7821" spans="6:10">
      <c r="F7821" s="71"/>
      <c r="G7821" s="47"/>
      <c r="H7821" s="47"/>
      <c r="I7821" s="72"/>
      <c r="J7821" s="72"/>
    </row>
    <row r="7822" spans="6:10">
      <c r="F7822" s="71"/>
      <c r="G7822" s="47"/>
      <c r="H7822" s="47"/>
      <c r="I7822" s="72"/>
      <c r="J7822" s="72"/>
    </row>
    <row r="7823" spans="6:10">
      <c r="F7823" s="71"/>
      <c r="G7823" s="47"/>
      <c r="H7823" s="47"/>
      <c r="I7823" s="72"/>
      <c r="J7823" s="72"/>
    </row>
    <row r="7824" spans="6:10">
      <c r="F7824" s="71"/>
      <c r="G7824" s="47"/>
      <c r="H7824" s="47"/>
      <c r="I7824" s="72"/>
      <c r="J7824" s="72"/>
    </row>
    <row r="7825" spans="6:10">
      <c r="F7825" s="71"/>
      <c r="G7825" s="47"/>
      <c r="H7825" s="47"/>
      <c r="I7825" s="72"/>
      <c r="J7825" s="72"/>
    </row>
    <row r="7826" spans="6:10">
      <c r="F7826" s="71"/>
      <c r="G7826" s="47"/>
      <c r="H7826" s="47"/>
      <c r="I7826" s="72"/>
      <c r="J7826" s="72"/>
    </row>
    <row r="7827" spans="6:10">
      <c r="F7827" s="71"/>
      <c r="G7827" s="47"/>
      <c r="H7827" s="47"/>
      <c r="I7827" s="72"/>
      <c r="J7827" s="72"/>
    </row>
    <row r="7828" spans="6:10">
      <c r="F7828" s="71"/>
      <c r="G7828" s="47"/>
      <c r="H7828" s="47"/>
      <c r="I7828" s="72"/>
      <c r="J7828" s="72"/>
    </row>
    <row r="7829" spans="6:10">
      <c r="F7829" s="71"/>
      <c r="G7829" s="47"/>
      <c r="H7829" s="47"/>
      <c r="I7829" s="72"/>
      <c r="J7829" s="72"/>
    </row>
    <row r="7830" spans="6:10">
      <c r="F7830" s="71"/>
      <c r="G7830" s="47"/>
      <c r="H7830" s="47"/>
      <c r="I7830" s="72"/>
      <c r="J7830" s="72"/>
    </row>
    <row r="7831" spans="6:10">
      <c r="F7831" s="71"/>
      <c r="G7831" s="47"/>
      <c r="H7831" s="47"/>
      <c r="I7831" s="72"/>
      <c r="J7831" s="72"/>
    </row>
    <row r="7832" spans="6:10">
      <c r="F7832" s="71"/>
      <c r="G7832" s="47"/>
      <c r="H7832" s="47"/>
      <c r="I7832" s="72"/>
      <c r="J7832" s="72"/>
    </row>
    <row r="7833" spans="6:10">
      <c r="F7833" s="71"/>
      <c r="G7833" s="47"/>
      <c r="H7833" s="47"/>
      <c r="I7833" s="72"/>
      <c r="J7833" s="72"/>
    </row>
    <row r="7834" spans="6:10">
      <c r="F7834" s="71"/>
      <c r="G7834" s="47"/>
      <c r="H7834" s="47"/>
      <c r="I7834" s="72"/>
      <c r="J7834" s="72"/>
    </row>
    <row r="7835" spans="6:10">
      <c r="F7835" s="71"/>
      <c r="G7835" s="47"/>
      <c r="H7835" s="47"/>
      <c r="I7835" s="72"/>
      <c r="J7835" s="72"/>
    </row>
    <row r="7836" spans="6:10">
      <c r="F7836" s="71"/>
      <c r="G7836" s="47"/>
      <c r="H7836" s="47"/>
      <c r="I7836" s="72"/>
      <c r="J7836" s="72"/>
    </row>
    <row r="7837" spans="6:10">
      <c r="F7837" s="71"/>
      <c r="G7837" s="47"/>
      <c r="H7837" s="47"/>
      <c r="I7837" s="72"/>
      <c r="J7837" s="72"/>
    </row>
    <row r="7838" spans="6:10">
      <c r="F7838" s="71"/>
      <c r="G7838" s="47"/>
      <c r="H7838" s="47"/>
      <c r="I7838" s="72"/>
      <c r="J7838" s="72"/>
    </row>
    <row r="7839" spans="6:10">
      <c r="F7839" s="71"/>
      <c r="G7839" s="47"/>
      <c r="H7839" s="47"/>
      <c r="I7839" s="72"/>
      <c r="J7839" s="72"/>
    </row>
    <row r="7840" spans="6:10">
      <c r="F7840" s="71"/>
      <c r="G7840" s="47"/>
      <c r="H7840" s="47"/>
      <c r="I7840" s="72"/>
      <c r="J7840" s="72"/>
    </row>
    <row r="7841" spans="6:10">
      <c r="F7841" s="71"/>
      <c r="G7841" s="47"/>
      <c r="H7841" s="47"/>
      <c r="I7841" s="72"/>
      <c r="J7841" s="72"/>
    </row>
    <row r="7842" spans="6:10">
      <c r="F7842" s="71"/>
      <c r="G7842" s="47"/>
      <c r="H7842" s="47"/>
      <c r="I7842" s="72"/>
      <c r="J7842" s="72"/>
    </row>
    <row r="7843" spans="6:10">
      <c r="F7843" s="71"/>
      <c r="G7843" s="47"/>
      <c r="H7843" s="47"/>
      <c r="I7843" s="72"/>
      <c r="J7843" s="72"/>
    </row>
    <row r="7844" spans="6:10">
      <c r="F7844" s="71"/>
      <c r="G7844" s="47"/>
      <c r="H7844" s="47"/>
      <c r="I7844" s="72"/>
      <c r="J7844" s="72"/>
    </row>
    <row r="7845" spans="6:10">
      <c r="F7845" s="71"/>
      <c r="G7845" s="47"/>
      <c r="H7845" s="47"/>
      <c r="I7845" s="72"/>
      <c r="J7845" s="72"/>
    </row>
    <row r="7846" spans="6:10">
      <c r="F7846" s="71"/>
      <c r="G7846" s="47"/>
      <c r="H7846" s="47"/>
      <c r="I7846" s="72"/>
      <c r="J7846" s="72"/>
    </row>
    <row r="7847" spans="6:10">
      <c r="F7847" s="71"/>
      <c r="G7847" s="47"/>
      <c r="H7847" s="47"/>
      <c r="I7847" s="72"/>
      <c r="J7847" s="72"/>
    </row>
    <row r="7848" spans="6:10">
      <c r="F7848" s="71"/>
      <c r="G7848" s="47"/>
      <c r="H7848" s="47"/>
      <c r="I7848" s="72"/>
      <c r="J7848" s="72"/>
    </row>
    <row r="7849" spans="6:10">
      <c r="F7849" s="71"/>
      <c r="G7849" s="47"/>
      <c r="H7849" s="47"/>
      <c r="I7849" s="72"/>
      <c r="J7849" s="72"/>
    </row>
    <row r="7850" spans="6:10">
      <c r="F7850" s="71"/>
      <c r="G7850" s="47"/>
      <c r="H7850" s="47"/>
      <c r="I7850" s="72"/>
      <c r="J7850" s="72"/>
    </row>
    <row r="7851" spans="6:10">
      <c r="F7851" s="71"/>
      <c r="G7851" s="47"/>
      <c r="H7851" s="47"/>
      <c r="I7851" s="72"/>
      <c r="J7851" s="72"/>
    </row>
    <row r="7852" spans="6:10">
      <c r="F7852" s="71"/>
      <c r="G7852" s="47"/>
      <c r="H7852" s="47"/>
      <c r="I7852" s="72"/>
      <c r="J7852" s="72"/>
    </row>
    <row r="7853" spans="6:10">
      <c r="F7853" s="71"/>
      <c r="G7853" s="47"/>
      <c r="H7853" s="47"/>
      <c r="I7853" s="72"/>
      <c r="J7853" s="72"/>
    </row>
    <row r="7854" spans="6:10">
      <c r="F7854" s="71"/>
      <c r="G7854" s="47"/>
      <c r="H7854" s="47"/>
      <c r="I7854" s="72"/>
      <c r="J7854" s="72"/>
    </row>
    <row r="7855" spans="6:10">
      <c r="F7855" s="71"/>
      <c r="G7855" s="47"/>
      <c r="H7855" s="47"/>
      <c r="I7855" s="72"/>
      <c r="J7855" s="72"/>
    </row>
    <row r="7856" spans="6:10">
      <c r="F7856" s="71"/>
      <c r="G7856" s="47"/>
      <c r="H7856" s="47"/>
      <c r="I7856" s="72"/>
      <c r="J7856" s="72"/>
    </row>
    <row r="7857" spans="6:10">
      <c r="F7857" s="71"/>
      <c r="G7857" s="47"/>
      <c r="H7857" s="47"/>
      <c r="I7857" s="72"/>
      <c r="J7857" s="72"/>
    </row>
    <row r="7858" spans="6:10">
      <c r="F7858" s="71"/>
      <c r="G7858" s="47"/>
      <c r="H7858" s="47"/>
      <c r="I7858" s="72"/>
      <c r="J7858" s="72"/>
    </row>
    <row r="7859" spans="6:10">
      <c r="F7859" s="71"/>
      <c r="G7859" s="47"/>
      <c r="H7859" s="47"/>
      <c r="I7859" s="72"/>
      <c r="J7859" s="72"/>
    </row>
    <row r="7860" spans="6:10">
      <c r="F7860" s="71"/>
      <c r="G7860" s="47"/>
      <c r="H7860" s="47"/>
      <c r="I7860" s="72"/>
      <c r="J7860" s="72"/>
    </row>
    <row r="7861" spans="6:10">
      <c r="F7861" s="71"/>
      <c r="G7861" s="47"/>
      <c r="H7861" s="47"/>
      <c r="I7861" s="72"/>
      <c r="J7861" s="72"/>
    </row>
    <row r="7862" spans="6:10">
      <c r="F7862" s="71"/>
      <c r="G7862" s="47"/>
      <c r="H7862" s="47"/>
      <c r="I7862" s="72"/>
      <c r="J7862" s="72"/>
    </row>
    <row r="7863" spans="6:10">
      <c r="F7863" s="71"/>
      <c r="G7863" s="47"/>
      <c r="H7863" s="47"/>
      <c r="I7863" s="72"/>
      <c r="J7863" s="72"/>
    </row>
    <row r="7864" spans="6:10">
      <c r="F7864" s="71"/>
      <c r="G7864" s="47"/>
      <c r="H7864" s="47"/>
      <c r="I7864" s="72"/>
      <c r="J7864" s="72"/>
    </row>
    <row r="7865" spans="6:10">
      <c r="F7865" s="71"/>
      <c r="G7865" s="47"/>
      <c r="H7865" s="47"/>
      <c r="I7865" s="72"/>
      <c r="J7865" s="72"/>
    </row>
    <row r="7866" spans="6:10">
      <c r="F7866" s="71"/>
      <c r="G7866" s="47"/>
      <c r="H7866" s="47"/>
      <c r="I7866" s="72"/>
      <c r="J7866" s="72"/>
    </row>
    <row r="7867" spans="6:10">
      <c r="F7867" s="71"/>
      <c r="G7867" s="47"/>
      <c r="H7867" s="47"/>
      <c r="I7867" s="72"/>
      <c r="J7867" s="72"/>
    </row>
    <row r="7868" spans="6:10">
      <c r="F7868" s="71"/>
      <c r="G7868" s="47"/>
      <c r="H7868" s="47"/>
      <c r="I7868" s="72"/>
      <c r="J7868" s="72"/>
    </row>
    <row r="7869" spans="6:10">
      <c r="F7869" s="71"/>
      <c r="G7869" s="47"/>
      <c r="H7869" s="47"/>
      <c r="I7869" s="72"/>
      <c r="J7869" s="72"/>
    </row>
    <row r="7870" spans="6:10">
      <c r="F7870" s="71"/>
      <c r="G7870" s="47"/>
      <c r="H7870" s="47"/>
      <c r="I7870" s="72"/>
      <c r="J7870" s="72"/>
    </row>
    <row r="7871" spans="6:10">
      <c r="F7871" s="71"/>
      <c r="G7871" s="47"/>
      <c r="H7871" s="47"/>
      <c r="I7871" s="72"/>
      <c r="J7871" s="72"/>
    </row>
    <row r="7872" spans="6:10">
      <c r="F7872" s="71"/>
      <c r="G7872" s="47"/>
      <c r="H7872" s="47"/>
      <c r="I7872" s="72"/>
      <c r="J7872" s="72"/>
    </row>
    <row r="7873" spans="6:10">
      <c r="F7873" s="71"/>
      <c r="G7873" s="47"/>
      <c r="H7873" s="47"/>
      <c r="I7873" s="72"/>
      <c r="J7873" s="72"/>
    </row>
    <row r="7874" spans="6:10">
      <c r="F7874" s="71"/>
      <c r="G7874" s="47"/>
      <c r="H7874" s="47"/>
      <c r="I7874" s="72"/>
      <c r="J7874" s="72"/>
    </row>
    <row r="7875" spans="6:10">
      <c r="F7875" s="71"/>
      <c r="G7875" s="47"/>
      <c r="H7875" s="47"/>
      <c r="I7875" s="72"/>
      <c r="J7875" s="72"/>
    </row>
    <row r="7876" spans="6:10">
      <c r="F7876" s="71"/>
      <c r="G7876" s="47"/>
      <c r="H7876" s="47"/>
      <c r="I7876" s="72"/>
      <c r="J7876" s="72"/>
    </row>
    <row r="7877" spans="6:10">
      <c r="F7877" s="71"/>
      <c r="G7877" s="47"/>
      <c r="H7877" s="47"/>
      <c r="I7877" s="72"/>
      <c r="J7877" s="72"/>
    </row>
    <row r="7878" spans="6:10">
      <c r="F7878" s="71"/>
      <c r="G7878" s="47"/>
      <c r="H7878" s="47"/>
      <c r="I7878" s="72"/>
      <c r="J7878" s="72"/>
    </row>
    <row r="7879" spans="6:10">
      <c r="F7879" s="71"/>
      <c r="G7879" s="47"/>
      <c r="H7879" s="47"/>
      <c r="I7879" s="72"/>
      <c r="J7879" s="72"/>
    </row>
    <row r="7880" spans="6:10">
      <c r="F7880" s="71"/>
      <c r="G7880" s="47"/>
      <c r="H7880" s="47"/>
      <c r="I7880" s="72"/>
      <c r="J7880" s="72"/>
    </row>
    <row r="7881" spans="6:10">
      <c r="F7881" s="71"/>
      <c r="G7881" s="47"/>
      <c r="H7881" s="47"/>
      <c r="I7881" s="72"/>
      <c r="J7881" s="72"/>
    </row>
    <row r="7882" spans="6:10">
      <c r="F7882" s="71"/>
      <c r="G7882" s="47"/>
      <c r="H7882" s="47"/>
      <c r="I7882" s="72"/>
      <c r="J7882" s="72"/>
    </row>
    <row r="7883" spans="6:10">
      <c r="F7883" s="71"/>
      <c r="G7883" s="47"/>
      <c r="H7883" s="47"/>
      <c r="I7883" s="72"/>
      <c r="J7883" s="72"/>
    </row>
    <row r="7884" spans="6:10">
      <c r="F7884" s="71"/>
      <c r="G7884" s="47"/>
      <c r="H7884" s="47"/>
      <c r="I7884" s="72"/>
      <c r="J7884" s="72"/>
    </row>
    <row r="7885" spans="6:10">
      <c r="F7885" s="71"/>
      <c r="G7885" s="47"/>
      <c r="H7885" s="47"/>
      <c r="I7885" s="72"/>
      <c r="J7885" s="72"/>
    </row>
    <row r="7886" spans="6:10">
      <c r="F7886" s="71"/>
      <c r="G7886" s="47"/>
      <c r="H7886" s="47"/>
      <c r="I7886" s="72"/>
      <c r="J7886" s="72"/>
    </row>
    <row r="7887" spans="6:10">
      <c r="F7887" s="71"/>
      <c r="G7887" s="47"/>
      <c r="H7887" s="47"/>
      <c r="I7887" s="72"/>
      <c r="J7887" s="72"/>
    </row>
    <row r="7888" spans="6:10">
      <c r="F7888" s="71"/>
      <c r="G7888" s="47"/>
      <c r="H7888" s="47"/>
      <c r="I7888" s="72"/>
      <c r="J7888" s="72"/>
    </row>
    <row r="7889" spans="6:10">
      <c r="F7889" s="71"/>
      <c r="G7889" s="47"/>
      <c r="H7889" s="47"/>
      <c r="I7889" s="72"/>
      <c r="J7889" s="72"/>
    </row>
    <row r="7890" spans="6:10">
      <c r="F7890" s="71"/>
      <c r="G7890" s="47"/>
      <c r="H7890" s="47"/>
      <c r="I7890" s="72"/>
      <c r="J7890" s="72"/>
    </row>
    <row r="7891" spans="6:10">
      <c r="F7891" s="71"/>
      <c r="G7891" s="47"/>
      <c r="H7891" s="47"/>
      <c r="I7891" s="72"/>
      <c r="J7891" s="72"/>
    </row>
    <row r="7892" spans="6:10">
      <c r="F7892" s="71"/>
      <c r="G7892" s="47"/>
      <c r="H7892" s="47"/>
      <c r="I7892" s="72"/>
      <c r="J7892" s="72"/>
    </row>
    <row r="7893" spans="6:10">
      <c r="F7893" s="71"/>
      <c r="G7893" s="47"/>
      <c r="H7893" s="47"/>
      <c r="I7893" s="72"/>
      <c r="J7893" s="72"/>
    </row>
    <row r="7894" spans="6:10">
      <c r="F7894" s="71"/>
      <c r="G7894" s="47"/>
      <c r="H7894" s="47"/>
      <c r="I7894" s="72"/>
      <c r="J7894" s="72"/>
    </row>
    <row r="7895" spans="6:10">
      <c r="F7895" s="71"/>
      <c r="G7895" s="47"/>
      <c r="H7895" s="47"/>
      <c r="I7895" s="72"/>
      <c r="J7895" s="72"/>
    </row>
    <row r="7896" spans="6:10">
      <c r="F7896" s="71"/>
      <c r="G7896" s="47"/>
      <c r="H7896" s="47"/>
      <c r="I7896" s="72"/>
      <c r="J7896" s="72"/>
    </row>
    <row r="7897" spans="6:10">
      <c r="F7897" s="71"/>
      <c r="G7897" s="47"/>
      <c r="H7897" s="47"/>
      <c r="I7897" s="72"/>
      <c r="J7897" s="72"/>
    </row>
    <row r="7898" spans="6:10">
      <c r="F7898" s="71"/>
      <c r="G7898" s="47"/>
      <c r="H7898" s="47"/>
      <c r="I7898" s="72"/>
      <c r="J7898" s="72"/>
    </row>
    <row r="7899" spans="6:10">
      <c r="F7899" s="71"/>
      <c r="G7899" s="47"/>
      <c r="H7899" s="47"/>
      <c r="I7899" s="72"/>
      <c r="J7899" s="72"/>
    </row>
    <row r="7900" spans="6:10">
      <c r="F7900" s="71"/>
      <c r="G7900" s="47"/>
      <c r="H7900" s="47"/>
      <c r="I7900" s="72"/>
      <c r="J7900" s="72"/>
    </row>
    <row r="7901" spans="6:10">
      <c r="F7901" s="71"/>
      <c r="G7901" s="47"/>
      <c r="H7901" s="47"/>
      <c r="I7901" s="72"/>
      <c r="J7901" s="72"/>
    </row>
    <row r="7902" spans="6:10">
      <c r="F7902" s="71"/>
      <c r="G7902" s="47"/>
      <c r="H7902" s="47"/>
      <c r="I7902" s="72"/>
      <c r="J7902" s="72"/>
    </row>
    <row r="7903" spans="6:10">
      <c r="F7903" s="71"/>
      <c r="G7903" s="47"/>
      <c r="H7903" s="47"/>
      <c r="I7903" s="72"/>
      <c r="J7903" s="72"/>
    </row>
    <row r="7904" spans="6:10">
      <c r="F7904" s="71"/>
      <c r="G7904" s="47"/>
      <c r="H7904" s="47"/>
      <c r="I7904" s="72"/>
      <c r="J7904" s="72"/>
    </row>
    <row r="7905" spans="6:10">
      <c r="F7905" s="71"/>
      <c r="G7905" s="47"/>
      <c r="H7905" s="47"/>
      <c r="I7905" s="72"/>
      <c r="J7905" s="72"/>
    </row>
    <row r="7906" spans="6:10">
      <c r="F7906" s="71"/>
      <c r="G7906" s="47"/>
      <c r="H7906" s="47"/>
      <c r="I7906" s="72"/>
      <c r="J7906" s="72"/>
    </row>
    <row r="7907" spans="6:10">
      <c r="F7907" s="71"/>
      <c r="G7907" s="47"/>
      <c r="H7907" s="47"/>
      <c r="I7907" s="72"/>
      <c r="J7907" s="72"/>
    </row>
    <row r="7908" spans="6:10">
      <c r="F7908" s="71"/>
      <c r="G7908" s="47"/>
      <c r="H7908" s="47"/>
      <c r="I7908" s="72"/>
      <c r="J7908" s="72"/>
    </row>
    <row r="7909" spans="6:10">
      <c r="F7909" s="71"/>
      <c r="G7909" s="47"/>
      <c r="H7909" s="47"/>
      <c r="I7909" s="72"/>
      <c r="J7909" s="72"/>
    </row>
    <row r="7910" spans="6:10">
      <c r="F7910" s="71"/>
      <c r="G7910" s="47"/>
      <c r="H7910" s="47"/>
      <c r="I7910" s="72"/>
      <c r="J7910" s="72"/>
    </row>
    <row r="7911" spans="6:10">
      <c r="F7911" s="71"/>
      <c r="G7911" s="47"/>
      <c r="H7911" s="47"/>
      <c r="I7911" s="72"/>
      <c r="J7911" s="72"/>
    </row>
    <row r="7912" spans="6:10">
      <c r="F7912" s="71"/>
      <c r="G7912" s="47"/>
      <c r="H7912" s="47"/>
      <c r="I7912" s="72"/>
      <c r="J7912" s="72"/>
    </row>
    <row r="7913" spans="6:10">
      <c r="F7913" s="71"/>
      <c r="G7913" s="47"/>
      <c r="H7913" s="47"/>
      <c r="I7913" s="72"/>
      <c r="J7913" s="72"/>
    </row>
    <row r="7914" spans="6:10">
      <c r="F7914" s="71"/>
      <c r="G7914" s="47"/>
      <c r="H7914" s="47"/>
      <c r="I7914" s="72"/>
      <c r="J7914" s="72"/>
    </row>
    <row r="7915" spans="6:10">
      <c r="F7915" s="71"/>
      <c r="G7915" s="47"/>
      <c r="H7915" s="47"/>
      <c r="I7915" s="72"/>
      <c r="J7915" s="72"/>
    </row>
    <row r="7916" spans="6:10">
      <c r="F7916" s="71"/>
      <c r="G7916" s="47"/>
      <c r="H7916" s="47"/>
      <c r="I7916" s="72"/>
      <c r="J7916" s="72"/>
    </row>
    <row r="7917" spans="6:10">
      <c r="F7917" s="71"/>
      <c r="G7917" s="47"/>
      <c r="H7917" s="47"/>
      <c r="I7917" s="72"/>
      <c r="J7917" s="72"/>
    </row>
    <row r="7918" spans="6:10">
      <c r="F7918" s="71"/>
      <c r="G7918" s="47"/>
      <c r="H7918" s="47"/>
      <c r="I7918" s="72"/>
      <c r="J7918" s="72"/>
    </row>
    <row r="7919" spans="6:10">
      <c r="F7919" s="71"/>
      <c r="G7919" s="47"/>
      <c r="H7919" s="47"/>
      <c r="I7919" s="72"/>
      <c r="J7919" s="72"/>
    </row>
    <row r="7920" spans="6:10">
      <c r="F7920" s="71"/>
      <c r="G7920" s="47"/>
      <c r="H7920" s="47"/>
      <c r="I7920" s="72"/>
      <c r="J7920" s="72"/>
    </row>
    <row r="7921" spans="6:10">
      <c r="F7921" s="71"/>
      <c r="G7921" s="47"/>
      <c r="H7921" s="47"/>
      <c r="I7921" s="72"/>
      <c r="J7921" s="72"/>
    </row>
    <row r="7922" spans="6:10">
      <c r="F7922" s="71"/>
      <c r="G7922" s="47"/>
      <c r="H7922" s="47"/>
      <c r="I7922" s="72"/>
      <c r="J7922" s="72"/>
    </row>
    <row r="7923" spans="6:10">
      <c r="F7923" s="71"/>
      <c r="G7923" s="47"/>
      <c r="H7923" s="47"/>
      <c r="I7923" s="72"/>
      <c r="J7923" s="72"/>
    </row>
    <row r="7924" spans="6:10">
      <c r="F7924" s="71"/>
      <c r="G7924" s="47"/>
      <c r="H7924" s="47"/>
      <c r="I7924" s="72"/>
      <c r="J7924" s="72"/>
    </row>
    <row r="7925" spans="6:10">
      <c r="F7925" s="71"/>
      <c r="G7925" s="47"/>
      <c r="H7925" s="47"/>
      <c r="I7925" s="72"/>
      <c r="J7925" s="72"/>
    </row>
    <row r="7926" spans="6:10">
      <c r="F7926" s="71"/>
      <c r="G7926" s="47"/>
      <c r="H7926" s="47"/>
      <c r="I7926" s="72"/>
      <c r="J7926" s="72"/>
    </row>
    <row r="7927" spans="6:10">
      <c r="F7927" s="71"/>
      <c r="G7927" s="47"/>
      <c r="H7927" s="47"/>
      <c r="I7927" s="72"/>
      <c r="J7927" s="72"/>
    </row>
    <row r="7928" spans="6:10">
      <c r="F7928" s="71"/>
      <c r="G7928" s="47"/>
      <c r="H7928" s="47"/>
      <c r="I7928" s="72"/>
      <c r="J7928" s="72"/>
    </row>
    <row r="7929" spans="6:10">
      <c r="F7929" s="71"/>
      <c r="G7929" s="47"/>
      <c r="H7929" s="47"/>
      <c r="I7929" s="72"/>
      <c r="J7929" s="72"/>
    </row>
    <row r="7930" spans="6:10">
      <c r="F7930" s="71"/>
      <c r="G7930" s="47"/>
      <c r="H7930" s="47"/>
      <c r="I7930" s="72"/>
      <c r="J7930" s="72"/>
    </row>
    <row r="7931" spans="6:10">
      <c r="F7931" s="71"/>
      <c r="G7931" s="47"/>
      <c r="H7931" s="47"/>
      <c r="I7931" s="72"/>
      <c r="J7931" s="72"/>
    </row>
    <row r="7932" spans="6:10">
      <c r="F7932" s="71"/>
      <c r="G7932" s="47"/>
      <c r="H7932" s="47"/>
      <c r="I7932" s="72"/>
      <c r="J7932" s="72"/>
    </row>
    <row r="7933" spans="6:10">
      <c r="F7933" s="71"/>
      <c r="G7933" s="47"/>
      <c r="H7933" s="47"/>
      <c r="I7933" s="72"/>
      <c r="J7933" s="72"/>
    </row>
    <row r="7934" spans="6:10">
      <c r="F7934" s="71"/>
      <c r="G7934" s="47"/>
      <c r="H7934" s="47"/>
      <c r="I7934" s="72"/>
      <c r="J7934" s="72"/>
    </row>
    <row r="7935" spans="6:10">
      <c r="F7935" s="71"/>
      <c r="G7935" s="47"/>
      <c r="H7935" s="47"/>
      <c r="I7935" s="72"/>
      <c r="J7935" s="72"/>
    </row>
    <row r="7936" spans="6:10">
      <c r="F7936" s="71"/>
      <c r="G7936" s="47"/>
      <c r="H7936" s="47"/>
      <c r="I7936" s="72"/>
      <c r="J7936" s="72"/>
    </row>
    <row r="7937" spans="6:10">
      <c r="F7937" s="71"/>
      <c r="G7937" s="47"/>
      <c r="H7937" s="47"/>
      <c r="I7937" s="72"/>
      <c r="J7937" s="72"/>
    </row>
    <row r="7938" spans="6:10">
      <c r="F7938" s="71"/>
      <c r="G7938" s="47"/>
      <c r="H7938" s="47"/>
      <c r="I7938" s="72"/>
      <c r="J7938" s="72"/>
    </row>
    <row r="7939" spans="6:10">
      <c r="F7939" s="71"/>
      <c r="G7939" s="47"/>
      <c r="H7939" s="47"/>
      <c r="I7939" s="72"/>
      <c r="J7939" s="72"/>
    </row>
    <row r="7940" spans="6:10">
      <c r="F7940" s="71"/>
      <c r="G7940" s="47"/>
      <c r="H7940" s="47"/>
      <c r="I7940" s="72"/>
      <c r="J7940" s="72"/>
    </row>
    <row r="7941" spans="6:10">
      <c r="F7941" s="71"/>
      <c r="G7941" s="47"/>
      <c r="H7941" s="47"/>
      <c r="I7941" s="72"/>
      <c r="J7941" s="72"/>
    </row>
    <row r="7942" spans="6:10">
      <c r="F7942" s="71"/>
      <c r="G7942" s="47"/>
      <c r="H7942" s="47"/>
      <c r="I7942" s="72"/>
      <c r="J7942" s="72"/>
    </row>
    <row r="7943" spans="6:10">
      <c r="F7943" s="71"/>
      <c r="G7943" s="47"/>
      <c r="H7943" s="47"/>
      <c r="I7943" s="72"/>
      <c r="J7943" s="72"/>
    </row>
    <row r="7944" spans="6:10">
      <c r="F7944" s="71"/>
      <c r="G7944" s="47"/>
      <c r="H7944" s="47"/>
      <c r="I7944" s="72"/>
      <c r="J7944" s="72"/>
    </row>
    <row r="7945" spans="6:10">
      <c r="F7945" s="71"/>
      <c r="G7945" s="47"/>
      <c r="H7945" s="47"/>
      <c r="I7945" s="72"/>
      <c r="J7945" s="72"/>
    </row>
    <row r="7946" spans="6:10">
      <c r="F7946" s="71"/>
      <c r="G7946" s="47"/>
      <c r="H7946" s="47"/>
      <c r="I7946" s="72"/>
      <c r="J7946" s="72"/>
    </row>
    <row r="7947" spans="6:10">
      <c r="F7947" s="71"/>
      <c r="G7947" s="47"/>
      <c r="H7947" s="47"/>
      <c r="I7947" s="72"/>
      <c r="J7947" s="72"/>
    </row>
    <row r="7948" spans="6:10">
      <c r="F7948" s="71"/>
      <c r="G7948" s="47"/>
      <c r="H7948" s="47"/>
      <c r="I7948" s="72"/>
      <c r="J7948" s="72"/>
    </row>
    <row r="7949" spans="6:10">
      <c r="F7949" s="71"/>
      <c r="G7949" s="47"/>
      <c r="H7949" s="47"/>
      <c r="I7949" s="72"/>
      <c r="J7949" s="72"/>
    </row>
    <row r="7950" spans="6:10">
      <c r="F7950" s="71"/>
      <c r="G7950" s="47"/>
      <c r="H7950" s="47"/>
      <c r="I7950" s="72"/>
      <c r="J7950" s="72"/>
    </row>
    <row r="7951" spans="6:10">
      <c r="F7951" s="71"/>
      <c r="G7951" s="47"/>
      <c r="H7951" s="47"/>
      <c r="I7951" s="72"/>
      <c r="J7951" s="72"/>
    </row>
    <row r="7952" spans="6:10">
      <c r="F7952" s="71"/>
      <c r="G7952" s="47"/>
      <c r="H7952" s="47"/>
      <c r="I7952" s="72"/>
      <c r="J7952" s="72"/>
    </row>
    <row r="7953" spans="6:10">
      <c r="F7953" s="71"/>
      <c r="G7953" s="47"/>
      <c r="H7953" s="47"/>
      <c r="I7953" s="72"/>
      <c r="J7953" s="72"/>
    </row>
    <row r="7954" spans="6:10">
      <c r="F7954" s="71"/>
      <c r="G7954" s="47"/>
      <c r="H7954" s="47"/>
      <c r="I7954" s="72"/>
      <c r="J7954" s="72"/>
    </row>
    <row r="7955" spans="6:10">
      <c r="F7955" s="71"/>
      <c r="G7955" s="47"/>
      <c r="H7955" s="47"/>
      <c r="I7955" s="72"/>
      <c r="J7955" s="72"/>
    </row>
    <row r="7956" spans="6:10">
      <c r="F7956" s="71"/>
      <c r="G7956" s="47"/>
      <c r="H7956" s="47"/>
      <c r="I7956" s="72"/>
      <c r="J7956" s="72"/>
    </row>
    <row r="7957" spans="6:10">
      <c r="F7957" s="71"/>
      <c r="G7957" s="47"/>
      <c r="H7957" s="47"/>
      <c r="I7957" s="72"/>
      <c r="J7957" s="72"/>
    </row>
    <row r="7958" spans="6:10">
      <c r="F7958" s="71"/>
      <c r="G7958" s="47"/>
      <c r="H7958" s="47"/>
      <c r="I7958" s="72"/>
      <c r="J7958" s="72"/>
    </row>
    <row r="7959" spans="6:10">
      <c r="F7959" s="71"/>
      <c r="G7959" s="47"/>
      <c r="H7959" s="47"/>
      <c r="I7959" s="72"/>
      <c r="J7959" s="72"/>
    </row>
    <row r="7960" spans="6:10">
      <c r="F7960" s="71"/>
      <c r="G7960" s="47"/>
      <c r="H7960" s="47"/>
      <c r="I7960" s="72"/>
      <c r="J7960" s="72"/>
    </row>
    <row r="7961" spans="6:10">
      <c r="F7961" s="71"/>
      <c r="G7961" s="47"/>
      <c r="H7961" s="47"/>
      <c r="I7961" s="72"/>
      <c r="J7961" s="72"/>
    </row>
    <row r="7962" spans="6:10">
      <c r="F7962" s="71"/>
      <c r="G7962" s="47"/>
      <c r="H7962" s="47"/>
      <c r="I7962" s="72"/>
      <c r="J7962" s="72"/>
    </row>
    <row r="7963" spans="6:10">
      <c r="F7963" s="71"/>
      <c r="G7963" s="47"/>
      <c r="H7963" s="47"/>
      <c r="I7963" s="72"/>
      <c r="J7963" s="72"/>
    </row>
    <row r="7964" spans="6:10">
      <c r="F7964" s="71"/>
      <c r="G7964" s="47"/>
      <c r="H7964" s="47"/>
      <c r="I7964" s="72"/>
      <c r="J7964" s="72"/>
    </row>
    <row r="7965" spans="6:10">
      <c r="F7965" s="71"/>
      <c r="G7965" s="47"/>
      <c r="H7965" s="47"/>
      <c r="I7965" s="72"/>
      <c r="J7965" s="72"/>
    </row>
    <row r="7966" spans="6:10">
      <c r="F7966" s="71"/>
      <c r="G7966" s="47"/>
      <c r="H7966" s="47"/>
      <c r="I7966" s="72"/>
      <c r="J7966" s="72"/>
    </row>
    <row r="7967" spans="6:10">
      <c r="F7967" s="71"/>
      <c r="G7967" s="47"/>
      <c r="H7967" s="47"/>
      <c r="I7967" s="72"/>
      <c r="J7967" s="72"/>
    </row>
    <row r="7968" spans="6:10">
      <c r="F7968" s="71"/>
      <c r="G7968" s="47"/>
      <c r="H7968" s="47"/>
      <c r="I7968" s="72"/>
      <c r="J7968" s="72"/>
    </row>
    <row r="7969" spans="6:10">
      <c r="F7969" s="71"/>
      <c r="G7969" s="47"/>
      <c r="H7969" s="47"/>
      <c r="I7969" s="72"/>
      <c r="J7969" s="72"/>
    </row>
    <row r="7970" spans="6:10">
      <c r="F7970" s="71"/>
      <c r="G7970" s="47"/>
      <c r="H7970" s="47"/>
      <c r="I7970" s="72"/>
      <c r="J7970" s="72"/>
    </row>
    <row r="7971" spans="6:10">
      <c r="F7971" s="71"/>
      <c r="G7971" s="47"/>
      <c r="H7971" s="47"/>
      <c r="I7971" s="72"/>
      <c r="J7971" s="72"/>
    </row>
    <row r="7972" spans="6:10">
      <c r="F7972" s="71"/>
      <c r="G7972" s="47"/>
      <c r="H7972" s="47"/>
      <c r="I7972" s="72"/>
      <c r="J7972" s="72"/>
    </row>
    <row r="7973" spans="6:10">
      <c r="F7973" s="71"/>
      <c r="G7973" s="47"/>
      <c r="H7973" s="47"/>
      <c r="I7973" s="72"/>
      <c r="J7973" s="72"/>
    </row>
    <row r="7974" spans="6:10">
      <c r="F7974" s="71"/>
      <c r="G7974" s="47"/>
      <c r="H7974" s="47"/>
      <c r="I7974" s="72"/>
      <c r="J7974" s="72"/>
    </row>
    <row r="7975" spans="6:10">
      <c r="F7975" s="71"/>
      <c r="G7975" s="47"/>
      <c r="H7975" s="47"/>
      <c r="I7975" s="72"/>
      <c r="J7975" s="72"/>
    </row>
    <row r="7976" spans="6:10">
      <c r="F7976" s="71"/>
      <c r="G7976" s="47"/>
      <c r="H7976" s="47"/>
      <c r="I7976" s="72"/>
      <c r="J7976" s="72"/>
    </row>
    <row r="7977" spans="6:10">
      <c r="F7977" s="71"/>
      <c r="G7977" s="47"/>
      <c r="H7977" s="47"/>
      <c r="I7977" s="72"/>
      <c r="J7977" s="72"/>
    </row>
    <row r="7978" spans="6:10">
      <c r="F7978" s="71"/>
      <c r="G7978" s="47"/>
      <c r="H7978" s="47"/>
      <c r="I7978" s="72"/>
      <c r="J7978" s="72"/>
    </row>
    <row r="7979" spans="6:10">
      <c r="F7979" s="71"/>
      <c r="G7979" s="47"/>
      <c r="H7979" s="47"/>
      <c r="I7979" s="72"/>
      <c r="J7979" s="72"/>
    </row>
    <row r="7980" spans="6:10">
      <c r="F7980" s="71"/>
      <c r="G7980" s="47"/>
      <c r="H7980" s="47"/>
      <c r="I7980" s="72"/>
      <c r="J7980" s="72"/>
    </row>
    <row r="7981" spans="6:10">
      <c r="F7981" s="71"/>
      <c r="G7981" s="47"/>
      <c r="H7981" s="47"/>
      <c r="I7981" s="72"/>
      <c r="J7981" s="72"/>
    </row>
    <row r="7982" spans="6:10">
      <c r="F7982" s="71"/>
      <c r="G7982" s="47"/>
      <c r="H7982" s="47"/>
      <c r="I7982" s="72"/>
      <c r="J7982" s="72"/>
    </row>
    <row r="7983" spans="6:10">
      <c r="F7983" s="71"/>
      <c r="G7983" s="47"/>
      <c r="H7983" s="47"/>
      <c r="I7983" s="72"/>
      <c r="J7983" s="72"/>
    </row>
    <row r="7984" spans="6:10">
      <c r="F7984" s="71"/>
      <c r="G7984" s="47"/>
      <c r="H7984" s="47"/>
      <c r="I7984" s="72"/>
      <c r="J7984" s="72"/>
    </row>
    <row r="7985" spans="6:10">
      <c r="F7985" s="71"/>
      <c r="G7985" s="47"/>
      <c r="H7985" s="47"/>
      <c r="I7985" s="72"/>
      <c r="J7985" s="72"/>
    </row>
    <row r="7986" spans="6:10">
      <c r="F7986" s="71"/>
      <c r="G7986" s="47"/>
      <c r="H7986" s="47"/>
      <c r="I7986" s="72"/>
      <c r="J7986" s="72"/>
    </row>
    <row r="7987" spans="6:10">
      <c r="F7987" s="71"/>
      <c r="G7987" s="47"/>
      <c r="H7987" s="47"/>
      <c r="I7987" s="72"/>
      <c r="J7987" s="72"/>
    </row>
    <row r="7988" spans="6:10">
      <c r="F7988" s="71"/>
      <c r="G7988" s="47"/>
      <c r="H7988" s="47"/>
      <c r="I7988" s="72"/>
      <c r="J7988" s="72"/>
    </row>
    <row r="7989" spans="6:10">
      <c r="F7989" s="71"/>
      <c r="G7989" s="47"/>
      <c r="H7989" s="47"/>
      <c r="I7989" s="72"/>
      <c r="J7989" s="72"/>
    </row>
    <row r="7990" spans="6:10">
      <c r="F7990" s="71"/>
      <c r="G7990" s="47"/>
      <c r="H7990" s="47"/>
      <c r="I7990" s="72"/>
      <c r="J7990" s="72"/>
    </row>
    <row r="7991" spans="6:10">
      <c r="F7991" s="71"/>
      <c r="G7991" s="47"/>
      <c r="H7991" s="47"/>
      <c r="I7991" s="72"/>
      <c r="J7991" s="72"/>
    </row>
    <row r="7992" spans="6:10">
      <c r="F7992" s="71"/>
      <c r="G7992" s="47"/>
      <c r="H7992" s="47"/>
      <c r="I7992" s="72"/>
      <c r="J7992" s="72"/>
    </row>
    <row r="7993" spans="6:10">
      <c r="F7993" s="71"/>
      <c r="G7993" s="47"/>
      <c r="H7993" s="47"/>
      <c r="I7993" s="72"/>
      <c r="J7993" s="72"/>
    </row>
    <row r="7994" spans="6:10">
      <c r="F7994" s="71"/>
      <c r="G7994" s="47"/>
      <c r="H7994" s="47"/>
      <c r="I7994" s="72"/>
      <c r="J7994" s="72"/>
    </row>
    <row r="7995" spans="6:10">
      <c r="F7995" s="71"/>
      <c r="G7995" s="47"/>
      <c r="H7995" s="47"/>
      <c r="I7995" s="72"/>
      <c r="J7995" s="72"/>
    </row>
    <row r="7996" spans="6:10">
      <c r="F7996" s="71"/>
      <c r="G7996" s="47"/>
      <c r="H7996" s="47"/>
      <c r="I7996" s="72"/>
      <c r="J7996" s="72"/>
    </row>
    <row r="7997" spans="6:10">
      <c r="F7997" s="71"/>
      <c r="G7997" s="47"/>
      <c r="H7997" s="47"/>
      <c r="I7997" s="72"/>
      <c r="J7997" s="72"/>
    </row>
    <row r="7998" spans="6:10">
      <c r="F7998" s="71"/>
      <c r="G7998" s="47"/>
      <c r="H7998" s="47"/>
      <c r="I7998" s="72"/>
      <c r="J7998" s="72"/>
    </row>
    <row r="7999" spans="6:10">
      <c r="F7999" s="71"/>
      <c r="G7999" s="47"/>
      <c r="H7999" s="47"/>
      <c r="I7999" s="72"/>
      <c r="J7999" s="72"/>
    </row>
    <row r="8000" spans="6:10">
      <c r="F8000" s="71"/>
      <c r="G8000" s="47"/>
      <c r="H8000" s="47"/>
      <c r="I8000" s="72"/>
      <c r="J8000" s="72"/>
    </row>
    <row r="8001" spans="6:10">
      <c r="F8001" s="71"/>
      <c r="G8001" s="47"/>
      <c r="H8001" s="47"/>
      <c r="I8001" s="72"/>
      <c r="J8001" s="72"/>
    </row>
    <row r="8002" spans="6:10">
      <c r="F8002" s="71"/>
      <c r="G8002" s="47"/>
      <c r="H8002" s="47"/>
      <c r="I8002" s="72"/>
      <c r="J8002" s="72"/>
    </row>
    <row r="8003" spans="6:10">
      <c r="F8003" s="71"/>
      <c r="G8003" s="47"/>
      <c r="H8003" s="47"/>
      <c r="I8003" s="72"/>
      <c r="J8003" s="72"/>
    </row>
    <row r="8004" spans="6:10">
      <c r="F8004" s="71"/>
      <c r="G8004" s="47"/>
      <c r="H8004" s="47"/>
      <c r="I8004" s="72"/>
      <c r="J8004" s="72"/>
    </row>
    <row r="8005" spans="6:10">
      <c r="F8005" s="71"/>
      <c r="G8005" s="47"/>
      <c r="H8005" s="47"/>
      <c r="I8005" s="72"/>
      <c r="J8005" s="72"/>
    </row>
    <row r="8006" spans="6:10">
      <c r="F8006" s="71"/>
      <c r="G8006" s="47"/>
      <c r="H8006" s="47"/>
      <c r="I8006" s="72"/>
      <c r="J8006" s="72"/>
    </row>
    <row r="8007" spans="6:10">
      <c r="F8007" s="71"/>
      <c r="G8007" s="47"/>
      <c r="H8007" s="47"/>
      <c r="I8007" s="72"/>
      <c r="J8007" s="72"/>
    </row>
    <row r="8008" spans="6:10">
      <c r="F8008" s="71"/>
      <c r="G8008" s="47"/>
      <c r="H8008" s="47"/>
      <c r="I8008" s="72"/>
      <c r="J8008" s="72"/>
    </row>
    <row r="8009" spans="6:10">
      <c r="F8009" s="71"/>
      <c r="G8009" s="47"/>
      <c r="H8009" s="47"/>
      <c r="I8009" s="72"/>
      <c r="J8009" s="72"/>
    </row>
    <row r="8010" spans="6:10">
      <c r="F8010" s="71"/>
      <c r="G8010" s="47"/>
      <c r="H8010" s="47"/>
      <c r="I8010" s="72"/>
      <c r="J8010" s="72"/>
    </row>
    <row r="8011" spans="6:10">
      <c r="F8011" s="71"/>
      <c r="G8011" s="47"/>
      <c r="H8011" s="47"/>
      <c r="I8011" s="72"/>
      <c r="J8011" s="72"/>
    </row>
    <row r="8012" spans="6:10">
      <c r="F8012" s="71"/>
      <c r="G8012" s="47"/>
      <c r="H8012" s="47"/>
      <c r="I8012" s="72"/>
      <c r="J8012" s="72"/>
    </row>
    <row r="8013" spans="6:10">
      <c r="F8013" s="71"/>
      <c r="G8013" s="47"/>
      <c r="H8013" s="47"/>
      <c r="I8013" s="72"/>
      <c r="J8013" s="72"/>
    </row>
    <row r="8014" spans="6:10">
      <c r="F8014" s="71"/>
      <c r="G8014" s="47"/>
      <c r="H8014" s="47"/>
      <c r="I8014" s="72"/>
      <c r="J8014" s="72"/>
    </row>
    <row r="8015" spans="6:10">
      <c r="F8015" s="71"/>
      <c r="G8015" s="47"/>
      <c r="H8015" s="47"/>
      <c r="I8015" s="72"/>
      <c r="J8015" s="72"/>
    </row>
    <row r="8016" spans="6:10">
      <c r="F8016" s="71"/>
      <c r="G8016" s="47"/>
      <c r="H8016" s="47"/>
      <c r="I8016" s="72"/>
      <c r="J8016" s="72"/>
    </row>
    <row r="8017" spans="6:10">
      <c r="F8017" s="71"/>
      <c r="G8017" s="47"/>
      <c r="H8017" s="47"/>
      <c r="I8017" s="72"/>
      <c r="J8017" s="72"/>
    </row>
    <row r="8018" spans="6:10">
      <c r="F8018" s="71"/>
      <c r="G8018" s="47"/>
      <c r="H8018" s="47"/>
      <c r="I8018" s="72"/>
      <c r="J8018" s="72"/>
    </row>
    <row r="8019" spans="6:10">
      <c r="F8019" s="71"/>
      <c r="G8019" s="47"/>
      <c r="H8019" s="47"/>
      <c r="I8019" s="72"/>
      <c r="J8019" s="72"/>
    </row>
    <row r="8020" spans="6:10">
      <c r="F8020" s="71"/>
      <c r="G8020" s="47"/>
      <c r="H8020" s="47"/>
      <c r="I8020" s="72"/>
      <c r="J8020" s="72"/>
    </row>
    <row r="8021" spans="6:10">
      <c r="F8021" s="71"/>
      <c r="G8021" s="47"/>
      <c r="H8021" s="47"/>
      <c r="I8021" s="72"/>
      <c r="J8021" s="72"/>
    </row>
    <row r="8022" spans="6:10">
      <c r="F8022" s="71"/>
      <c r="G8022" s="47"/>
      <c r="H8022" s="47"/>
      <c r="I8022" s="72"/>
      <c r="J8022" s="72"/>
    </row>
    <row r="8023" spans="6:10">
      <c r="F8023" s="71"/>
      <c r="G8023" s="47"/>
      <c r="H8023" s="47"/>
      <c r="I8023" s="72"/>
      <c r="J8023" s="72"/>
    </row>
    <row r="8024" spans="6:10">
      <c r="F8024" s="71"/>
      <c r="G8024" s="47"/>
      <c r="H8024" s="47"/>
      <c r="I8024" s="72"/>
      <c r="J8024" s="72"/>
    </row>
    <row r="8025" spans="6:10">
      <c r="F8025" s="71"/>
      <c r="G8025" s="47"/>
      <c r="H8025" s="47"/>
      <c r="I8025" s="72"/>
      <c r="J8025" s="72"/>
    </row>
    <row r="8026" spans="6:10">
      <c r="F8026" s="71"/>
      <c r="G8026" s="47"/>
      <c r="H8026" s="47"/>
      <c r="I8026" s="72"/>
      <c r="J8026" s="72"/>
    </row>
    <row r="8027" spans="6:10">
      <c r="F8027" s="71"/>
      <c r="G8027" s="47"/>
      <c r="H8027" s="47"/>
      <c r="I8027" s="72"/>
      <c r="J8027" s="72"/>
    </row>
    <row r="8028" spans="6:10">
      <c r="F8028" s="71"/>
      <c r="G8028" s="47"/>
      <c r="H8028" s="47"/>
      <c r="I8028" s="72"/>
      <c r="J8028" s="72"/>
    </row>
    <row r="8029" spans="6:10">
      <c r="F8029" s="71"/>
      <c r="G8029" s="47"/>
      <c r="H8029" s="47"/>
      <c r="I8029" s="72"/>
      <c r="J8029" s="72"/>
    </row>
    <row r="8030" spans="6:10">
      <c r="F8030" s="71"/>
      <c r="G8030" s="47"/>
      <c r="H8030" s="47"/>
      <c r="I8030" s="72"/>
      <c r="J8030" s="72"/>
    </row>
    <row r="8031" spans="6:10">
      <c r="F8031" s="71"/>
      <c r="G8031" s="47"/>
      <c r="H8031" s="47"/>
      <c r="I8031" s="72"/>
      <c r="J8031" s="72"/>
    </row>
    <row r="8032" spans="6:10">
      <c r="F8032" s="71"/>
      <c r="G8032" s="47"/>
      <c r="H8032" s="47"/>
      <c r="I8032" s="72"/>
      <c r="J8032" s="72"/>
    </row>
    <row r="8033" spans="6:10">
      <c r="F8033" s="71"/>
      <c r="G8033" s="47"/>
      <c r="H8033" s="47"/>
      <c r="I8033" s="72"/>
      <c r="J8033" s="72"/>
    </row>
    <row r="8034" spans="6:10">
      <c r="F8034" s="71"/>
      <c r="G8034" s="47"/>
      <c r="H8034" s="47"/>
      <c r="I8034" s="72"/>
      <c r="J8034" s="72"/>
    </row>
    <row r="8035" spans="6:10">
      <c r="F8035" s="71"/>
      <c r="G8035" s="47"/>
      <c r="H8035" s="47"/>
      <c r="I8035" s="72"/>
      <c r="J8035" s="72"/>
    </row>
    <row r="8036" spans="6:10">
      <c r="F8036" s="71"/>
      <c r="G8036" s="47"/>
      <c r="H8036" s="47"/>
      <c r="I8036" s="72"/>
      <c r="J8036" s="72"/>
    </row>
    <row r="8037" spans="6:10">
      <c r="F8037" s="71"/>
      <c r="G8037" s="47"/>
      <c r="H8037" s="47"/>
      <c r="I8037" s="72"/>
      <c r="J8037" s="72"/>
    </row>
    <row r="8038" spans="6:10">
      <c r="F8038" s="71"/>
      <c r="G8038" s="47"/>
      <c r="H8038" s="47"/>
      <c r="I8038" s="72"/>
      <c r="J8038" s="72"/>
    </row>
    <row r="8039" spans="6:10">
      <c r="F8039" s="71"/>
      <c r="G8039" s="47"/>
      <c r="H8039" s="47"/>
      <c r="I8039" s="72"/>
      <c r="J8039" s="72"/>
    </row>
    <row r="8040" spans="6:10">
      <c r="F8040" s="71"/>
      <c r="G8040" s="47"/>
      <c r="H8040" s="47"/>
      <c r="I8040" s="72"/>
      <c r="J8040" s="72"/>
    </row>
    <row r="8041" spans="6:10">
      <c r="F8041" s="71"/>
      <c r="G8041" s="47"/>
      <c r="H8041" s="47"/>
      <c r="I8041" s="72"/>
      <c r="J8041" s="72"/>
    </row>
    <row r="8042" spans="6:10">
      <c r="F8042" s="71"/>
      <c r="G8042" s="47"/>
      <c r="H8042" s="47"/>
      <c r="I8042" s="72"/>
      <c r="J8042" s="72"/>
    </row>
    <row r="8043" spans="6:10">
      <c r="F8043" s="71"/>
      <c r="G8043" s="47"/>
      <c r="H8043" s="47"/>
      <c r="I8043" s="72"/>
      <c r="J8043" s="72"/>
    </row>
    <row r="8044" spans="6:10">
      <c r="F8044" s="71"/>
      <c r="G8044" s="47"/>
      <c r="H8044" s="47"/>
      <c r="I8044" s="72"/>
      <c r="J8044" s="72"/>
    </row>
    <row r="8045" spans="6:10">
      <c r="F8045" s="71"/>
      <c r="G8045" s="47"/>
      <c r="H8045" s="47"/>
      <c r="I8045" s="72"/>
      <c r="J8045" s="72"/>
    </row>
    <row r="8046" spans="6:10">
      <c r="F8046" s="71"/>
      <c r="G8046" s="47"/>
      <c r="H8046" s="47"/>
      <c r="I8046" s="72"/>
      <c r="J8046" s="72"/>
    </row>
    <row r="8047" spans="6:10">
      <c r="F8047" s="71"/>
      <c r="G8047" s="47"/>
      <c r="H8047" s="47"/>
      <c r="I8047" s="72"/>
      <c r="J8047" s="72"/>
    </row>
    <row r="8048" spans="6:10">
      <c r="F8048" s="71"/>
      <c r="G8048" s="47"/>
      <c r="H8048" s="47"/>
      <c r="I8048" s="72"/>
      <c r="J8048" s="72"/>
    </row>
    <row r="8049" spans="6:10">
      <c r="F8049" s="71"/>
      <c r="G8049" s="47"/>
      <c r="H8049" s="47"/>
      <c r="I8049" s="72"/>
      <c r="J8049" s="72"/>
    </row>
    <row r="8050" spans="6:10">
      <c r="F8050" s="71"/>
      <c r="G8050" s="47"/>
      <c r="H8050" s="47"/>
      <c r="I8050" s="72"/>
      <c r="J8050" s="72"/>
    </row>
    <row r="8051" spans="6:10">
      <c r="F8051" s="71"/>
      <c r="G8051" s="47"/>
      <c r="H8051" s="47"/>
      <c r="I8051" s="72"/>
      <c r="J8051" s="72"/>
    </row>
    <row r="8052" spans="6:10">
      <c r="F8052" s="71"/>
      <c r="G8052" s="47"/>
      <c r="H8052" s="47"/>
      <c r="I8052" s="72"/>
      <c r="J8052" s="72"/>
    </row>
    <row r="8053" spans="6:10">
      <c r="F8053" s="71"/>
      <c r="G8053" s="47"/>
      <c r="H8053" s="47"/>
      <c r="I8053" s="72"/>
      <c r="J8053" s="72"/>
    </row>
    <row r="8054" spans="6:10">
      <c r="F8054" s="71"/>
      <c r="G8054" s="47"/>
      <c r="H8054" s="47"/>
      <c r="I8054" s="72"/>
      <c r="J8054" s="72"/>
    </row>
    <row r="8055" spans="6:10">
      <c r="F8055" s="71"/>
      <c r="G8055" s="47"/>
      <c r="H8055" s="47"/>
      <c r="I8055" s="72"/>
      <c r="J8055" s="72"/>
    </row>
    <row r="8056" spans="6:10">
      <c r="F8056" s="71"/>
      <c r="G8056" s="47"/>
      <c r="H8056" s="47"/>
      <c r="I8056" s="72"/>
      <c r="J8056" s="72"/>
    </row>
    <row r="8057" spans="6:10">
      <c r="F8057" s="71"/>
      <c r="G8057" s="47"/>
      <c r="H8057" s="47"/>
      <c r="I8057" s="72"/>
      <c r="J8057" s="72"/>
    </row>
    <row r="8058" spans="6:10">
      <c r="F8058" s="71"/>
      <c r="G8058" s="47"/>
      <c r="H8058" s="47"/>
      <c r="I8058" s="72"/>
      <c r="J8058" s="72"/>
    </row>
    <row r="8059" spans="6:10">
      <c r="F8059" s="71"/>
      <c r="G8059" s="47"/>
      <c r="H8059" s="47"/>
      <c r="I8059" s="72"/>
      <c r="J8059" s="72"/>
    </row>
    <row r="8060" spans="6:10">
      <c r="F8060" s="71"/>
      <c r="G8060" s="47"/>
      <c r="H8060" s="47"/>
      <c r="I8060" s="72"/>
      <c r="J8060" s="72"/>
    </row>
    <row r="8061" spans="6:10">
      <c r="F8061" s="71"/>
      <c r="G8061" s="47"/>
      <c r="H8061" s="47"/>
      <c r="I8061" s="72"/>
      <c r="J8061" s="72"/>
    </row>
    <row r="8062" spans="6:10">
      <c r="F8062" s="71"/>
      <c r="G8062" s="47"/>
      <c r="H8062" s="47"/>
      <c r="I8062" s="72"/>
      <c r="J8062" s="72"/>
    </row>
    <row r="8063" spans="6:10">
      <c r="F8063" s="71"/>
      <c r="G8063" s="47"/>
      <c r="H8063" s="47"/>
      <c r="I8063" s="72"/>
      <c r="J8063" s="72"/>
    </row>
    <row r="8064" spans="6:10">
      <c r="F8064" s="71"/>
      <c r="G8064" s="47"/>
      <c r="H8064" s="47"/>
      <c r="I8064" s="72"/>
      <c r="J8064" s="72"/>
    </row>
    <row r="8065" spans="6:10">
      <c r="F8065" s="71"/>
      <c r="G8065" s="47"/>
      <c r="H8065" s="47"/>
      <c r="I8065" s="72"/>
      <c r="J8065" s="72"/>
    </row>
    <row r="8066" spans="6:10">
      <c r="F8066" s="71"/>
      <c r="G8066" s="47"/>
      <c r="H8066" s="47"/>
      <c r="I8066" s="72"/>
      <c r="J8066" s="72"/>
    </row>
    <row r="8067" spans="6:10">
      <c r="F8067" s="71"/>
      <c r="G8067" s="47"/>
      <c r="H8067" s="47"/>
      <c r="I8067" s="72"/>
      <c r="J8067" s="72"/>
    </row>
    <row r="8068" spans="6:10">
      <c r="F8068" s="71"/>
      <c r="G8068" s="47"/>
      <c r="H8068" s="47"/>
      <c r="I8068" s="72"/>
      <c r="J8068" s="72"/>
    </row>
    <row r="8069" spans="6:10">
      <c r="F8069" s="71"/>
      <c r="G8069" s="47"/>
      <c r="H8069" s="47"/>
      <c r="I8069" s="72"/>
      <c r="J8069" s="72"/>
    </row>
    <row r="8070" spans="6:10">
      <c r="F8070" s="71"/>
      <c r="G8070" s="47"/>
      <c r="H8070" s="47"/>
      <c r="I8070" s="72"/>
      <c r="J8070" s="72"/>
    </row>
    <row r="8071" spans="6:10">
      <c r="F8071" s="71"/>
      <c r="G8071" s="47"/>
      <c r="H8071" s="47"/>
      <c r="I8071" s="72"/>
      <c r="J8071" s="72"/>
    </row>
    <row r="8072" spans="6:10">
      <c r="F8072" s="71"/>
      <c r="G8072" s="47"/>
      <c r="H8072" s="47"/>
      <c r="I8072" s="72"/>
      <c r="J8072" s="72"/>
    </row>
    <row r="8073" spans="6:10">
      <c r="F8073" s="71"/>
      <c r="G8073" s="47"/>
      <c r="H8073" s="47"/>
      <c r="I8073" s="72"/>
      <c r="J8073" s="72"/>
    </row>
    <row r="8074" spans="6:10">
      <c r="F8074" s="71"/>
      <c r="G8074" s="47"/>
      <c r="H8074" s="47"/>
      <c r="I8074" s="72"/>
      <c r="J8074" s="72"/>
    </row>
    <row r="8075" spans="6:10">
      <c r="F8075" s="71"/>
      <c r="G8075" s="47"/>
      <c r="H8075" s="47"/>
      <c r="I8075" s="72"/>
      <c r="J8075" s="72"/>
    </row>
    <row r="8076" spans="6:10">
      <c r="F8076" s="71"/>
      <c r="G8076" s="47"/>
      <c r="H8076" s="47"/>
      <c r="I8076" s="72"/>
      <c r="J8076" s="72"/>
    </row>
    <row r="8077" spans="6:10">
      <c r="F8077" s="71"/>
      <c r="G8077" s="47"/>
      <c r="H8077" s="47"/>
      <c r="I8077" s="72"/>
      <c r="J8077" s="72"/>
    </row>
    <row r="8078" spans="6:10">
      <c r="F8078" s="71"/>
      <c r="G8078" s="47"/>
      <c r="H8078" s="47"/>
      <c r="I8078" s="72"/>
      <c r="J8078" s="72"/>
    </row>
    <row r="8079" spans="6:10">
      <c r="F8079" s="71"/>
      <c r="G8079" s="47"/>
      <c r="H8079" s="47"/>
      <c r="I8079" s="72"/>
      <c r="J8079" s="72"/>
    </row>
    <row r="8080" spans="6:10">
      <c r="F8080" s="71"/>
      <c r="G8080" s="47"/>
      <c r="H8080" s="47"/>
      <c r="I8080" s="72"/>
      <c r="J8080" s="72"/>
    </row>
    <row r="8081" spans="6:10">
      <c r="F8081" s="71"/>
      <c r="G8081" s="47"/>
      <c r="H8081" s="47"/>
      <c r="I8081" s="72"/>
      <c r="J8081" s="72"/>
    </row>
    <row r="8082" spans="6:10">
      <c r="F8082" s="71"/>
      <c r="G8082" s="47"/>
      <c r="H8082" s="47"/>
      <c r="I8082" s="72"/>
      <c r="J8082" s="72"/>
    </row>
    <row r="8083" spans="6:10">
      <c r="F8083" s="71"/>
      <c r="G8083" s="47"/>
      <c r="H8083" s="47"/>
      <c r="I8083" s="72"/>
      <c r="J8083" s="72"/>
    </row>
    <row r="8084" spans="6:10">
      <c r="F8084" s="71"/>
      <c r="G8084" s="47"/>
      <c r="H8084" s="47"/>
      <c r="I8084" s="72"/>
      <c r="J8084" s="72"/>
    </row>
    <row r="8085" spans="6:10">
      <c r="F8085" s="71"/>
      <c r="G8085" s="47"/>
      <c r="H8085" s="47"/>
      <c r="I8085" s="72"/>
      <c r="J8085" s="72"/>
    </row>
    <row r="8086" spans="6:10">
      <c r="F8086" s="71"/>
      <c r="G8086" s="47"/>
      <c r="H8086" s="47"/>
      <c r="I8086" s="72"/>
      <c r="J8086" s="72"/>
    </row>
    <row r="8087" spans="6:10">
      <c r="F8087" s="71"/>
      <c r="G8087" s="47"/>
      <c r="H8087" s="47"/>
      <c r="I8087" s="72"/>
      <c r="J8087" s="72"/>
    </row>
    <row r="8088" spans="6:10">
      <c r="F8088" s="71"/>
      <c r="G8088" s="47"/>
      <c r="H8088" s="47"/>
      <c r="I8088" s="72"/>
      <c r="J8088" s="72"/>
    </row>
    <row r="8089" spans="6:10">
      <c r="F8089" s="71"/>
      <c r="G8089" s="47"/>
      <c r="H8089" s="47"/>
      <c r="I8089" s="72"/>
      <c r="J8089" s="72"/>
    </row>
    <row r="8090" spans="6:10">
      <c r="F8090" s="71"/>
      <c r="G8090" s="47"/>
      <c r="H8090" s="47"/>
      <c r="I8090" s="72"/>
      <c r="J8090" s="72"/>
    </row>
    <row r="8091" spans="6:10">
      <c r="F8091" s="71"/>
      <c r="G8091" s="47"/>
      <c r="H8091" s="47"/>
      <c r="I8091" s="72"/>
      <c r="J8091" s="72"/>
    </row>
    <row r="8092" spans="6:10">
      <c r="F8092" s="71"/>
      <c r="G8092" s="47"/>
      <c r="H8092" s="47"/>
      <c r="I8092" s="72"/>
      <c r="J8092" s="72"/>
    </row>
    <row r="8093" spans="6:10">
      <c r="F8093" s="71"/>
      <c r="G8093" s="47"/>
      <c r="H8093" s="47"/>
      <c r="I8093" s="72"/>
      <c r="J8093" s="72"/>
    </row>
    <row r="8094" spans="6:10">
      <c r="F8094" s="71"/>
      <c r="G8094" s="47"/>
      <c r="H8094" s="47"/>
      <c r="I8094" s="72"/>
      <c r="J8094" s="72"/>
    </row>
    <row r="8095" spans="6:10">
      <c r="F8095" s="71"/>
      <c r="G8095" s="47"/>
      <c r="H8095" s="47"/>
      <c r="I8095" s="72"/>
      <c r="J8095" s="72"/>
    </row>
    <row r="8096" spans="6:10">
      <c r="F8096" s="71"/>
      <c r="G8096" s="47"/>
      <c r="H8096" s="47"/>
      <c r="I8096" s="72"/>
      <c r="J8096" s="72"/>
    </row>
    <row r="8097" spans="6:10">
      <c r="F8097" s="71"/>
      <c r="G8097" s="47"/>
      <c r="H8097" s="47"/>
      <c r="I8097" s="72"/>
      <c r="J8097" s="72"/>
    </row>
    <row r="8098" spans="6:10">
      <c r="F8098" s="71"/>
      <c r="G8098" s="47"/>
      <c r="H8098" s="47"/>
      <c r="I8098" s="72"/>
      <c r="J8098" s="72"/>
    </row>
    <row r="8099" spans="6:10">
      <c r="F8099" s="71"/>
      <c r="G8099" s="47"/>
      <c r="H8099" s="47"/>
      <c r="I8099" s="72"/>
      <c r="J8099" s="72"/>
    </row>
    <row r="8100" spans="6:10">
      <c r="F8100" s="71"/>
      <c r="G8100" s="47"/>
      <c r="H8100" s="47"/>
      <c r="I8100" s="72"/>
      <c r="J8100" s="72"/>
    </row>
    <row r="8101" spans="6:10">
      <c r="F8101" s="71"/>
      <c r="G8101" s="47"/>
      <c r="H8101" s="47"/>
      <c r="I8101" s="72"/>
      <c r="J8101" s="72"/>
    </row>
    <row r="8102" spans="6:10">
      <c r="F8102" s="71"/>
      <c r="G8102" s="47"/>
      <c r="H8102" s="47"/>
      <c r="I8102" s="72"/>
      <c r="J8102" s="72"/>
    </row>
    <row r="8103" spans="6:10">
      <c r="F8103" s="71"/>
      <c r="G8103" s="47"/>
      <c r="H8103" s="47"/>
      <c r="I8103" s="72"/>
      <c r="J8103" s="72"/>
    </row>
    <row r="8104" spans="6:10">
      <c r="F8104" s="71"/>
      <c r="G8104" s="47"/>
      <c r="H8104" s="47"/>
      <c r="I8104" s="72"/>
      <c r="J8104" s="72"/>
    </row>
    <row r="8105" spans="6:10">
      <c r="F8105" s="71"/>
      <c r="G8105" s="47"/>
      <c r="H8105" s="47"/>
      <c r="I8105" s="72"/>
      <c r="J8105" s="72"/>
    </row>
    <row r="8106" spans="6:10">
      <c r="F8106" s="71"/>
      <c r="G8106" s="47"/>
      <c r="H8106" s="47"/>
      <c r="I8106" s="72"/>
      <c r="J8106" s="72"/>
    </row>
    <row r="8107" spans="6:10">
      <c r="F8107" s="71"/>
      <c r="G8107" s="47"/>
      <c r="H8107" s="47"/>
      <c r="I8107" s="72"/>
      <c r="J8107" s="72"/>
    </row>
    <row r="8108" spans="6:10">
      <c r="F8108" s="71"/>
      <c r="G8108" s="47"/>
      <c r="H8108" s="47"/>
      <c r="I8108" s="72"/>
      <c r="J8108" s="72"/>
    </row>
    <row r="8109" spans="6:10">
      <c r="F8109" s="71"/>
      <c r="G8109" s="47"/>
      <c r="H8109" s="47"/>
      <c r="I8109" s="72"/>
      <c r="J8109" s="72"/>
    </row>
    <row r="8110" spans="6:10">
      <c r="F8110" s="71"/>
      <c r="G8110" s="47"/>
      <c r="H8110" s="47"/>
      <c r="I8110" s="72"/>
      <c r="J8110" s="72"/>
    </row>
    <row r="8111" spans="6:10">
      <c r="F8111" s="71"/>
      <c r="G8111" s="47"/>
      <c r="H8111" s="47"/>
      <c r="I8111" s="72"/>
      <c r="J8111" s="72"/>
    </row>
    <row r="8112" spans="6:10">
      <c r="F8112" s="71"/>
      <c r="G8112" s="47"/>
      <c r="H8112" s="47"/>
      <c r="I8112" s="72"/>
      <c r="J8112" s="72"/>
    </row>
    <row r="8113" spans="6:10">
      <c r="F8113" s="71"/>
      <c r="G8113" s="47"/>
      <c r="H8113" s="47"/>
      <c r="I8113" s="72"/>
      <c r="J8113" s="72"/>
    </row>
    <row r="8114" spans="6:10">
      <c r="F8114" s="71"/>
      <c r="G8114" s="47"/>
      <c r="H8114" s="47"/>
      <c r="I8114" s="72"/>
      <c r="J8114" s="72"/>
    </row>
    <row r="8115" spans="6:10">
      <c r="F8115" s="71"/>
      <c r="G8115" s="47"/>
      <c r="H8115" s="47"/>
      <c r="I8115" s="72"/>
      <c r="J8115" s="72"/>
    </row>
    <row r="8116" spans="6:10">
      <c r="F8116" s="71"/>
      <c r="G8116" s="47"/>
      <c r="H8116" s="47"/>
      <c r="I8116" s="72"/>
      <c r="J8116" s="72"/>
    </row>
    <row r="8117" spans="6:10">
      <c r="F8117" s="71"/>
      <c r="G8117" s="47"/>
      <c r="H8117" s="47"/>
      <c r="I8117" s="72"/>
      <c r="J8117" s="72"/>
    </row>
    <row r="8118" spans="6:10">
      <c r="F8118" s="71"/>
      <c r="G8118" s="47"/>
      <c r="H8118" s="47"/>
      <c r="I8118" s="72"/>
      <c r="J8118" s="72"/>
    </row>
    <row r="8119" spans="6:10">
      <c r="F8119" s="71"/>
      <c r="G8119" s="47"/>
      <c r="H8119" s="47"/>
      <c r="I8119" s="72"/>
      <c r="J8119" s="72"/>
    </row>
    <row r="8120" spans="6:10">
      <c r="F8120" s="71"/>
      <c r="G8120" s="47"/>
      <c r="H8120" s="47"/>
      <c r="I8120" s="72"/>
      <c r="J8120" s="72"/>
    </row>
    <row r="8121" spans="6:10">
      <c r="F8121" s="71"/>
      <c r="G8121" s="47"/>
      <c r="H8121" s="47"/>
      <c r="I8121" s="72"/>
      <c r="J8121" s="72"/>
    </row>
    <row r="8122" spans="6:10">
      <c r="F8122" s="71"/>
      <c r="G8122" s="47"/>
      <c r="H8122" s="47"/>
      <c r="I8122" s="72"/>
      <c r="J8122" s="72"/>
    </row>
    <row r="8123" spans="6:10">
      <c r="F8123" s="71"/>
      <c r="G8123" s="47"/>
      <c r="H8123" s="47"/>
      <c r="I8123" s="72"/>
      <c r="J8123" s="72"/>
    </row>
    <row r="8124" spans="6:10">
      <c r="F8124" s="71"/>
      <c r="G8124" s="47"/>
      <c r="H8124" s="47"/>
      <c r="I8124" s="72"/>
      <c r="J8124" s="72"/>
    </row>
    <row r="8125" spans="6:10">
      <c r="F8125" s="71"/>
      <c r="G8125" s="47"/>
      <c r="H8125" s="47"/>
      <c r="I8125" s="72"/>
      <c r="J8125" s="72"/>
    </row>
    <row r="8126" spans="6:10">
      <c r="F8126" s="71"/>
      <c r="G8126" s="47"/>
      <c r="H8126" s="47"/>
      <c r="I8126" s="72"/>
      <c r="J8126" s="72"/>
    </row>
    <row r="8127" spans="6:10">
      <c r="F8127" s="71"/>
      <c r="G8127" s="47"/>
      <c r="H8127" s="47"/>
      <c r="I8127" s="72"/>
      <c r="J8127" s="72"/>
    </row>
    <row r="8128" spans="6:10">
      <c r="F8128" s="71"/>
      <c r="G8128" s="47"/>
      <c r="H8128" s="47"/>
      <c r="I8128" s="72"/>
      <c r="J8128" s="72"/>
    </row>
    <row r="8129" spans="6:10">
      <c r="F8129" s="71"/>
      <c r="G8129" s="47"/>
      <c r="H8129" s="47"/>
      <c r="I8129" s="72"/>
      <c r="J8129" s="72"/>
    </row>
    <row r="8130" spans="6:10">
      <c r="F8130" s="71"/>
      <c r="G8130" s="47"/>
      <c r="H8130" s="47"/>
      <c r="I8130" s="72"/>
      <c r="J8130" s="72"/>
    </row>
    <row r="8131" spans="6:10">
      <c r="F8131" s="71"/>
      <c r="G8131" s="47"/>
      <c r="H8131" s="47"/>
      <c r="I8131" s="72"/>
      <c r="J8131" s="72"/>
    </row>
    <row r="8132" spans="6:10">
      <c r="F8132" s="71"/>
      <c r="G8132" s="47"/>
      <c r="H8132" s="47"/>
      <c r="I8132" s="72"/>
      <c r="J8132" s="72"/>
    </row>
    <row r="8133" spans="6:10">
      <c r="F8133" s="71"/>
      <c r="G8133" s="47"/>
      <c r="H8133" s="47"/>
      <c r="I8133" s="72"/>
      <c r="J8133" s="72"/>
    </row>
    <row r="8134" spans="6:10">
      <c r="F8134" s="71"/>
      <c r="G8134" s="47"/>
      <c r="H8134" s="47"/>
      <c r="I8134" s="72"/>
      <c r="J8134" s="72"/>
    </row>
    <row r="8135" spans="6:10">
      <c r="F8135" s="71"/>
      <c r="G8135" s="47"/>
      <c r="H8135" s="47"/>
      <c r="I8135" s="72"/>
      <c r="J8135" s="72"/>
    </row>
    <row r="8136" spans="6:10">
      <c r="F8136" s="71"/>
      <c r="G8136" s="47"/>
      <c r="H8136" s="47"/>
      <c r="I8136" s="72"/>
      <c r="J8136" s="72"/>
    </row>
    <row r="8137" spans="6:10">
      <c r="F8137" s="71"/>
      <c r="G8137" s="47"/>
      <c r="H8137" s="47"/>
      <c r="I8137" s="72"/>
      <c r="J8137" s="72"/>
    </row>
    <row r="8138" spans="6:10">
      <c r="F8138" s="71"/>
      <c r="G8138" s="47"/>
      <c r="H8138" s="47"/>
      <c r="I8138" s="72"/>
      <c r="J8138" s="72"/>
    </row>
    <row r="8139" spans="6:10">
      <c r="F8139" s="71"/>
      <c r="G8139" s="47"/>
      <c r="H8139" s="47"/>
      <c r="I8139" s="72"/>
      <c r="J8139" s="72"/>
    </row>
    <row r="8140" spans="6:10">
      <c r="F8140" s="71"/>
      <c r="G8140" s="47"/>
      <c r="H8140" s="47"/>
      <c r="I8140" s="72"/>
      <c r="J8140" s="72"/>
    </row>
    <row r="8141" spans="6:10">
      <c r="F8141" s="71"/>
      <c r="G8141" s="47"/>
      <c r="H8141" s="47"/>
      <c r="I8141" s="72"/>
      <c r="J8141" s="72"/>
    </row>
    <row r="8142" spans="6:10">
      <c r="F8142" s="71"/>
      <c r="G8142" s="47"/>
      <c r="H8142" s="47"/>
      <c r="I8142" s="72"/>
      <c r="J8142" s="72"/>
    </row>
    <row r="8143" spans="6:10">
      <c r="F8143" s="71"/>
      <c r="G8143" s="47"/>
      <c r="H8143" s="47"/>
      <c r="I8143" s="72"/>
      <c r="J8143" s="72"/>
    </row>
    <row r="8144" spans="6:10">
      <c r="F8144" s="71"/>
      <c r="G8144" s="47"/>
      <c r="H8144" s="47"/>
      <c r="I8144" s="72"/>
      <c r="J8144" s="72"/>
    </row>
    <row r="8145" spans="6:10">
      <c r="F8145" s="71"/>
      <c r="G8145" s="47"/>
      <c r="H8145" s="47"/>
      <c r="I8145" s="72"/>
      <c r="J8145" s="72"/>
    </row>
    <row r="8146" spans="6:10">
      <c r="F8146" s="71"/>
      <c r="G8146" s="47"/>
      <c r="H8146" s="47"/>
      <c r="I8146" s="72"/>
      <c r="J8146" s="72"/>
    </row>
    <row r="8147" spans="6:10">
      <c r="F8147" s="71"/>
      <c r="G8147" s="47"/>
      <c r="H8147" s="47"/>
      <c r="I8147" s="72"/>
      <c r="J8147" s="72"/>
    </row>
    <row r="8148" spans="6:10">
      <c r="F8148" s="71"/>
      <c r="G8148" s="47"/>
      <c r="H8148" s="47"/>
      <c r="I8148" s="72"/>
      <c r="J8148" s="72"/>
    </row>
    <row r="8149" spans="6:10">
      <c r="F8149" s="71"/>
      <c r="G8149" s="47"/>
      <c r="H8149" s="47"/>
      <c r="I8149" s="72"/>
      <c r="J8149" s="72"/>
    </row>
    <row r="8150" spans="6:10">
      <c r="F8150" s="71"/>
      <c r="G8150" s="47"/>
      <c r="H8150" s="47"/>
      <c r="I8150" s="72"/>
      <c r="J8150" s="72"/>
    </row>
    <row r="8151" spans="6:10">
      <c r="F8151" s="71"/>
      <c r="G8151" s="47"/>
      <c r="H8151" s="47"/>
      <c r="I8151" s="72"/>
      <c r="J8151" s="72"/>
    </row>
    <row r="8152" spans="6:10">
      <c r="F8152" s="71"/>
      <c r="G8152" s="47"/>
      <c r="H8152" s="47"/>
      <c r="I8152" s="72"/>
      <c r="J8152" s="72"/>
    </row>
    <row r="8153" spans="6:10">
      <c r="F8153" s="71"/>
      <c r="G8153" s="47"/>
      <c r="H8153" s="47"/>
      <c r="I8153" s="72"/>
      <c r="J8153" s="72"/>
    </row>
    <row r="8154" spans="6:10">
      <c r="F8154" s="71"/>
      <c r="G8154" s="47"/>
      <c r="H8154" s="47"/>
      <c r="I8154" s="72"/>
      <c r="J8154" s="72"/>
    </row>
    <row r="8155" spans="6:10">
      <c r="F8155" s="71"/>
      <c r="G8155" s="47"/>
      <c r="H8155" s="47"/>
      <c r="I8155" s="72"/>
      <c r="J8155" s="72"/>
    </row>
    <row r="8156" spans="6:10">
      <c r="F8156" s="71"/>
      <c r="G8156" s="47"/>
      <c r="H8156" s="47"/>
      <c r="I8156" s="72"/>
      <c r="J8156" s="72"/>
    </row>
    <row r="8157" spans="6:10">
      <c r="F8157" s="71"/>
      <c r="G8157" s="47"/>
      <c r="H8157" s="47"/>
      <c r="I8157" s="72"/>
      <c r="J8157" s="72"/>
    </row>
    <row r="8158" spans="6:10">
      <c r="F8158" s="71"/>
      <c r="G8158" s="47"/>
      <c r="H8158" s="47"/>
      <c r="I8158" s="72"/>
      <c r="J8158" s="72"/>
    </row>
    <row r="8159" spans="6:10">
      <c r="F8159" s="71"/>
      <c r="G8159" s="47"/>
      <c r="H8159" s="47"/>
      <c r="I8159" s="72"/>
      <c r="J8159" s="72"/>
    </row>
    <row r="8160" spans="6:10">
      <c r="F8160" s="71"/>
      <c r="G8160" s="47"/>
      <c r="H8160" s="47"/>
      <c r="I8160" s="72"/>
      <c r="J8160" s="72"/>
    </row>
    <row r="8161" spans="6:10">
      <c r="F8161" s="71"/>
      <c r="G8161" s="47"/>
      <c r="H8161" s="47"/>
      <c r="I8161" s="72"/>
      <c r="J8161" s="72"/>
    </row>
    <row r="8162" spans="6:10">
      <c r="F8162" s="71"/>
      <c r="G8162" s="47"/>
      <c r="H8162" s="47"/>
      <c r="I8162" s="72"/>
      <c r="J8162" s="72"/>
    </row>
    <row r="8163" spans="6:10">
      <c r="F8163" s="71"/>
      <c r="G8163" s="47"/>
      <c r="H8163" s="47"/>
      <c r="I8163" s="72"/>
      <c r="J8163" s="72"/>
    </row>
    <row r="8164" spans="6:10">
      <c r="F8164" s="71"/>
      <c r="G8164" s="47"/>
      <c r="H8164" s="47"/>
      <c r="I8164" s="72"/>
      <c r="J8164" s="72"/>
    </row>
    <row r="8165" spans="6:10">
      <c r="F8165" s="71"/>
      <c r="G8165" s="47"/>
      <c r="H8165" s="47"/>
      <c r="I8165" s="72"/>
      <c r="J8165" s="72"/>
    </row>
    <row r="8166" spans="6:10">
      <c r="F8166" s="71"/>
      <c r="G8166" s="47"/>
      <c r="H8166" s="47"/>
      <c r="I8166" s="72"/>
      <c r="J8166" s="72"/>
    </row>
    <row r="8167" spans="6:10">
      <c r="F8167" s="71"/>
      <c r="G8167" s="47"/>
      <c r="H8167" s="47"/>
      <c r="I8167" s="72"/>
      <c r="J8167" s="72"/>
    </row>
    <row r="8168" spans="6:10">
      <c r="F8168" s="71"/>
      <c r="G8168" s="47"/>
      <c r="H8168" s="47"/>
      <c r="I8168" s="72"/>
      <c r="J8168" s="72"/>
    </row>
    <row r="8169" spans="6:10">
      <c r="F8169" s="71"/>
      <c r="G8169" s="47"/>
      <c r="H8169" s="47"/>
      <c r="I8169" s="72"/>
      <c r="J8169" s="72"/>
    </row>
    <row r="8170" spans="6:10">
      <c r="F8170" s="71"/>
      <c r="G8170" s="47"/>
      <c r="H8170" s="47"/>
      <c r="I8170" s="72"/>
      <c r="J8170" s="72"/>
    </row>
    <row r="8171" spans="6:10">
      <c r="F8171" s="71"/>
      <c r="G8171" s="47"/>
      <c r="H8171" s="47"/>
      <c r="I8171" s="72"/>
      <c r="J8171" s="72"/>
    </row>
    <row r="8172" spans="6:10">
      <c r="F8172" s="71"/>
      <c r="G8172" s="47"/>
      <c r="H8172" s="47"/>
      <c r="I8172" s="72"/>
      <c r="J8172" s="72"/>
    </row>
    <row r="8173" spans="6:10">
      <c r="F8173" s="71"/>
      <c r="G8173" s="47"/>
      <c r="H8173" s="47"/>
      <c r="I8173" s="72"/>
      <c r="J8173" s="72"/>
    </row>
    <row r="8174" spans="6:10">
      <c r="F8174" s="71"/>
      <c r="G8174" s="47"/>
      <c r="H8174" s="47"/>
      <c r="I8174" s="72"/>
      <c r="J8174" s="72"/>
    </row>
    <row r="8175" spans="6:10">
      <c r="F8175" s="71"/>
      <c r="G8175" s="47"/>
      <c r="H8175" s="47"/>
      <c r="I8175" s="72"/>
      <c r="J8175" s="72"/>
    </row>
    <row r="8176" spans="6:10">
      <c r="F8176" s="71"/>
      <c r="G8176" s="47"/>
      <c r="H8176" s="47"/>
      <c r="I8176" s="72"/>
      <c r="J8176" s="72"/>
    </row>
    <row r="8177" spans="6:10">
      <c r="F8177" s="71"/>
      <c r="G8177" s="47"/>
      <c r="H8177" s="47"/>
      <c r="I8177" s="72"/>
      <c r="J8177" s="72"/>
    </row>
    <row r="8178" spans="6:10">
      <c r="F8178" s="71"/>
      <c r="G8178" s="47"/>
      <c r="H8178" s="47"/>
      <c r="I8178" s="72"/>
      <c r="J8178" s="72"/>
    </row>
    <row r="8179" spans="6:10">
      <c r="F8179" s="71"/>
      <c r="G8179" s="47"/>
      <c r="H8179" s="47"/>
      <c r="I8179" s="72"/>
      <c r="J8179" s="72"/>
    </row>
    <row r="8180" spans="6:10">
      <c r="F8180" s="71"/>
      <c r="G8180" s="47"/>
      <c r="H8180" s="47"/>
      <c r="I8180" s="72"/>
      <c r="J8180" s="72"/>
    </row>
    <row r="8181" spans="6:10">
      <c r="F8181" s="71"/>
      <c r="G8181" s="47"/>
      <c r="H8181" s="47"/>
      <c r="I8181" s="72"/>
      <c r="J8181" s="72"/>
    </row>
    <row r="8182" spans="6:10">
      <c r="F8182" s="71"/>
      <c r="G8182" s="47"/>
      <c r="H8182" s="47"/>
      <c r="I8182" s="72"/>
      <c r="J8182" s="72"/>
    </row>
    <row r="8183" spans="6:10">
      <c r="F8183" s="71"/>
      <c r="G8183" s="47"/>
      <c r="H8183" s="47"/>
      <c r="I8183" s="72"/>
      <c r="J8183" s="72"/>
    </row>
    <row r="8184" spans="6:10">
      <c r="F8184" s="71"/>
      <c r="G8184" s="47"/>
      <c r="H8184" s="47"/>
      <c r="I8184" s="72"/>
      <c r="J8184" s="72"/>
    </row>
    <row r="8185" spans="6:10">
      <c r="F8185" s="71"/>
      <c r="G8185" s="47"/>
      <c r="H8185" s="47"/>
      <c r="I8185" s="72"/>
      <c r="J8185" s="72"/>
    </row>
    <row r="8186" spans="6:10">
      <c r="F8186" s="71"/>
      <c r="G8186" s="47"/>
      <c r="H8186" s="47"/>
      <c r="I8186" s="72"/>
      <c r="J8186" s="72"/>
    </row>
    <row r="8187" spans="6:10">
      <c r="F8187" s="71"/>
      <c r="G8187" s="47"/>
      <c r="H8187" s="47"/>
      <c r="I8187" s="72"/>
      <c r="J8187" s="72"/>
    </row>
    <row r="8188" spans="6:10">
      <c r="F8188" s="71"/>
      <c r="G8188" s="47"/>
      <c r="H8188" s="47"/>
      <c r="I8188" s="72"/>
      <c r="J8188" s="72"/>
    </row>
    <row r="8189" spans="6:10">
      <c r="F8189" s="71"/>
      <c r="G8189" s="47"/>
      <c r="H8189" s="47"/>
      <c r="I8189" s="72"/>
      <c r="J8189" s="72"/>
    </row>
    <row r="8190" spans="6:10">
      <c r="F8190" s="71"/>
      <c r="G8190" s="47"/>
      <c r="H8190" s="47"/>
      <c r="I8190" s="72"/>
      <c r="J8190" s="72"/>
    </row>
    <row r="8191" spans="6:10">
      <c r="F8191" s="71"/>
      <c r="G8191" s="47"/>
      <c r="H8191" s="47"/>
      <c r="I8191" s="72"/>
      <c r="J8191" s="72"/>
    </row>
    <row r="8192" spans="6:10">
      <c r="F8192" s="71"/>
      <c r="G8192" s="47"/>
      <c r="H8192" s="47"/>
      <c r="I8192" s="72"/>
      <c r="J8192" s="72"/>
    </row>
    <row r="8193" spans="6:10">
      <c r="F8193" s="71"/>
      <c r="G8193" s="47"/>
      <c r="H8193" s="47"/>
      <c r="I8193" s="72"/>
      <c r="J8193" s="72"/>
    </row>
    <row r="8194" spans="6:10">
      <c r="F8194" s="71"/>
      <c r="G8194" s="47"/>
      <c r="H8194" s="47"/>
      <c r="I8194" s="72"/>
      <c r="J8194" s="72"/>
    </row>
    <row r="8195" spans="6:10">
      <c r="F8195" s="71"/>
      <c r="G8195" s="47"/>
      <c r="H8195" s="47"/>
      <c r="I8195" s="72"/>
      <c r="J8195" s="72"/>
    </row>
    <row r="8196" spans="6:10">
      <c r="F8196" s="71"/>
      <c r="G8196" s="47"/>
      <c r="H8196" s="47"/>
      <c r="I8196" s="72"/>
      <c r="J8196" s="72"/>
    </row>
    <row r="8197" spans="6:10">
      <c r="F8197" s="71"/>
      <c r="G8197" s="47"/>
      <c r="H8197" s="47"/>
      <c r="I8197" s="72"/>
      <c r="J8197" s="72"/>
    </row>
    <row r="8198" spans="6:10">
      <c r="F8198" s="71"/>
      <c r="G8198" s="47"/>
      <c r="H8198" s="47"/>
      <c r="I8198" s="72"/>
      <c r="J8198" s="72"/>
    </row>
    <row r="8199" spans="6:10">
      <c r="F8199" s="71"/>
      <c r="G8199" s="47"/>
      <c r="H8199" s="47"/>
      <c r="I8199" s="72"/>
      <c r="J8199" s="72"/>
    </row>
    <row r="8200" spans="6:10">
      <c r="F8200" s="71"/>
      <c r="G8200" s="47"/>
      <c r="H8200" s="47"/>
      <c r="I8200" s="72"/>
      <c r="J8200" s="72"/>
    </row>
    <row r="8201" spans="6:10">
      <c r="F8201" s="71"/>
      <c r="G8201" s="47"/>
      <c r="H8201" s="47"/>
      <c r="I8201" s="72"/>
      <c r="J8201" s="72"/>
    </row>
    <row r="8202" spans="6:10">
      <c r="F8202" s="71"/>
      <c r="G8202" s="47"/>
      <c r="H8202" s="47"/>
      <c r="I8202" s="72"/>
      <c r="J8202" s="72"/>
    </row>
    <row r="8203" spans="6:10">
      <c r="F8203" s="71"/>
      <c r="G8203" s="47"/>
      <c r="H8203" s="47"/>
      <c r="I8203" s="72"/>
      <c r="J8203" s="72"/>
    </row>
    <row r="8204" spans="6:10">
      <c r="F8204" s="71"/>
      <c r="G8204" s="47"/>
      <c r="H8204" s="47"/>
      <c r="I8204" s="72"/>
      <c r="J8204" s="72"/>
    </row>
    <row r="8205" spans="6:10">
      <c r="F8205" s="71"/>
      <c r="G8205" s="47"/>
      <c r="H8205" s="47"/>
      <c r="I8205" s="72"/>
      <c r="J8205" s="72"/>
    </row>
    <row r="8206" spans="6:10">
      <c r="F8206" s="71"/>
      <c r="G8206" s="47"/>
      <c r="H8206" s="47"/>
      <c r="I8206" s="72"/>
      <c r="J8206" s="72"/>
    </row>
    <row r="8207" spans="6:10">
      <c r="F8207" s="71"/>
      <c r="G8207" s="47"/>
      <c r="H8207" s="47"/>
      <c r="I8207" s="72"/>
      <c r="J8207" s="72"/>
    </row>
    <row r="8208" spans="6:10">
      <c r="F8208" s="71"/>
      <c r="G8208" s="47"/>
      <c r="H8208" s="47"/>
      <c r="I8208" s="72"/>
      <c r="J8208" s="72"/>
    </row>
    <row r="8209" spans="6:10">
      <c r="F8209" s="71"/>
      <c r="G8209" s="47"/>
      <c r="H8209" s="47"/>
      <c r="I8209" s="72"/>
      <c r="J8209" s="72"/>
    </row>
    <row r="8210" spans="6:10">
      <c r="F8210" s="71"/>
      <c r="G8210" s="47"/>
      <c r="H8210" s="47"/>
      <c r="I8210" s="72"/>
      <c r="J8210" s="72"/>
    </row>
    <row r="8211" spans="6:10">
      <c r="F8211" s="71"/>
      <c r="G8211" s="47"/>
      <c r="H8211" s="47"/>
      <c r="I8211" s="72"/>
      <c r="J8211" s="72"/>
    </row>
    <row r="8212" spans="6:10">
      <c r="F8212" s="71"/>
      <c r="G8212" s="47"/>
      <c r="H8212" s="47"/>
      <c r="I8212" s="72"/>
      <c r="J8212" s="72"/>
    </row>
    <row r="8213" spans="6:10">
      <c r="F8213" s="71"/>
      <c r="G8213" s="47"/>
      <c r="H8213" s="47"/>
      <c r="I8213" s="72"/>
      <c r="J8213" s="72"/>
    </row>
    <row r="8214" spans="6:10">
      <c r="F8214" s="71"/>
      <c r="G8214" s="47"/>
      <c r="H8214" s="47"/>
      <c r="I8214" s="72"/>
      <c r="J8214" s="72"/>
    </row>
    <row r="8215" spans="6:10">
      <c r="F8215" s="71"/>
      <c r="G8215" s="47"/>
      <c r="H8215" s="47"/>
      <c r="I8215" s="72"/>
      <c r="J8215" s="72"/>
    </row>
    <row r="8216" spans="6:10">
      <c r="F8216" s="71"/>
      <c r="G8216" s="47"/>
      <c r="H8216" s="47"/>
      <c r="I8216" s="72"/>
      <c r="J8216" s="72"/>
    </row>
    <row r="8217" spans="6:10">
      <c r="F8217" s="71"/>
      <c r="G8217" s="47"/>
      <c r="H8217" s="47"/>
      <c r="I8217" s="72"/>
      <c r="J8217" s="72"/>
    </row>
    <row r="8218" spans="6:10">
      <c r="F8218" s="71"/>
      <c r="G8218" s="47"/>
      <c r="H8218" s="47"/>
      <c r="I8218" s="72"/>
      <c r="J8218" s="72"/>
    </row>
    <row r="8219" spans="6:10">
      <c r="F8219" s="71"/>
      <c r="G8219" s="47"/>
      <c r="H8219" s="47"/>
      <c r="I8219" s="72"/>
      <c r="J8219" s="72"/>
    </row>
    <row r="8220" spans="6:10">
      <c r="F8220" s="71"/>
      <c r="G8220" s="47"/>
      <c r="H8220" s="47"/>
      <c r="I8220" s="72"/>
      <c r="J8220" s="72"/>
    </row>
    <row r="8221" spans="6:10">
      <c r="F8221" s="71"/>
      <c r="G8221" s="47"/>
      <c r="H8221" s="47"/>
      <c r="I8221" s="72"/>
      <c r="J8221" s="72"/>
    </row>
    <row r="8222" spans="6:10">
      <c r="F8222" s="71"/>
      <c r="G8222" s="47"/>
      <c r="H8222" s="47"/>
      <c r="I8222" s="72"/>
      <c r="J8222" s="72"/>
    </row>
    <row r="8223" spans="6:10">
      <c r="F8223" s="71"/>
      <c r="G8223" s="47"/>
      <c r="H8223" s="47"/>
      <c r="I8223" s="72"/>
      <c r="J8223" s="72"/>
    </row>
    <row r="8224" spans="6:10">
      <c r="F8224" s="71"/>
      <c r="G8224" s="47"/>
      <c r="H8224" s="47"/>
      <c r="I8224" s="72"/>
      <c r="J8224" s="72"/>
    </row>
    <row r="8225" spans="6:10">
      <c r="F8225" s="71"/>
      <c r="G8225" s="47"/>
      <c r="H8225" s="47"/>
      <c r="I8225" s="72"/>
      <c r="J8225" s="72"/>
    </row>
    <row r="8226" spans="6:10">
      <c r="F8226" s="71"/>
      <c r="G8226" s="47"/>
      <c r="H8226" s="47"/>
      <c r="I8226" s="72"/>
      <c r="J8226" s="72"/>
    </row>
    <row r="8227" spans="6:10">
      <c r="F8227" s="71"/>
      <c r="G8227" s="47"/>
      <c r="H8227" s="47"/>
      <c r="I8227" s="72"/>
      <c r="J8227" s="72"/>
    </row>
    <row r="8228" spans="6:10">
      <c r="F8228" s="71"/>
      <c r="G8228" s="47"/>
      <c r="H8228" s="47"/>
      <c r="I8228" s="72"/>
      <c r="J8228" s="72"/>
    </row>
    <row r="8229" spans="6:10">
      <c r="F8229" s="71"/>
      <c r="G8229" s="47"/>
      <c r="H8229" s="47"/>
      <c r="I8229" s="72"/>
      <c r="J8229" s="72"/>
    </row>
    <row r="8230" spans="6:10">
      <c r="F8230" s="71"/>
      <c r="G8230" s="47"/>
      <c r="H8230" s="47"/>
      <c r="I8230" s="72"/>
      <c r="J8230" s="72"/>
    </row>
    <row r="8231" spans="6:10">
      <c r="F8231" s="71"/>
      <c r="G8231" s="47"/>
      <c r="H8231" s="47"/>
      <c r="I8231" s="72"/>
      <c r="J8231" s="72"/>
    </row>
    <row r="8232" spans="6:10">
      <c r="F8232" s="71"/>
      <c r="G8232" s="47"/>
      <c r="H8232" s="47"/>
      <c r="I8232" s="72"/>
      <c r="J8232" s="72"/>
    </row>
    <row r="8233" spans="6:10">
      <c r="F8233" s="71"/>
      <c r="G8233" s="47"/>
      <c r="H8233" s="47"/>
      <c r="I8233" s="72"/>
      <c r="J8233" s="72"/>
    </row>
    <row r="8234" spans="6:10">
      <c r="F8234" s="71"/>
      <c r="G8234" s="47"/>
      <c r="H8234" s="47"/>
      <c r="I8234" s="72"/>
      <c r="J8234" s="72"/>
    </row>
    <row r="8235" spans="6:10">
      <c r="F8235" s="71"/>
      <c r="G8235" s="47"/>
      <c r="H8235" s="47"/>
      <c r="I8235" s="72"/>
      <c r="J8235" s="72"/>
    </row>
    <row r="8236" spans="6:10">
      <c r="F8236" s="71"/>
      <c r="G8236" s="47"/>
      <c r="H8236" s="47"/>
      <c r="I8236" s="72"/>
      <c r="J8236" s="72"/>
    </row>
    <row r="8237" spans="6:10">
      <c r="F8237" s="71"/>
      <c r="G8237" s="47"/>
      <c r="H8237" s="47"/>
      <c r="I8237" s="72"/>
      <c r="J8237" s="72"/>
    </row>
    <row r="8238" spans="6:10">
      <c r="F8238" s="71"/>
      <c r="G8238" s="47"/>
      <c r="H8238" s="47"/>
      <c r="I8238" s="72"/>
      <c r="J8238" s="72"/>
    </row>
    <row r="8239" spans="6:10">
      <c r="F8239" s="71"/>
      <c r="G8239" s="47"/>
      <c r="H8239" s="47"/>
      <c r="I8239" s="72"/>
      <c r="J8239" s="72"/>
    </row>
    <row r="8240" spans="6:10">
      <c r="F8240" s="71"/>
      <c r="G8240" s="47"/>
      <c r="H8240" s="47"/>
      <c r="I8240" s="72"/>
      <c r="J8240" s="72"/>
    </row>
    <row r="8241" spans="6:10">
      <c r="F8241" s="71"/>
      <c r="G8241" s="47"/>
      <c r="H8241" s="47"/>
      <c r="I8241" s="72"/>
      <c r="J8241" s="72"/>
    </row>
    <row r="8242" spans="6:10">
      <c r="F8242" s="71"/>
      <c r="G8242" s="47"/>
      <c r="H8242" s="47"/>
      <c r="I8242" s="72"/>
      <c r="J8242" s="72"/>
    </row>
    <row r="8243" spans="6:10">
      <c r="F8243" s="71"/>
      <c r="G8243" s="47"/>
      <c r="H8243" s="47"/>
      <c r="I8243" s="72"/>
      <c r="J8243" s="72"/>
    </row>
    <row r="8244" spans="6:10">
      <c r="F8244" s="71"/>
      <c r="G8244" s="47"/>
      <c r="H8244" s="47"/>
      <c r="I8244" s="72"/>
      <c r="J8244" s="72"/>
    </row>
    <row r="8245" spans="6:10">
      <c r="F8245" s="71"/>
      <c r="G8245" s="47"/>
      <c r="H8245" s="47"/>
      <c r="I8245" s="72"/>
      <c r="J8245" s="72"/>
    </row>
    <row r="8246" spans="6:10">
      <c r="F8246" s="71"/>
      <c r="G8246" s="47"/>
      <c r="H8246" s="47"/>
      <c r="I8246" s="72"/>
      <c r="J8246" s="72"/>
    </row>
    <row r="8247" spans="6:10">
      <c r="F8247" s="71"/>
      <c r="G8247" s="47"/>
      <c r="H8247" s="47"/>
      <c r="I8247" s="72"/>
      <c r="J8247" s="72"/>
    </row>
    <row r="8248" spans="6:10">
      <c r="F8248" s="71"/>
      <c r="G8248" s="47"/>
      <c r="H8248" s="47"/>
      <c r="I8248" s="72"/>
      <c r="J8248" s="72"/>
    </row>
    <row r="8249" spans="6:10">
      <c r="F8249" s="71"/>
      <c r="G8249" s="47"/>
      <c r="H8249" s="47"/>
      <c r="I8249" s="72"/>
      <c r="J8249" s="72"/>
    </row>
    <row r="8250" spans="6:10">
      <c r="F8250" s="71"/>
      <c r="G8250" s="47"/>
      <c r="H8250" s="47"/>
      <c r="I8250" s="72"/>
      <c r="J8250" s="72"/>
    </row>
    <row r="8251" spans="6:10">
      <c r="F8251" s="71"/>
      <c r="G8251" s="47"/>
      <c r="H8251" s="47"/>
      <c r="I8251" s="72"/>
      <c r="J8251" s="72"/>
    </row>
    <row r="8252" spans="6:10">
      <c r="F8252" s="71"/>
      <c r="G8252" s="47"/>
      <c r="H8252" s="47"/>
      <c r="I8252" s="72"/>
      <c r="J8252" s="72"/>
    </row>
    <row r="8253" spans="6:10">
      <c r="F8253" s="71"/>
      <c r="G8253" s="47"/>
      <c r="H8253" s="47"/>
      <c r="I8253" s="72"/>
      <c r="J8253" s="72"/>
    </row>
    <row r="8254" spans="6:10">
      <c r="F8254" s="71"/>
      <c r="G8254" s="47"/>
      <c r="H8254" s="47"/>
      <c r="I8254" s="72"/>
      <c r="J8254" s="72"/>
    </row>
    <row r="8255" spans="6:10">
      <c r="F8255" s="71"/>
      <c r="G8255" s="47"/>
      <c r="H8255" s="47"/>
      <c r="I8255" s="72"/>
      <c r="J8255" s="72"/>
    </row>
    <row r="8256" spans="6:10">
      <c r="F8256" s="71"/>
      <c r="G8256" s="47"/>
      <c r="H8256" s="47"/>
      <c r="I8256" s="72"/>
      <c r="J8256" s="72"/>
    </row>
    <row r="8257" spans="6:10">
      <c r="F8257" s="71"/>
      <c r="G8257" s="47"/>
      <c r="H8257" s="47"/>
      <c r="I8257" s="72"/>
      <c r="J8257" s="72"/>
    </row>
    <row r="8258" spans="6:10">
      <c r="F8258" s="71"/>
      <c r="G8258" s="47"/>
      <c r="H8258" s="47"/>
      <c r="I8258" s="72"/>
      <c r="J8258" s="72"/>
    </row>
    <row r="8259" spans="6:10">
      <c r="F8259" s="71"/>
      <c r="G8259" s="47"/>
      <c r="H8259" s="47"/>
      <c r="I8259" s="72"/>
      <c r="J8259" s="72"/>
    </row>
    <row r="8260" spans="6:10">
      <c r="F8260" s="71"/>
      <c r="G8260" s="47"/>
      <c r="H8260" s="47"/>
      <c r="I8260" s="72"/>
      <c r="J8260" s="72"/>
    </row>
    <row r="8261" spans="6:10">
      <c r="F8261" s="71"/>
      <c r="G8261" s="47"/>
      <c r="H8261" s="47"/>
      <c r="I8261" s="72"/>
      <c r="J8261" s="72"/>
    </row>
    <row r="8262" spans="6:10">
      <c r="F8262" s="71"/>
      <c r="G8262" s="47"/>
      <c r="H8262" s="47"/>
      <c r="I8262" s="72"/>
      <c r="J8262" s="72"/>
    </row>
    <row r="8263" spans="6:10">
      <c r="F8263" s="71"/>
      <c r="G8263" s="47"/>
      <c r="H8263" s="47"/>
      <c r="I8263" s="72"/>
      <c r="J8263" s="72"/>
    </row>
    <row r="8264" spans="6:10">
      <c r="F8264" s="71"/>
      <c r="G8264" s="47"/>
      <c r="H8264" s="47"/>
      <c r="I8264" s="72"/>
      <c r="J8264" s="72"/>
    </row>
    <row r="8265" spans="6:10">
      <c r="F8265" s="71"/>
      <c r="G8265" s="47"/>
      <c r="H8265" s="47"/>
      <c r="I8265" s="72"/>
      <c r="J8265" s="72"/>
    </row>
    <row r="8266" spans="6:10">
      <c r="F8266" s="71"/>
      <c r="G8266" s="47"/>
      <c r="H8266" s="47"/>
      <c r="I8266" s="72"/>
      <c r="J8266" s="72"/>
    </row>
    <row r="8267" spans="6:10">
      <c r="F8267" s="71"/>
      <c r="G8267" s="47"/>
      <c r="H8267" s="47"/>
      <c r="I8267" s="72"/>
      <c r="J8267" s="72"/>
    </row>
    <row r="8268" spans="6:10">
      <c r="F8268" s="71"/>
      <c r="G8268" s="47"/>
      <c r="H8268" s="47"/>
      <c r="I8268" s="72"/>
      <c r="J8268" s="72"/>
    </row>
    <row r="8269" spans="6:10">
      <c r="F8269" s="71"/>
      <c r="G8269" s="47"/>
      <c r="H8269" s="47"/>
      <c r="I8269" s="72"/>
      <c r="J8269" s="72"/>
    </row>
    <row r="8270" spans="6:10">
      <c r="F8270" s="71"/>
      <c r="G8270" s="47"/>
      <c r="H8270" s="47"/>
      <c r="I8270" s="72"/>
      <c r="J8270" s="72"/>
    </row>
    <row r="8271" spans="6:10">
      <c r="F8271" s="71"/>
      <c r="G8271" s="47"/>
      <c r="H8271" s="47"/>
      <c r="I8271" s="72"/>
      <c r="J8271" s="72"/>
    </row>
    <row r="8272" spans="6:10">
      <c r="F8272" s="71"/>
      <c r="G8272" s="47"/>
      <c r="H8272" s="47"/>
      <c r="I8272" s="72"/>
      <c r="J8272" s="72"/>
    </row>
    <row r="8273" spans="6:10">
      <c r="F8273" s="71"/>
      <c r="G8273" s="47"/>
      <c r="H8273" s="47"/>
      <c r="I8273" s="72"/>
      <c r="J8273" s="72"/>
    </row>
    <row r="8274" spans="6:10">
      <c r="F8274" s="71"/>
      <c r="G8274" s="47"/>
      <c r="H8274" s="47"/>
      <c r="I8274" s="72"/>
      <c r="J8274" s="72"/>
    </row>
    <row r="8275" spans="6:10">
      <c r="F8275" s="71"/>
      <c r="G8275" s="47"/>
      <c r="H8275" s="47"/>
      <c r="I8275" s="72"/>
      <c r="J8275" s="72"/>
    </row>
    <row r="8276" spans="6:10">
      <c r="F8276" s="71"/>
      <c r="G8276" s="47"/>
      <c r="H8276" s="47"/>
      <c r="I8276" s="72"/>
      <c r="J8276" s="72"/>
    </row>
    <row r="8277" spans="6:10">
      <c r="F8277" s="71"/>
      <c r="G8277" s="47"/>
      <c r="H8277" s="47"/>
      <c r="I8277" s="72"/>
      <c r="J8277" s="72"/>
    </row>
    <row r="8278" spans="6:10">
      <c r="F8278" s="71"/>
      <c r="G8278" s="47"/>
      <c r="H8278" s="47"/>
      <c r="I8278" s="72"/>
      <c r="J8278" s="72"/>
    </row>
    <row r="8279" spans="6:10">
      <c r="F8279" s="71"/>
      <c r="G8279" s="47"/>
      <c r="H8279" s="47"/>
      <c r="I8279" s="72"/>
      <c r="J8279" s="72"/>
    </row>
    <row r="8280" spans="6:10">
      <c r="F8280" s="71"/>
      <c r="G8280" s="47"/>
      <c r="H8280" s="47"/>
      <c r="I8280" s="72"/>
      <c r="J8280" s="72"/>
    </row>
    <row r="8281" spans="6:10">
      <c r="F8281" s="71"/>
      <c r="G8281" s="47"/>
      <c r="H8281" s="47"/>
      <c r="I8281" s="72"/>
      <c r="J8281" s="72"/>
    </row>
    <row r="8282" spans="6:10">
      <c r="F8282" s="71"/>
      <c r="G8282" s="47"/>
      <c r="H8282" s="47"/>
      <c r="I8282" s="72"/>
      <c r="J8282" s="72"/>
    </row>
    <row r="8283" spans="6:10">
      <c r="F8283" s="71"/>
      <c r="G8283" s="47"/>
      <c r="H8283" s="47"/>
      <c r="I8283" s="72"/>
      <c r="J8283" s="72"/>
    </row>
    <row r="8284" spans="6:10">
      <c r="F8284" s="71"/>
      <c r="G8284" s="47"/>
      <c r="H8284" s="47"/>
      <c r="I8284" s="72"/>
      <c r="J8284" s="72"/>
    </row>
    <row r="8285" spans="6:10">
      <c r="F8285" s="71"/>
      <c r="G8285" s="47"/>
      <c r="H8285" s="47"/>
      <c r="I8285" s="72"/>
      <c r="J8285" s="72"/>
    </row>
    <row r="8286" spans="6:10">
      <c r="F8286" s="71"/>
      <c r="G8286" s="47"/>
      <c r="H8286" s="47"/>
      <c r="I8286" s="72"/>
      <c r="J8286" s="72"/>
    </row>
    <row r="8287" spans="6:10">
      <c r="F8287" s="71"/>
      <c r="G8287" s="47"/>
      <c r="H8287" s="47"/>
      <c r="I8287" s="72"/>
      <c r="J8287" s="72"/>
    </row>
    <row r="8288" spans="6:10">
      <c r="F8288" s="71"/>
      <c r="G8288" s="47"/>
      <c r="H8288" s="47"/>
      <c r="I8288" s="72"/>
      <c r="J8288" s="72"/>
    </row>
    <row r="8289" spans="6:10">
      <c r="F8289" s="71"/>
      <c r="G8289" s="47"/>
      <c r="H8289" s="47"/>
      <c r="I8289" s="72"/>
      <c r="J8289" s="72"/>
    </row>
    <row r="8290" spans="6:10">
      <c r="F8290" s="71"/>
      <c r="G8290" s="47"/>
      <c r="H8290" s="47"/>
      <c r="I8290" s="72"/>
      <c r="J8290" s="72"/>
    </row>
    <row r="8291" spans="6:10">
      <c r="F8291" s="71"/>
      <c r="G8291" s="47"/>
      <c r="H8291" s="47"/>
      <c r="I8291" s="72"/>
      <c r="J8291" s="72"/>
    </row>
    <row r="8292" spans="6:10">
      <c r="F8292" s="71"/>
      <c r="G8292" s="47"/>
      <c r="H8292" s="47"/>
      <c r="I8292" s="72"/>
      <c r="J8292" s="72"/>
    </row>
    <row r="8293" spans="6:10">
      <c r="F8293" s="71"/>
      <c r="G8293" s="47"/>
      <c r="H8293" s="47"/>
      <c r="I8293" s="72"/>
      <c r="J8293" s="72"/>
    </row>
    <row r="8294" spans="6:10">
      <c r="F8294" s="71"/>
      <c r="G8294" s="47"/>
      <c r="H8294" s="47"/>
      <c r="I8294" s="72"/>
      <c r="J8294" s="72"/>
    </row>
    <row r="8295" spans="6:10">
      <c r="F8295" s="71"/>
      <c r="G8295" s="47"/>
      <c r="H8295" s="47"/>
      <c r="I8295" s="72"/>
      <c r="J8295" s="72"/>
    </row>
    <row r="8296" spans="6:10">
      <c r="F8296" s="71"/>
      <c r="G8296" s="47"/>
      <c r="H8296" s="47"/>
      <c r="I8296" s="72"/>
      <c r="J8296" s="72"/>
    </row>
    <row r="8297" spans="6:10">
      <c r="F8297" s="71"/>
      <c r="G8297" s="47"/>
      <c r="H8297" s="47"/>
      <c r="I8297" s="72"/>
      <c r="J8297" s="72"/>
    </row>
    <row r="8298" spans="6:10">
      <c r="F8298" s="71"/>
      <c r="G8298" s="47"/>
      <c r="H8298" s="47"/>
      <c r="I8298" s="72"/>
      <c r="J8298" s="72"/>
    </row>
    <row r="8299" spans="6:10">
      <c r="F8299" s="71"/>
      <c r="G8299" s="47"/>
      <c r="H8299" s="47"/>
      <c r="I8299" s="72"/>
      <c r="J8299" s="72"/>
    </row>
    <row r="8300" spans="6:10">
      <c r="F8300" s="71"/>
      <c r="G8300" s="47"/>
      <c r="H8300" s="47"/>
      <c r="I8300" s="72"/>
      <c r="J8300" s="72"/>
    </row>
    <row r="8301" spans="6:10">
      <c r="F8301" s="71"/>
      <c r="G8301" s="47"/>
      <c r="H8301" s="47"/>
      <c r="I8301" s="72"/>
      <c r="J8301" s="72"/>
    </row>
    <row r="8302" spans="6:10">
      <c r="F8302" s="71"/>
      <c r="G8302" s="47"/>
      <c r="H8302" s="47"/>
      <c r="I8302" s="72"/>
      <c r="J8302" s="72"/>
    </row>
    <row r="8303" spans="6:10">
      <c r="F8303" s="71"/>
      <c r="G8303" s="47"/>
      <c r="H8303" s="47"/>
      <c r="I8303" s="72"/>
      <c r="J8303" s="72"/>
    </row>
    <row r="8304" spans="6:10">
      <c r="F8304" s="71"/>
      <c r="G8304" s="47"/>
      <c r="H8304" s="47"/>
      <c r="I8304" s="72"/>
      <c r="J8304" s="72"/>
    </row>
    <row r="8305" spans="6:10">
      <c r="F8305" s="71"/>
      <c r="G8305" s="47"/>
      <c r="H8305" s="47"/>
      <c r="I8305" s="72"/>
      <c r="J8305" s="72"/>
    </row>
    <row r="8306" spans="6:10">
      <c r="F8306" s="71"/>
      <c r="G8306" s="47"/>
      <c r="H8306" s="47"/>
      <c r="I8306" s="72"/>
      <c r="J8306" s="72"/>
    </row>
    <row r="8307" spans="6:10">
      <c r="F8307" s="71"/>
      <c r="G8307" s="47"/>
      <c r="H8307" s="47"/>
      <c r="I8307" s="72"/>
      <c r="J8307" s="72"/>
    </row>
    <row r="8308" spans="6:10">
      <c r="F8308" s="71"/>
      <c r="G8308" s="47"/>
      <c r="H8308" s="47"/>
      <c r="I8308" s="72"/>
      <c r="J8308" s="72"/>
    </row>
    <row r="8309" spans="6:10">
      <c r="F8309" s="71"/>
      <c r="G8309" s="47"/>
      <c r="H8309" s="47"/>
      <c r="I8309" s="72"/>
      <c r="J8309" s="72"/>
    </row>
    <row r="8310" spans="6:10">
      <c r="F8310" s="71"/>
      <c r="G8310" s="47"/>
      <c r="H8310" s="47"/>
      <c r="I8310" s="72"/>
      <c r="J8310" s="72"/>
    </row>
    <row r="8311" spans="6:10">
      <c r="F8311" s="71"/>
      <c r="G8311" s="47"/>
      <c r="H8311" s="47"/>
      <c r="I8311" s="72"/>
      <c r="J8311" s="72"/>
    </row>
    <row r="8312" spans="6:10">
      <c r="F8312" s="71"/>
      <c r="G8312" s="47"/>
      <c r="H8312" s="47"/>
      <c r="I8312" s="72"/>
      <c r="J8312" s="72"/>
    </row>
    <row r="8313" spans="6:10">
      <c r="F8313" s="71"/>
      <c r="G8313" s="47"/>
      <c r="H8313" s="47"/>
      <c r="I8313" s="72"/>
      <c r="J8313" s="72"/>
    </row>
    <row r="8314" spans="6:10">
      <c r="F8314" s="71"/>
      <c r="G8314" s="47"/>
      <c r="H8314" s="47"/>
      <c r="I8314" s="72"/>
      <c r="J8314" s="72"/>
    </row>
    <row r="8315" spans="6:10">
      <c r="F8315" s="71"/>
      <c r="G8315" s="47"/>
      <c r="H8315" s="47"/>
      <c r="I8315" s="72"/>
      <c r="J8315" s="72"/>
    </row>
    <row r="8316" spans="6:10">
      <c r="F8316" s="71"/>
      <c r="G8316" s="47"/>
      <c r="H8316" s="47"/>
      <c r="I8316" s="72"/>
      <c r="J8316" s="72"/>
    </row>
    <row r="8317" spans="6:10">
      <c r="F8317" s="71"/>
      <c r="G8317" s="47"/>
      <c r="H8317" s="47"/>
      <c r="I8317" s="72"/>
      <c r="J8317" s="72"/>
    </row>
    <row r="8318" spans="6:10">
      <c r="F8318" s="71"/>
      <c r="G8318" s="47"/>
      <c r="H8318" s="47"/>
      <c r="I8318" s="72"/>
      <c r="J8318" s="72"/>
    </row>
    <row r="8319" spans="6:10">
      <c r="F8319" s="71"/>
      <c r="G8319" s="47"/>
      <c r="H8319" s="47"/>
      <c r="I8319" s="72"/>
      <c r="J8319" s="72"/>
    </row>
    <row r="8320" spans="6:10">
      <c r="F8320" s="71"/>
      <c r="G8320" s="47"/>
      <c r="H8320" s="47"/>
      <c r="I8320" s="72"/>
      <c r="J8320" s="72"/>
    </row>
    <row r="8321" spans="6:10">
      <c r="F8321" s="71"/>
      <c r="G8321" s="47"/>
      <c r="H8321" s="47"/>
      <c r="I8321" s="72"/>
      <c r="J8321" s="72"/>
    </row>
    <row r="8322" spans="6:10">
      <c r="F8322" s="71"/>
      <c r="G8322" s="47"/>
      <c r="H8322" s="47"/>
      <c r="I8322" s="72"/>
      <c r="J8322" s="72"/>
    </row>
    <row r="8323" spans="6:10">
      <c r="F8323" s="71"/>
      <c r="G8323" s="47"/>
      <c r="H8323" s="47"/>
      <c r="I8323" s="72"/>
      <c r="J8323" s="72"/>
    </row>
    <row r="8324" spans="6:10">
      <c r="F8324" s="71"/>
      <c r="G8324" s="47"/>
      <c r="H8324" s="47"/>
      <c r="I8324" s="72"/>
      <c r="J8324" s="72"/>
    </row>
    <row r="8325" spans="6:10">
      <c r="F8325" s="71"/>
      <c r="G8325" s="47"/>
      <c r="H8325" s="47"/>
      <c r="I8325" s="72"/>
      <c r="J8325" s="72"/>
    </row>
    <row r="8326" spans="6:10">
      <c r="F8326" s="71"/>
      <c r="G8326" s="47"/>
      <c r="H8326" s="47"/>
      <c r="I8326" s="72"/>
      <c r="J8326" s="72"/>
    </row>
    <row r="8327" spans="6:10">
      <c r="F8327" s="71"/>
      <c r="G8327" s="47"/>
      <c r="H8327" s="47"/>
      <c r="I8327" s="72"/>
      <c r="J8327" s="72"/>
    </row>
    <row r="8328" spans="6:10">
      <c r="F8328" s="71"/>
      <c r="G8328" s="47"/>
      <c r="H8328" s="47"/>
      <c r="I8328" s="72"/>
      <c r="J8328" s="72"/>
    </row>
    <row r="8329" spans="6:10">
      <c r="F8329" s="71"/>
      <c r="G8329" s="47"/>
      <c r="H8329" s="47"/>
      <c r="I8329" s="72"/>
      <c r="J8329" s="72"/>
    </row>
    <row r="8330" spans="6:10">
      <c r="F8330" s="71"/>
      <c r="G8330" s="47"/>
      <c r="H8330" s="47"/>
      <c r="I8330" s="72"/>
      <c r="J8330" s="72"/>
    </row>
    <row r="8331" spans="6:10">
      <c r="F8331" s="71"/>
      <c r="G8331" s="47"/>
      <c r="H8331" s="47"/>
      <c r="I8331" s="72"/>
      <c r="J8331" s="72"/>
    </row>
    <row r="8332" spans="6:10">
      <c r="F8332" s="71"/>
      <c r="G8332" s="47"/>
      <c r="H8332" s="47"/>
      <c r="I8332" s="72"/>
      <c r="J8332" s="72"/>
    </row>
    <row r="8333" spans="6:10">
      <c r="F8333" s="71"/>
      <c r="G8333" s="47"/>
      <c r="H8333" s="47"/>
      <c r="I8333" s="72"/>
      <c r="J8333" s="72"/>
    </row>
    <row r="8334" spans="6:10">
      <c r="F8334" s="71"/>
      <c r="G8334" s="47"/>
      <c r="H8334" s="47"/>
      <c r="I8334" s="72"/>
      <c r="J8334" s="72"/>
    </row>
    <row r="8335" spans="6:10">
      <c r="F8335" s="71"/>
      <c r="G8335" s="47"/>
      <c r="H8335" s="47"/>
      <c r="I8335" s="72"/>
      <c r="J8335" s="72"/>
    </row>
    <row r="8336" spans="6:10">
      <c r="F8336" s="71"/>
      <c r="G8336" s="47"/>
      <c r="H8336" s="47"/>
      <c r="I8336" s="72"/>
      <c r="J8336" s="72"/>
    </row>
    <row r="8337" spans="6:10">
      <c r="F8337" s="71"/>
      <c r="G8337" s="47"/>
      <c r="H8337" s="47"/>
      <c r="I8337" s="72"/>
      <c r="J8337" s="72"/>
    </row>
    <row r="8338" spans="6:10">
      <c r="F8338" s="71"/>
      <c r="G8338" s="47"/>
      <c r="H8338" s="47"/>
      <c r="I8338" s="72"/>
      <c r="J8338" s="72"/>
    </row>
    <row r="8339" spans="6:10">
      <c r="F8339" s="71"/>
      <c r="G8339" s="47"/>
      <c r="H8339" s="47"/>
      <c r="I8339" s="72"/>
      <c r="J8339" s="72"/>
    </row>
    <row r="8340" spans="6:10">
      <c r="F8340" s="71"/>
      <c r="G8340" s="47"/>
      <c r="H8340" s="47"/>
      <c r="I8340" s="72"/>
      <c r="J8340" s="72"/>
    </row>
    <row r="8341" spans="6:10">
      <c r="F8341" s="71"/>
      <c r="G8341" s="47"/>
      <c r="H8341" s="47"/>
      <c r="I8341" s="72"/>
      <c r="J8341" s="72"/>
    </row>
    <row r="8342" spans="6:10">
      <c r="F8342" s="71"/>
      <c r="G8342" s="47"/>
      <c r="H8342" s="47"/>
      <c r="I8342" s="72"/>
      <c r="J8342" s="72"/>
    </row>
    <row r="8343" spans="6:10">
      <c r="F8343" s="71"/>
      <c r="G8343" s="47"/>
      <c r="H8343" s="47"/>
      <c r="I8343" s="72"/>
      <c r="J8343" s="72"/>
    </row>
    <row r="8344" spans="6:10">
      <c r="F8344" s="71"/>
      <c r="G8344" s="47"/>
      <c r="H8344" s="47"/>
      <c r="I8344" s="72"/>
      <c r="J8344" s="72"/>
    </row>
    <row r="8345" spans="6:10">
      <c r="F8345" s="71"/>
      <c r="G8345" s="47"/>
      <c r="H8345" s="47"/>
      <c r="I8345" s="72"/>
      <c r="J8345" s="72"/>
    </row>
    <row r="8346" spans="6:10">
      <c r="F8346" s="71"/>
      <c r="G8346" s="47"/>
      <c r="H8346" s="47"/>
      <c r="I8346" s="72"/>
      <c r="J8346" s="72"/>
    </row>
    <row r="8347" spans="6:10">
      <c r="F8347" s="71"/>
      <c r="G8347" s="47"/>
      <c r="H8347" s="47"/>
      <c r="I8347" s="72"/>
      <c r="J8347" s="72"/>
    </row>
    <row r="8348" spans="6:10">
      <c r="F8348" s="71"/>
      <c r="G8348" s="47"/>
      <c r="H8348" s="47"/>
      <c r="I8348" s="72"/>
      <c r="J8348" s="72"/>
    </row>
    <row r="8349" spans="6:10">
      <c r="F8349" s="71"/>
      <c r="G8349" s="47"/>
      <c r="H8349" s="47"/>
      <c r="I8349" s="72"/>
      <c r="J8349" s="72"/>
    </row>
    <row r="8350" spans="6:10">
      <c r="F8350" s="71"/>
      <c r="G8350" s="47"/>
      <c r="H8350" s="47"/>
      <c r="I8350" s="72"/>
      <c r="J8350" s="72"/>
    </row>
    <row r="8351" spans="6:10">
      <c r="F8351" s="71"/>
      <c r="G8351" s="47"/>
      <c r="H8351" s="47"/>
      <c r="I8351" s="72"/>
      <c r="J8351" s="72"/>
    </row>
    <row r="8352" spans="6:10">
      <c r="F8352" s="71"/>
      <c r="G8352" s="47"/>
      <c r="H8352" s="47"/>
      <c r="I8352" s="72"/>
      <c r="J8352" s="72"/>
    </row>
    <row r="8353" spans="6:10">
      <c r="F8353" s="71"/>
      <c r="G8353" s="47"/>
      <c r="H8353" s="47"/>
      <c r="I8353" s="72"/>
      <c r="J8353" s="72"/>
    </row>
    <row r="8354" spans="6:10">
      <c r="F8354" s="71"/>
      <c r="G8354" s="47"/>
      <c r="H8354" s="47"/>
      <c r="I8354" s="72"/>
      <c r="J8354" s="72"/>
    </row>
    <row r="8355" spans="6:10">
      <c r="F8355" s="71"/>
      <c r="G8355" s="47"/>
      <c r="H8355" s="47"/>
      <c r="I8355" s="72"/>
      <c r="J8355" s="72"/>
    </row>
    <row r="8356" spans="6:10">
      <c r="F8356" s="71"/>
      <c r="G8356" s="47"/>
      <c r="H8356" s="47"/>
      <c r="I8356" s="72"/>
      <c r="J8356" s="72"/>
    </row>
    <row r="8357" spans="6:10">
      <c r="F8357" s="71"/>
      <c r="G8357" s="47"/>
      <c r="H8357" s="47"/>
      <c r="I8357" s="72"/>
      <c r="J8357" s="72"/>
    </row>
    <row r="8358" spans="6:10">
      <c r="F8358" s="71"/>
      <c r="G8358" s="47"/>
      <c r="H8358" s="47"/>
      <c r="I8358" s="72"/>
      <c r="J8358" s="72"/>
    </row>
    <row r="8359" spans="6:10">
      <c r="F8359" s="71"/>
      <c r="G8359" s="47"/>
      <c r="H8359" s="47"/>
      <c r="I8359" s="72"/>
      <c r="J8359" s="72"/>
    </row>
    <row r="8360" spans="6:10">
      <c r="F8360" s="71"/>
      <c r="G8360" s="47"/>
      <c r="H8360" s="47"/>
      <c r="I8360" s="72"/>
      <c r="J8360" s="72"/>
    </row>
    <row r="8361" spans="6:10">
      <c r="F8361" s="71"/>
      <c r="G8361" s="47"/>
      <c r="H8361" s="47"/>
      <c r="I8361" s="72"/>
      <c r="J8361" s="72"/>
    </row>
    <row r="8362" spans="6:10">
      <c r="F8362" s="71"/>
      <c r="G8362" s="47"/>
      <c r="H8362" s="47"/>
      <c r="I8362" s="72"/>
      <c r="J8362" s="72"/>
    </row>
    <row r="8363" spans="6:10">
      <c r="F8363" s="71"/>
      <c r="G8363" s="47"/>
      <c r="H8363" s="47"/>
      <c r="I8363" s="72"/>
      <c r="J8363" s="72"/>
    </row>
    <row r="8364" spans="6:10">
      <c r="F8364" s="71"/>
      <c r="G8364" s="47"/>
      <c r="H8364" s="47"/>
      <c r="I8364" s="72"/>
      <c r="J8364" s="72"/>
    </row>
    <row r="8365" spans="6:10">
      <c r="F8365" s="71"/>
      <c r="G8365" s="47"/>
      <c r="H8365" s="47"/>
      <c r="I8365" s="72"/>
      <c r="J8365" s="72"/>
    </row>
    <row r="8366" spans="6:10">
      <c r="F8366" s="71"/>
      <c r="G8366" s="47"/>
      <c r="H8366" s="47"/>
      <c r="I8366" s="72"/>
      <c r="J8366" s="72"/>
    </row>
    <row r="8367" spans="6:10">
      <c r="F8367" s="71"/>
      <c r="G8367" s="47"/>
      <c r="H8367" s="47"/>
      <c r="I8367" s="72"/>
      <c r="J8367" s="72"/>
    </row>
    <row r="8368" spans="6:10">
      <c r="F8368" s="71"/>
      <c r="G8368" s="47"/>
      <c r="H8368" s="47"/>
      <c r="I8368" s="72"/>
      <c r="J8368" s="72"/>
    </row>
    <row r="8369" spans="6:10">
      <c r="F8369" s="71"/>
      <c r="G8369" s="47"/>
      <c r="H8369" s="47"/>
      <c r="I8369" s="72"/>
      <c r="J8369" s="72"/>
    </row>
    <row r="8370" spans="6:10">
      <c r="F8370" s="71"/>
      <c r="G8370" s="47"/>
      <c r="H8370" s="47"/>
      <c r="I8370" s="72"/>
      <c r="J8370" s="72"/>
    </row>
    <row r="8371" spans="6:10">
      <c r="F8371" s="71"/>
      <c r="G8371" s="47"/>
      <c r="H8371" s="47"/>
      <c r="I8371" s="72"/>
      <c r="J8371" s="72"/>
    </row>
    <row r="8372" spans="6:10">
      <c r="F8372" s="71"/>
      <c r="G8372" s="47"/>
      <c r="H8372" s="47"/>
      <c r="I8372" s="72"/>
      <c r="J8372" s="72"/>
    </row>
    <row r="8373" spans="6:10">
      <c r="F8373" s="71"/>
      <c r="G8373" s="47"/>
      <c r="H8373" s="47"/>
      <c r="I8373" s="72"/>
      <c r="J8373" s="72"/>
    </row>
    <row r="8374" spans="6:10">
      <c r="F8374" s="71"/>
      <c r="G8374" s="47"/>
      <c r="H8374" s="47"/>
      <c r="I8374" s="72"/>
      <c r="J8374" s="72"/>
    </row>
    <row r="8375" spans="6:10">
      <c r="F8375" s="71"/>
      <c r="G8375" s="47"/>
      <c r="H8375" s="47"/>
      <c r="I8375" s="72"/>
      <c r="J8375" s="72"/>
    </row>
    <row r="8376" spans="6:10">
      <c r="F8376" s="71"/>
      <c r="G8376" s="47"/>
      <c r="H8376" s="47"/>
      <c r="I8376" s="72"/>
      <c r="J8376" s="72"/>
    </row>
    <row r="8377" spans="6:10">
      <c r="F8377" s="71"/>
      <c r="G8377" s="47"/>
      <c r="H8377" s="47"/>
      <c r="I8377" s="72"/>
      <c r="J8377" s="72"/>
    </row>
    <row r="8378" spans="6:10">
      <c r="F8378" s="71"/>
      <c r="G8378" s="47"/>
      <c r="H8378" s="47"/>
      <c r="I8378" s="72"/>
      <c r="J8378" s="72"/>
    </row>
    <row r="8379" spans="6:10">
      <c r="F8379" s="71"/>
      <c r="G8379" s="47"/>
      <c r="H8379" s="47"/>
      <c r="I8379" s="72"/>
      <c r="J8379" s="72"/>
    </row>
    <row r="8380" spans="6:10">
      <c r="F8380" s="71"/>
      <c r="G8380" s="47"/>
      <c r="H8380" s="47"/>
      <c r="I8380" s="72"/>
      <c r="J8380" s="72"/>
    </row>
    <row r="8381" spans="6:10">
      <c r="F8381" s="71"/>
      <c r="G8381" s="47"/>
      <c r="H8381" s="47"/>
      <c r="I8381" s="72"/>
      <c r="J8381" s="72"/>
    </row>
    <row r="8382" spans="6:10">
      <c r="F8382" s="71"/>
      <c r="G8382" s="47"/>
      <c r="H8382" s="47"/>
      <c r="I8382" s="72"/>
      <c r="J8382" s="72"/>
    </row>
    <row r="8383" spans="6:10">
      <c r="F8383" s="71"/>
      <c r="G8383" s="47"/>
      <c r="H8383" s="47"/>
      <c r="I8383" s="72"/>
      <c r="J8383" s="72"/>
    </row>
    <row r="8384" spans="6:10">
      <c r="F8384" s="71"/>
      <c r="G8384" s="47"/>
      <c r="H8384" s="47"/>
      <c r="I8384" s="72"/>
      <c r="J8384" s="72"/>
    </row>
    <row r="8385" spans="6:10">
      <c r="F8385" s="71"/>
      <c r="G8385" s="47"/>
      <c r="H8385" s="47"/>
      <c r="I8385" s="72"/>
      <c r="J8385" s="72"/>
    </row>
    <row r="8386" spans="6:10">
      <c r="F8386" s="71"/>
      <c r="G8386" s="47"/>
      <c r="H8386" s="47"/>
      <c r="I8386" s="72"/>
      <c r="J8386" s="72"/>
    </row>
    <row r="8387" spans="6:10">
      <c r="F8387" s="71"/>
      <c r="G8387" s="47"/>
      <c r="H8387" s="47"/>
      <c r="I8387" s="72"/>
      <c r="J8387" s="72"/>
    </row>
    <row r="8388" spans="6:10">
      <c r="F8388" s="71"/>
      <c r="G8388" s="47"/>
      <c r="H8388" s="47"/>
      <c r="I8388" s="72"/>
      <c r="J8388" s="72"/>
    </row>
    <row r="8389" spans="6:10">
      <c r="F8389" s="71"/>
      <c r="G8389" s="47"/>
      <c r="H8389" s="47"/>
      <c r="I8389" s="72"/>
      <c r="J8389" s="72"/>
    </row>
    <row r="8390" spans="6:10">
      <c r="F8390" s="71"/>
      <c r="G8390" s="47"/>
      <c r="H8390" s="47"/>
      <c r="I8390" s="72"/>
      <c r="J8390" s="72"/>
    </row>
    <row r="8391" spans="6:10">
      <c r="F8391" s="71"/>
      <c r="G8391" s="47"/>
      <c r="H8391" s="47"/>
      <c r="I8391" s="72"/>
      <c r="J8391" s="72"/>
    </row>
    <row r="8392" spans="6:10">
      <c r="F8392" s="71"/>
      <c r="G8392" s="47"/>
      <c r="H8392" s="47"/>
      <c r="I8392" s="72"/>
      <c r="J8392" s="72"/>
    </row>
    <row r="8393" spans="6:10">
      <c r="F8393" s="71"/>
      <c r="G8393" s="47"/>
      <c r="H8393" s="47"/>
      <c r="I8393" s="72"/>
      <c r="J8393" s="72"/>
    </row>
    <row r="8394" spans="6:10">
      <c r="F8394" s="71"/>
      <c r="G8394" s="47"/>
      <c r="H8394" s="47"/>
      <c r="I8394" s="72"/>
      <c r="J8394" s="72"/>
    </row>
    <row r="8395" spans="6:10">
      <c r="F8395" s="71"/>
      <c r="G8395" s="47"/>
      <c r="H8395" s="47"/>
      <c r="I8395" s="72"/>
      <c r="J8395" s="72"/>
    </row>
    <row r="8396" spans="6:10">
      <c r="F8396" s="71"/>
      <c r="G8396" s="47"/>
      <c r="H8396" s="47"/>
      <c r="I8396" s="72"/>
      <c r="J8396" s="72"/>
    </row>
    <row r="8397" spans="6:10">
      <c r="F8397" s="71"/>
      <c r="G8397" s="47"/>
      <c r="H8397" s="47"/>
      <c r="I8397" s="72"/>
      <c r="J8397" s="72"/>
    </row>
    <row r="8398" spans="6:10">
      <c r="F8398" s="71"/>
      <c r="G8398" s="47"/>
      <c r="H8398" s="47"/>
      <c r="I8398" s="72"/>
      <c r="J8398" s="72"/>
    </row>
    <row r="8399" spans="6:10">
      <c r="F8399" s="71"/>
      <c r="G8399" s="47"/>
      <c r="H8399" s="47"/>
      <c r="I8399" s="72"/>
      <c r="J8399" s="72"/>
    </row>
    <row r="8400" spans="6:10">
      <c r="F8400" s="71"/>
      <c r="G8400" s="47"/>
      <c r="H8400" s="47"/>
      <c r="I8400" s="72"/>
      <c r="J8400" s="72"/>
    </row>
    <row r="8401" spans="6:10">
      <c r="F8401" s="71"/>
      <c r="G8401" s="47"/>
      <c r="H8401" s="47"/>
      <c r="I8401" s="72"/>
      <c r="J8401" s="72"/>
    </row>
    <row r="8402" spans="6:10">
      <c r="F8402" s="71"/>
      <c r="G8402" s="47"/>
      <c r="H8402" s="47"/>
      <c r="I8402" s="72"/>
      <c r="J8402" s="72"/>
    </row>
    <row r="8403" spans="6:10">
      <c r="F8403" s="71"/>
      <c r="G8403" s="47"/>
      <c r="H8403" s="47"/>
      <c r="I8403" s="72"/>
      <c r="J8403" s="72"/>
    </row>
    <row r="8404" spans="6:10">
      <c r="F8404" s="71"/>
      <c r="G8404" s="47"/>
      <c r="H8404" s="47"/>
      <c r="I8404" s="72"/>
      <c r="J8404" s="72"/>
    </row>
    <row r="8405" spans="6:10">
      <c r="F8405" s="71"/>
      <c r="G8405" s="47"/>
      <c r="H8405" s="47"/>
      <c r="I8405" s="72"/>
      <c r="J8405" s="72"/>
    </row>
    <row r="8406" spans="6:10">
      <c r="F8406" s="71"/>
      <c r="G8406" s="47"/>
      <c r="H8406" s="47"/>
      <c r="I8406" s="72"/>
      <c r="J8406" s="72"/>
    </row>
    <row r="8407" spans="6:10">
      <c r="F8407" s="71"/>
      <c r="G8407" s="47"/>
      <c r="H8407" s="47"/>
      <c r="I8407" s="72"/>
      <c r="J8407" s="72"/>
    </row>
    <row r="8408" spans="6:10">
      <c r="F8408" s="71"/>
      <c r="G8408" s="47"/>
      <c r="H8408" s="47"/>
      <c r="I8408" s="72"/>
      <c r="J8408" s="72"/>
    </row>
    <row r="8409" spans="6:10">
      <c r="F8409" s="71"/>
      <c r="G8409" s="47"/>
      <c r="H8409" s="47"/>
      <c r="I8409" s="72"/>
      <c r="J8409" s="72"/>
    </row>
    <row r="8410" spans="6:10">
      <c r="F8410" s="71"/>
      <c r="G8410" s="47"/>
      <c r="H8410" s="47"/>
      <c r="I8410" s="72"/>
      <c r="J8410" s="72"/>
    </row>
    <row r="8411" spans="6:10">
      <c r="F8411" s="71"/>
      <c r="G8411" s="47"/>
      <c r="H8411" s="47"/>
      <c r="I8411" s="72"/>
      <c r="J8411" s="72"/>
    </row>
    <row r="8412" spans="6:10">
      <c r="F8412" s="71"/>
      <c r="G8412" s="47"/>
      <c r="H8412" s="47"/>
      <c r="I8412" s="72"/>
      <c r="J8412" s="72"/>
    </row>
    <row r="8413" spans="6:10">
      <c r="F8413" s="71"/>
      <c r="G8413" s="47"/>
      <c r="H8413" s="47"/>
      <c r="I8413" s="72"/>
      <c r="J8413" s="72"/>
    </row>
    <row r="8414" spans="6:10">
      <c r="F8414" s="71"/>
      <c r="G8414" s="47"/>
      <c r="H8414" s="47"/>
      <c r="I8414" s="72"/>
      <c r="J8414" s="72"/>
    </row>
    <row r="8415" spans="6:10">
      <c r="F8415" s="71"/>
      <c r="G8415" s="47"/>
      <c r="H8415" s="47"/>
      <c r="I8415" s="72"/>
      <c r="J8415" s="72"/>
    </row>
    <row r="8416" spans="6:10">
      <c r="F8416" s="71"/>
      <c r="G8416" s="47"/>
      <c r="H8416" s="47"/>
      <c r="I8416" s="72"/>
      <c r="J8416" s="72"/>
    </row>
    <row r="8417" spans="6:10">
      <c r="F8417" s="71"/>
      <c r="G8417" s="47"/>
      <c r="H8417" s="47"/>
      <c r="I8417" s="72"/>
      <c r="J8417" s="72"/>
    </row>
    <row r="8418" spans="6:10">
      <c r="F8418" s="71"/>
      <c r="G8418" s="47"/>
      <c r="H8418" s="47"/>
      <c r="I8418" s="72"/>
      <c r="J8418" s="72"/>
    </row>
    <row r="8419" spans="6:10">
      <c r="F8419" s="71"/>
      <c r="G8419" s="47"/>
      <c r="H8419" s="47"/>
      <c r="I8419" s="72"/>
      <c r="J8419" s="72"/>
    </row>
    <row r="8420" spans="6:10">
      <c r="F8420" s="71"/>
      <c r="G8420" s="47"/>
      <c r="H8420" s="47"/>
      <c r="I8420" s="72"/>
      <c r="J8420" s="72"/>
    </row>
    <row r="8421" spans="6:10">
      <c r="F8421" s="71"/>
      <c r="G8421" s="47"/>
      <c r="H8421" s="47"/>
      <c r="I8421" s="72"/>
      <c r="J8421" s="72"/>
    </row>
    <row r="8422" spans="6:10">
      <c r="F8422" s="71"/>
      <c r="G8422" s="47"/>
      <c r="H8422" s="47"/>
      <c r="I8422" s="72"/>
      <c r="J8422" s="72"/>
    </row>
    <row r="8423" spans="6:10">
      <c r="F8423" s="71"/>
      <c r="G8423" s="47"/>
      <c r="H8423" s="47"/>
      <c r="I8423" s="72"/>
      <c r="J8423" s="72"/>
    </row>
    <row r="8424" spans="6:10">
      <c r="F8424" s="71"/>
      <c r="G8424" s="47"/>
      <c r="H8424" s="47"/>
      <c r="I8424" s="72"/>
      <c r="J8424" s="72"/>
    </row>
    <row r="8425" spans="6:10">
      <c r="F8425" s="71"/>
      <c r="G8425" s="47"/>
      <c r="H8425" s="47"/>
      <c r="I8425" s="72"/>
      <c r="J8425" s="72"/>
    </row>
    <row r="8426" spans="6:10">
      <c r="F8426" s="71"/>
      <c r="G8426" s="47"/>
      <c r="H8426" s="47"/>
      <c r="I8426" s="72"/>
      <c r="J8426" s="72"/>
    </row>
    <row r="8427" spans="6:10">
      <c r="F8427" s="71"/>
      <c r="G8427" s="47"/>
      <c r="H8427" s="47"/>
      <c r="I8427" s="72"/>
      <c r="J8427" s="72"/>
    </row>
    <row r="8428" spans="6:10">
      <c r="F8428" s="71"/>
      <c r="G8428" s="47"/>
      <c r="H8428" s="47"/>
      <c r="I8428" s="72"/>
      <c r="J8428" s="72"/>
    </row>
    <row r="8429" spans="6:10">
      <c r="F8429" s="71"/>
      <c r="G8429" s="47"/>
      <c r="H8429" s="47"/>
      <c r="I8429" s="72"/>
      <c r="J8429" s="72"/>
    </row>
    <row r="8430" spans="6:10">
      <c r="F8430" s="71"/>
      <c r="G8430" s="47"/>
      <c r="H8430" s="47"/>
      <c r="I8430" s="72"/>
      <c r="J8430" s="72"/>
    </row>
    <row r="8431" spans="6:10">
      <c r="F8431" s="71"/>
      <c r="G8431" s="47"/>
      <c r="H8431" s="47"/>
      <c r="I8431" s="72"/>
      <c r="J8431" s="72"/>
    </row>
    <row r="8432" spans="6:10">
      <c r="F8432" s="71"/>
      <c r="G8432" s="47"/>
      <c r="H8432" s="47"/>
      <c r="I8432" s="72"/>
      <c r="J8432" s="72"/>
    </row>
    <row r="8433" spans="6:10">
      <c r="F8433" s="71"/>
      <c r="G8433" s="47"/>
      <c r="H8433" s="47"/>
      <c r="I8433" s="72"/>
      <c r="J8433" s="72"/>
    </row>
    <row r="8434" spans="6:10">
      <c r="F8434" s="71"/>
      <c r="G8434" s="47"/>
      <c r="H8434" s="47"/>
      <c r="I8434" s="72"/>
      <c r="J8434" s="72"/>
    </row>
    <row r="8435" spans="6:10">
      <c r="F8435" s="71"/>
      <c r="G8435" s="47"/>
      <c r="H8435" s="47"/>
      <c r="I8435" s="72"/>
      <c r="J8435" s="72"/>
    </row>
    <row r="8436" spans="6:10">
      <c r="F8436" s="71"/>
      <c r="G8436" s="47"/>
      <c r="H8436" s="47"/>
      <c r="I8436" s="72"/>
      <c r="J8436" s="72"/>
    </row>
    <row r="8437" spans="6:10">
      <c r="F8437" s="71"/>
      <c r="G8437" s="47"/>
      <c r="H8437" s="47"/>
      <c r="I8437" s="72"/>
      <c r="J8437" s="72"/>
    </row>
    <row r="8438" spans="6:10">
      <c r="F8438" s="71"/>
      <c r="G8438" s="47"/>
      <c r="H8438" s="47"/>
      <c r="I8438" s="72"/>
      <c r="J8438" s="72"/>
    </row>
    <row r="8439" spans="6:10">
      <c r="F8439" s="71"/>
      <c r="G8439" s="47"/>
      <c r="H8439" s="47"/>
      <c r="I8439" s="72"/>
      <c r="J8439" s="72"/>
    </row>
    <row r="8440" spans="6:10">
      <c r="F8440" s="71"/>
      <c r="G8440" s="47"/>
      <c r="H8440" s="47"/>
      <c r="I8440" s="72"/>
      <c r="J8440" s="72"/>
    </row>
    <row r="8441" spans="6:10">
      <c r="F8441" s="71"/>
      <c r="G8441" s="47"/>
      <c r="H8441" s="47"/>
      <c r="I8441" s="72"/>
      <c r="J8441" s="72"/>
    </row>
    <row r="8442" spans="6:10">
      <c r="F8442" s="71"/>
      <c r="G8442" s="47"/>
      <c r="H8442" s="47"/>
      <c r="I8442" s="72"/>
      <c r="J8442" s="72"/>
    </row>
    <row r="8443" spans="6:10">
      <c r="F8443" s="71"/>
      <c r="G8443" s="47"/>
      <c r="H8443" s="47"/>
      <c r="I8443" s="72"/>
      <c r="J8443" s="72"/>
    </row>
    <row r="8444" spans="6:10">
      <c r="F8444" s="71"/>
      <c r="G8444" s="47"/>
      <c r="H8444" s="47"/>
      <c r="I8444" s="72"/>
      <c r="J8444" s="72"/>
    </row>
    <row r="8445" spans="6:10">
      <c r="F8445" s="71"/>
      <c r="G8445" s="47"/>
      <c r="H8445" s="47"/>
      <c r="I8445" s="72"/>
      <c r="J8445" s="72"/>
    </row>
    <row r="8446" spans="6:10">
      <c r="F8446" s="71"/>
      <c r="G8446" s="47"/>
      <c r="H8446" s="47"/>
      <c r="I8446" s="72"/>
      <c r="J8446" s="72"/>
    </row>
    <row r="8447" spans="6:10">
      <c r="F8447" s="71"/>
      <c r="G8447" s="47"/>
      <c r="H8447" s="47"/>
      <c r="I8447" s="72"/>
      <c r="J8447" s="72"/>
    </row>
    <row r="8448" spans="6:10">
      <c r="F8448" s="71"/>
      <c r="G8448" s="47"/>
      <c r="H8448" s="47"/>
      <c r="I8448" s="72"/>
      <c r="J8448" s="72"/>
    </row>
    <row r="8449" spans="6:10">
      <c r="F8449" s="71"/>
      <c r="G8449" s="47"/>
      <c r="H8449" s="47"/>
      <c r="I8449" s="72"/>
      <c r="J8449" s="72"/>
    </row>
    <row r="8450" spans="6:10">
      <c r="F8450" s="71"/>
      <c r="G8450" s="47"/>
      <c r="H8450" s="47"/>
      <c r="I8450" s="72"/>
      <c r="J8450" s="72"/>
    </row>
    <row r="8451" spans="6:10">
      <c r="F8451" s="71"/>
      <c r="G8451" s="47"/>
      <c r="H8451" s="47"/>
      <c r="I8451" s="72"/>
      <c r="J8451" s="72"/>
    </row>
    <row r="8452" spans="6:10">
      <c r="F8452" s="71"/>
      <c r="G8452" s="47"/>
      <c r="H8452" s="47"/>
      <c r="I8452" s="72"/>
      <c r="J8452" s="72"/>
    </row>
    <row r="8453" spans="6:10">
      <c r="F8453" s="71"/>
      <c r="G8453" s="47"/>
      <c r="H8453" s="47"/>
      <c r="I8453" s="72"/>
      <c r="J8453" s="72"/>
    </row>
    <row r="8454" spans="6:10">
      <c r="F8454" s="71"/>
      <c r="G8454" s="47"/>
      <c r="H8454" s="47"/>
      <c r="I8454" s="72"/>
      <c r="J8454" s="72"/>
    </row>
    <row r="8455" spans="6:10">
      <c r="F8455" s="71"/>
      <c r="G8455" s="47"/>
      <c r="H8455" s="47"/>
      <c r="I8455" s="72"/>
      <c r="J8455" s="72"/>
    </row>
    <row r="8456" spans="6:10">
      <c r="F8456" s="71"/>
      <c r="G8456" s="47"/>
      <c r="H8456" s="47"/>
      <c r="I8456" s="72"/>
      <c r="J8456" s="72"/>
    </row>
    <row r="8457" spans="6:10">
      <c r="F8457" s="71"/>
      <c r="G8457" s="47"/>
      <c r="H8457" s="47"/>
      <c r="I8457" s="72"/>
      <c r="J8457" s="72"/>
    </row>
    <row r="8458" spans="6:10">
      <c r="F8458" s="71"/>
      <c r="G8458" s="47"/>
      <c r="H8458" s="47"/>
      <c r="I8458" s="72"/>
      <c r="J8458" s="72"/>
    </row>
    <row r="8459" spans="6:10">
      <c r="F8459" s="71"/>
      <c r="G8459" s="47"/>
      <c r="H8459" s="47"/>
      <c r="I8459" s="72"/>
      <c r="J8459" s="72"/>
    </row>
    <row r="8460" spans="6:10">
      <c r="F8460" s="71"/>
      <c r="G8460" s="47"/>
      <c r="H8460" s="47"/>
      <c r="I8460" s="72"/>
      <c r="J8460" s="72"/>
    </row>
    <row r="8461" spans="6:10">
      <c r="F8461" s="71"/>
      <c r="G8461" s="47"/>
      <c r="H8461" s="47"/>
      <c r="I8461" s="72"/>
      <c r="J8461" s="72"/>
    </row>
    <row r="8462" spans="6:10">
      <c r="F8462" s="71"/>
      <c r="G8462" s="47"/>
      <c r="H8462" s="47"/>
      <c r="I8462" s="72"/>
      <c r="J8462" s="72"/>
    </row>
    <row r="8463" spans="6:10">
      <c r="F8463" s="71"/>
      <c r="G8463" s="47"/>
      <c r="H8463" s="47"/>
      <c r="I8463" s="72"/>
      <c r="J8463" s="72"/>
    </row>
    <row r="8464" spans="6:10">
      <c r="F8464" s="71"/>
      <c r="G8464" s="47"/>
      <c r="H8464" s="47"/>
      <c r="I8464" s="72"/>
      <c r="J8464" s="72"/>
    </row>
    <row r="8465" spans="6:10">
      <c r="F8465" s="71"/>
      <c r="G8465" s="47"/>
      <c r="H8465" s="47"/>
      <c r="I8465" s="72"/>
      <c r="J8465" s="72"/>
    </row>
    <row r="8466" spans="6:10">
      <c r="F8466" s="71"/>
      <c r="G8466" s="47"/>
      <c r="H8466" s="47"/>
      <c r="I8466" s="72"/>
      <c r="J8466" s="72"/>
    </row>
    <row r="8467" spans="6:10">
      <c r="F8467" s="71"/>
      <c r="G8467" s="47"/>
      <c r="H8467" s="47"/>
      <c r="I8467" s="72"/>
      <c r="J8467" s="72"/>
    </row>
    <row r="8468" spans="6:10">
      <c r="F8468" s="71"/>
      <c r="G8468" s="47"/>
      <c r="H8468" s="47"/>
      <c r="I8468" s="72"/>
      <c r="J8468" s="72"/>
    </row>
    <row r="8469" spans="6:10">
      <c r="F8469" s="71"/>
      <c r="G8469" s="47"/>
      <c r="H8469" s="47"/>
      <c r="I8469" s="72"/>
      <c r="J8469" s="72"/>
    </row>
    <row r="8470" spans="6:10">
      <c r="F8470" s="71"/>
      <c r="G8470" s="47"/>
      <c r="H8470" s="47"/>
      <c r="I8470" s="72"/>
      <c r="J8470" s="72"/>
    </row>
    <row r="8471" spans="6:10">
      <c r="F8471" s="71"/>
      <c r="G8471" s="47"/>
      <c r="H8471" s="47"/>
      <c r="I8471" s="72"/>
      <c r="J8471" s="72"/>
    </row>
    <row r="8472" spans="6:10">
      <c r="F8472" s="71"/>
      <c r="G8472" s="47"/>
      <c r="H8472" s="47"/>
      <c r="I8472" s="72"/>
      <c r="J8472" s="72"/>
    </row>
    <row r="8473" spans="6:10">
      <c r="F8473" s="71"/>
      <c r="G8473" s="47"/>
      <c r="H8473" s="47"/>
      <c r="I8473" s="72"/>
      <c r="J8473" s="72"/>
    </row>
    <row r="8474" spans="6:10">
      <c r="F8474" s="71"/>
      <c r="G8474" s="47"/>
      <c r="H8474" s="47"/>
      <c r="I8474" s="72"/>
      <c r="J8474" s="72"/>
    </row>
    <row r="8475" spans="6:10">
      <c r="F8475" s="71"/>
      <c r="G8475" s="47"/>
      <c r="H8475" s="47"/>
      <c r="I8475" s="72"/>
      <c r="J8475" s="72"/>
    </row>
    <row r="8476" spans="6:10">
      <c r="F8476" s="71"/>
      <c r="G8476" s="47"/>
      <c r="H8476" s="47"/>
      <c r="I8476" s="72"/>
      <c r="J8476" s="72"/>
    </row>
    <row r="8477" spans="6:10">
      <c r="F8477" s="71"/>
      <c r="G8477" s="47"/>
      <c r="H8477" s="47"/>
      <c r="I8477" s="72"/>
      <c r="J8477" s="72"/>
    </row>
    <row r="8478" spans="6:10">
      <c r="F8478" s="71"/>
      <c r="G8478" s="47"/>
      <c r="H8478" s="47"/>
      <c r="I8478" s="72"/>
      <c r="J8478" s="72"/>
    </row>
    <row r="8479" spans="6:10">
      <c r="F8479" s="71"/>
      <c r="G8479" s="47"/>
      <c r="H8479" s="47"/>
      <c r="I8479" s="72"/>
      <c r="J8479" s="72"/>
    </row>
    <row r="8480" spans="6:10">
      <c r="F8480" s="71"/>
      <c r="G8480" s="47"/>
      <c r="H8480" s="47"/>
      <c r="I8480" s="72"/>
      <c r="J8480" s="72"/>
    </row>
    <row r="8481" spans="6:10">
      <c r="F8481" s="71"/>
      <c r="G8481" s="47"/>
      <c r="H8481" s="47"/>
      <c r="I8481" s="72"/>
      <c r="J8481" s="72"/>
    </row>
    <row r="8482" spans="6:10">
      <c r="F8482" s="71"/>
      <c r="G8482" s="47"/>
      <c r="H8482" s="47"/>
      <c r="I8482" s="72"/>
      <c r="J8482" s="72"/>
    </row>
    <row r="8483" spans="6:10">
      <c r="F8483" s="71"/>
      <c r="G8483" s="47"/>
      <c r="H8483" s="47"/>
      <c r="I8483" s="72"/>
      <c r="J8483" s="72"/>
    </row>
    <row r="8484" spans="6:10">
      <c r="F8484" s="71"/>
      <c r="G8484" s="47"/>
      <c r="H8484" s="47"/>
      <c r="I8484" s="72"/>
      <c r="J8484" s="72"/>
    </row>
    <row r="8485" spans="6:10">
      <c r="F8485" s="71"/>
      <c r="G8485" s="47"/>
      <c r="H8485" s="47"/>
      <c r="I8485" s="72"/>
      <c r="J8485" s="72"/>
    </row>
    <row r="8486" spans="6:10">
      <c r="F8486" s="71"/>
      <c r="G8486" s="47"/>
      <c r="H8486" s="47"/>
      <c r="I8486" s="72"/>
      <c r="J8486" s="72"/>
    </row>
    <row r="8487" spans="6:10">
      <c r="F8487" s="71"/>
      <c r="G8487" s="47"/>
      <c r="H8487" s="47"/>
      <c r="I8487" s="72"/>
      <c r="J8487" s="72"/>
    </row>
    <row r="8488" spans="6:10">
      <c r="F8488" s="71"/>
      <c r="G8488" s="47"/>
      <c r="H8488" s="47"/>
      <c r="I8488" s="72"/>
      <c r="J8488" s="72"/>
    </row>
    <row r="8489" spans="6:10">
      <c r="F8489" s="71"/>
      <c r="G8489" s="47"/>
      <c r="H8489" s="47"/>
      <c r="I8489" s="72"/>
      <c r="J8489" s="72"/>
    </row>
    <row r="8490" spans="6:10">
      <c r="F8490" s="71"/>
      <c r="G8490" s="47"/>
      <c r="H8490" s="47"/>
      <c r="I8490" s="72"/>
      <c r="J8490" s="72"/>
    </row>
    <row r="8491" spans="6:10">
      <c r="F8491" s="71"/>
      <c r="G8491" s="47"/>
      <c r="H8491" s="47"/>
      <c r="I8491" s="72"/>
      <c r="J8491" s="72"/>
    </row>
    <row r="8492" spans="6:10">
      <c r="F8492" s="71"/>
      <c r="G8492" s="47"/>
      <c r="H8492" s="47"/>
      <c r="I8492" s="72"/>
      <c r="J8492" s="72"/>
    </row>
    <row r="8493" spans="6:10">
      <c r="F8493" s="71"/>
      <c r="G8493" s="47"/>
      <c r="H8493" s="47"/>
      <c r="I8493" s="72"/>
      <c r="J8493" s="72"/>
    </row>
    <row r="8494" spans="6:10">
      <c r="F8494" s="71"/>
      <c r="G8494" s="47"/>
      <c r="H8494" s="47"/>
      <c r="I8494" s="72"/>
      <c r="J8494" s="72"/>
    </row>
    <row r="8495" spans="6:10">
      <c r="F8495" s="71"/>
      <c r="G8495" s="47"/>
      <c r="H8495" s="47"/>
      <c r="I8495" s="72"/>
      <c r="J8495" s="72"/>
    </row>
    <row r="8496" spans="6:10">
      <c r="F8496" s="71"/>
      <c r="G8496" s="47"/>
      <c r="H8496" s="47"/>
      <c r="I8496" s="72"/>
      <c r="J8496" s="72"/>
    </row>
    <row r="8497" spans="6:10">
      <c r="F8497" s="71"/>
      <c r="G8497" s="47"/>
      <c r="H8497" s="47"/>
      <c r="I8497" s="72"/>
      <c r="J8497" s="72"/>
    </row>
    <row r="8498" spans="6:10">
      <c r="F8498" s="71"/>
      <c r="G8498" s="47"/>
      <c r="H8498" s="47"/>
      <c r="I8498" s="72"/>
      <c r="J8498" s="72"/>
    </row>
    <row r="8499" spans="6:10">
      <c r="F8499" s="71"/>
      <c r="G8499" s="47"/>
      <c r="H8499" s="47"/>
      <c r="I8499" s="72"/>
      <c r="J8499" s="72"/>
    </row>
    <row r="8500" spans="6:10">
      <c r="F8500" s="71"/>
      <c r="G8500" s="47"/>
      <c r="H8500" s="47"/>
      <c r="I8500" s="72"/>
      <c r="J8500" s="72"/>
    </row>
    <row r="8501" spans="6:10">
      <c r="F8501" s="71"/>
      <c r="G8501" s="47"/>
      <c r="H8501" s="47"/>
      <c r="I8501" s="72"/>
      <c r="J8501" s="72"/>
    </row>
    <row r="8502" spans="6:10">
      <c r="F8502" s="71"/>
      <c r="G8502" s="47"/>
      <c r="H8502" s="47"/>
      <c r="I8502" s="72"/>
      <c r="J8502" s="72"/>
    </row>
    <row r="8503" spans="6:10">
      <c r="F8503" s="71"/>
      <c r="G8503" s="47"/>
      <c r="H8503" s="47"/>
      <c r="I8503" s="72"/>
      <c r="J8503" s="72"/>
    </row>
    <row r="8504" spans="6:10">
      <c r="F8504" s="71"/>
      <c r="G8504" s="47"/>
      <c r="H8504" s="47"/>
      <c r="I8504" s="72"/>
      <c r="J8504" s="72"/>
    </row>
    <row r="8505" spans="6:10">
      <c r="F8505" s="71"/>
      <c r="G8505" s="47"/>
      <c r="H8505" s="47"/>
      <c r="I8505" s="72"/>
      <c r="J8505" s="72"/>
    </row>
    <row r="8506" spans="6:10">
      <c r="F8506" s="71"/>
      <c r="G8506" s="47"/>
      <c r="H8506" s="47"/>
      <c r="I8506" s="72"/>
      <c r="J8506" s="72"/>
    </row>
    <row r="8507" spans="6:10">
      <c r="F8507" s="71"/>
      <c r="G8507" s="47"/>
      <c r="H8507" s="47"/>
      <c r="I8507" s="72"/>
      <c r="J8507" s="72"/>
    </row>
    <row r="8508" spans="6:10">
      <c r="F8508" s="71"/>
      <c r="G8508" s="47"/>
      <c r="H8508" s="47"/>
      <c r="I8508" s="72"/>
      <c r="J8508" s="72"/>
    </row>
    <row r="8509" spans="6:10">
      <c r="F8509" s="71"/>
      <c r="G8509" s="47"/>
      <c r="H8509" s="47"/>
      <c r="I8509" s="72"/>
      <c r="J8509" s="72"/>
    </row>
    <row r="8510" spans="6:10">
      <c r="F8510" s="71"/>
      <c r="G8510" s="47"/>
      <c r="H8510" s="47"/>
      <c r="I8510" s="72"/>
      <c r="J8510" s="72"/>
    </row>
    <row r="8511" spans="6:10">
      <c r="F8511" s="71"/>
      <c r="G8511" s="47"/>
      <c r="H8511" s="47"/>
      <c r="I8511" s="72"/>
      <c r="J8511" s="72"/>
    </row>
    <row r="8512" spans="6:10">
      <c r="F8512" s="71"/>
      <c r="G8512" s="47"/>
      <c r="H8512" s="47"/>
      <c r="I8512" s="72"/>
      <c r="J8512" s="72"/>
    </row>
    <row r="8513" spans="6:10">
      <c r="F8513" s="71"/>
      <c r="G8513" s="47"/>
      <c r="H8513" s="72"/>
      <c r="I8513" s="72"/>
      <c r="J8513" s="72"/>
    </row>
    <row r="8514" spans="6:10">
      <c r="F8514" s="71"/>
      <c r="G8514" s="47"/>
      <c r="H8514" s="72"/>
      <c r="I8514" s="72"/>
      <c r="J8514" s="72"/>
    </row>
    <row r="8515" spans="6:10">
      <c r="F8515" s="71"/>
      <c r="G8515" s="47"/>
      <c r="H8515" s="72"/>
      <c r="I8515" s="72"/>
      <c r="J8515" s="72"/>
    </row>
    <row r="8516" spans="6:10">
      <c r="F8516" s="71"/>
      <c r="G8516" s="47"/>
      <c r="H8516" s="72"/>
      <c r="I8516" s="72"/>
      <c r="J8516" s="72"/>
    </row>
    <row r="8517" spans="6:10">
      <c r="F8517" s="71"/>
      <c r="G8517" s="47"/>
      <c r="H8517" s="72"/>
      <c r="I8517" s="72"/>
      <c r="J8517" s="72"/>
    </row>
    <row r="8518" spans="6:10">
      <c r="F8518" s="71"/>
      <c r="G8518" s="47"/>
      <c r="H8518" s="72"/>
      <c r="I8518" s="72"/>
      <c r="J8518" s="72"/>
    </row>
    <row r="8519" spans="6:10">
      <c r="F8519" s="71"/>
      <c r="G8519" s="47"/>
      <c r="H8519" s="72"/>
      <c r="I8519" s="72"/>
      <c r="J8519" s="72"/>
    </row>
    <row r="8520" spans="6:10">
      <c r="F8520" s="71"/>
      <c r="G8520" s="47"/>
      <c r="H8520" s="72"/>
      <c r="I8520" s="72"/>
      <c r="J8520" s="72"/>
    </row>
    <row r="8521" spans="6:10">
      <c r="F8521" s="71"/>
      <c r="G8521" s="47"/>
      <c r="H8521" s="72"/>
      <c r="I8521" s="72"/>
      <c r="J8521" s="72"/>
    </row>
    <row r="8522" spans="6:10">
      <c r="F8522" s="71"/>
      <c r="G8522" s="47"/>
      <c r="H8522" s="72"/>
      <c r="I8522" s="72"/>
      <c r="J8522" s="72"/>
    </row>
    <row r="8523" spans="6:10">
      <c r="F8523" s="71"/>
      <c r="G8523" s="47"/>
      <c r="H8523" s="72"/>
      <c r="I8523" s="72"/>
      <c r="J8523" s="72"/>
    </row>
    <row r="8524" spans="6:10">
      <c r="F8524" s="71"/>
      <c r="G8524" s="47"/>
      <c r="H8524" s="72"/>
      <c r="I8524" s="72"/>
      <c r="J8524" s="72"/>
    </row>
    <row r="8525" spans="6:10">
      <c r="F8525" s="71"/>
      <c r="G8525" s="47"/>
      <c r="H8525" s="72"/>
      <c r="I8525" s="72"/>
      <c r="J8525" s="72"/>
    </row>
    <row r="8526" spans="6:10">
      <c r="F8526" s="71"/>
      <c r="G8526" s="47"/>
      <c r="H8526" s="72"/>
      <c r="I8526" s="72"/>
      <c r="J8526" s="72"/>
    </row>
    <row r="8527" spans="6:10">
      <c r="F8527" s="71"/>
      <c r="G8527" s="47"/>
      <c r="H8527" s="72"/>
      <c r="I8527" s="72"/>
      <c r="J8527" s="72"/>
    </row>
    <row r="8528" spans="6:10">
      <c r="F8528" s="71"/>
      <c r="G8528" s="47"/>
      <c r="H8528" s="72"/>
      <c r="I8528" s="72"/>
      <c r="J8528" s="72"/>
    </row>
    <row r="8529" spans="6:10">
      <c r="F8529" s="71"/>
      <c r="G8529" s="47"/>
      <c r="H8529" s="72"/>
      <c r="I8529" s="72"/>
      <c r="J8529" s="72"/>
    </row>
    <row r="8530" spans="6:10">
      <c r="F8530" s="71"/>
      <c r="G8530" s="47"/>
      <c r="H8530" s="72"/>
      <c r="I8530" s="72"/>
      <c r="J8530" s="72"/>
    </row>
    <row r="8531" spans="6:10">
      <c r="F8531" s="71"/>
      <c r="G8531" s="47"/>
      <c r="H8531" s="72"/>
      <c r="I8531" s="72"/>
      <c r="J8531" s="72"/>
    </row>
    <row r="8532" spans="6:10">
      <c r="F8532" s="71"/>
      <c r="G8532" s="47"/>
      <c r="H8532" s="72"/>
      <c r="I8532" s="72"/>
      <c r="J8532" s="72"/>
    </row>
    <row r="8533" spans="6:10">
      <c r="F8533" s="71"/>
      <c r="G8533" s="47"/>
      <c r="H8533" s="72"/>
      <c r="I8533" s="72"/>
      <c r="J8533" s="72"/>
    </row>
    <row r="8534" spans="6:10">
      <c r="F8534" s="71"/>
      <c r="G8534" s="47"/>
      <c r="H8534" s="72"/>
      <c r="I8534" s="72"/>
      <c r="J8534" s="72"/>
    </row>
    <row r="8535" spans="6:10">
      <c r="F8535" s="71"/>
      <c r="G8535" s="47"/>
      <c r="H8535" s="72"/>
      <c r="I8535" s="72"/>
      <c r="J8535" s="72"/>
    </row>
    <row r="8536" spans="6:10">
      <c r="F8536" s="71"/>
      <c r="G8536" s="47"/>
      <c r="H8536" s="72"/>
      <c r="I8536" s="72"/>
      <c r="J8536" s="72"/>
    </row>
    <row r="8537" spans="6:10">
      <c r="F8537" s="71"/>
      <c r="G8537" s="47"/>
      <c r="H8537" s="72"/>
      <c r="I8537" s="72"/>
      <c r="J8537" s="72"/>
    </row>
    <row r="8538" spans="6:10">
      <c r="F8538" s="71"/>
      <c r="G8538" s="47"/>
      <c r="H8538" s="72"/>
      <c r="I8538" s="72"/>
      <c r="J8538" s="72"/>
    </row>
    <row r="8539" spans="6:10">
      <c r="F8539" s="71"/>
      <c r="G8539" s="47"/>
      <c r="H8539" s="72"/>
      <c r="I8539" s="72"/>
      <c r="J8539" s="72"/>
    </row>
    <row r="8540" spans="6:10">
      <c r="F8540" s="71"/>
      <c r="G8540" s="47"/>
      <c r="H8540" s="72"/>
      <c r="I8540" s="72"/>
      <c r="J8540" s="72"/>
    </row>
    <row r="8541" spans="6:10">
      <c r="F8541" s="71"/>
      <c r="G8541" s="47"/>
      <c r="H8541" s="72"/>
      <c r="I8541" s="72"/>
      <c r="J8541" s="72"/>
    </row>
    <row r="8542" spans="6:10">
      <c r="F8542" s="71"/>
      <c r="G8542" s="47"/>
      <c r="H8542" s="72"/>
      <c r="I8542" s="72"/>
      <c r="J8542" s="72"/>
    </row>
    <row r="8543" spans="6:10">
      <c r="F8543" s="71"/>
      <c r="G8543" s="47"/>
      <c r="H8543" s="72"/>
      <c r="I8543" s="72"/>
      <c r="J8543" s="72"/>
    </row>
    <row r="8544" spans="6:10">
      <c r="F8544" s="71"/>
      <c r="G8544" s="47"/>
      <c r="H8544" s="72"/>
      <c r="I8544" s="72"/>
      <c r="J8544" s="72"/>
    </row>
    <row r="8545" spans="6:10">
      <c r="F8545" s="71"/>
      <c r="G8545" s="47"/>
      <c r="H8545" s="72"/>
      <c r="I8545" s="72"/>
      <c r="J8545" s="72"/>
    </row>
    <row r="8546" spans="6:10">
      <c r="F8546" s="71"/>
      <c r="G8546" s="47"/>
      <c r="H8546" s="72"/>
      <c r="I8546" s="72"/>
      <c r="J8546" s="72"/>
    </row>
    <row r="8547" spans="6:10">
      <c r="F8547" s="71"/>
      <c r="G8547" s="47"/>
      <c r="H8547" s="72"/>
      <c r="I8547" s="72"/>
      <c r="J8547" s="72"/>
    </row>
    <row r="8548" spans="6:10">
      <c r="F8548" s="71"/>
      <c r="G8548" s="47"/>
      <c r="H8548" s="72"/>
      <c r="I8548" s="72"/>
      <c r="J8548" s="72"/>
    </row>
    <row r="8549" spans="6:10">
      <c r="F8549" s="71"/>
      <c r="G8549" s="47"/>
      <c r="H8549" s="72"/>
      <c r="I8549" s="72"/>
      <c r="J8549" s="72"/>
    </row>
    <row r="8550" spans="6:10">
      <c r="F8550" s="71"/>
      <c r="G8550" s="47"/>
      <c r="H8550" s="72"/>
      <c r="I8550" s="72"/>
      <c r="J8550" s="72"/>
    </row>
    <row r="8551" spans="6:10">
      <c r="F8551" s="71"/>
      <c r="G8551" s="47"/>
      <c r="H8551" s="72"/>
      <c r="I8551" s="72"/>
      <c r="J8551" s="72"/>
    </row>
    <row r="8552" spans="6:10">
      <c r="F8552" s="71"/>
      <c r="G8552" s="47"/>
      <c r="H8552" s="72"/>
      <c r="I8552" s="72"/>
      <c r="J8552" s="72"/>
    </row>
    <row r="8553" spans="6:10">
      <c r="F8553" s="71"/>
      <c r="G8553" s="47"/>
      <c r="H8553" s="72"/>
      <c r="I8553" s="72"/>
      <c r="J8553" s="72"/>
    </row>
    <row r="8554" spans="6:10">
      <c r="F8554" s="71"/>
      <c r="G8554" s="47"/>
      <c r="H8554" s="72"/>
      <c r="I8554" s="72"/>
      <c r="J8554" s="72"/>
    </row>
    <row r="8555" spans="6:10">
      <c r="F8555" s="71"/>
      <c r="G8555" s="47"/>
      <c r="H8555" s="72"/>
      <c r="I8555" s="72"/>
      <c r="J8555" s="72"/>
    </row>
    <row r="8556" spans="6:10">
      <c r="F8556" s="71"/>
      <c r="G8556" s="47"/>
      <c r="H8556" s="72"/>
      <c r="I8556" s="72"/>
      <c r="J8556" s="72"/>
    </row>
    <row r="8557" spans="6:10">
      <c r="F8557" s="71"/>
      <c r="G8557" s="47"/>
      <c r="H8557" s="72"/>
      <c r="I8557" s="72"/>
      <c r="J8557" s="72"/>
    </row>
    <row r="8558" spans="6:10">
      <c r="F8558" s="71"/>
      <c r="G8558" s="47"/>
      <c r="H8558" s="72"/>
      <c r="I8558" s="72"/>
      <c r="J8558" s="72"/>
    </row>
    <row r="8559" spans="6:10">
      <c r="F8559" s="71"/>
      <c r="G8559" s="47"/>
      <c r="H8559" s="72"/>
      <c r="I8559" s="72"/>
      <c r="J8559" s="72"/>
    </row>
    <row r="8560" spans="6:10">
      <c r="F8560" s="71"/>
      <c r="G8560" s="47"/>
      <c r="H8560" s="72"/>
      <c r="I8560" s="72"/>
      <c r="J8560" s="72"/>
    </row>
    <row r="8561" spans="6:10">
      <c r="F8561" s="71"/>
      <c r="G8561" s="47"/>
      <c r="H8561" s="72"/>
      <c r="I8561" s="72"/>
      <c r="J8561" s="72"/>
    </row>
    <row r="8562" spans="6:10">
      <c r="F8562" s="71"/>
      <c r="G8562" s="47"/>
      <c r="H8562" s="72"/>
      <c r="I8562" s="72"/>
      <c r="J8562" s="72"/>
    </row>
    <row r="8563" spans="6:10">
      <c r="F8563" s="71"/>
      <c r="G8563" s="47"/>
      <c r="H8563" s="72"/>
      <c r="I8563" s="72"/>
      <c r="J8563" s="72"/>
    </row>
    <row r="8564" spans="6:10">
      <c r="F8564" s="71"/>
      <c r="G8564" s="47"/>
      <c r="H8564" s="72"/>
      <c r="I8564" s="72"/>
      <c r="J8564" s="72"/>
    </row>
    <row r="8565" spans="6:10">
      <c r="F8565" s="71"/>
      <c r="G8565" s="47"/>
      <c r="H8565" s="72"/>
      <c r="I8565" s="72"/>
      <c r="J8565" s="72"/>
    </row>
    <row r="8566" spans="6:10">
      <c r="F8566" s="71"/>
      <c r="G8566" s="47"/>
      <c r="H8566" s="72"/>
      <c r="I8566" s="72"/>
      <c r="J8566" s="72"/>
    </row>
    <row r="8567" spans="6:10">
      <c r="F8567" s="71"/>
      <c r="G8567" s="47"/>
      <c r="H8567" s="72"/>
      <c r="I8567" s="72"/>
      <c r="J8567" s="72"/>
    </row>
    <row r="8568" spans="6:10">
      <c r="F8568" s="71"/>
      <c r="G8568" s="47"/>
      <c r="H8568" s="72"/>
      <c r="I8568" s="72"/>
      <c r="J8568" s="72"/>
    </row>
    <row r="8569" spans="6:10">
      <c r="F8569" s="71"/>
      <c r="G8569" s="47"/>
      <c r="H8569" s="72"/>
      <c r="I8569" s="72"/>
      <c r="J8569" s="72"/>
    </row>
    <row r="8570" spans="6:10">
      <c r="F8570" s="71"/>
      <c r="G8570" s="47"/>
      <c r="H8570" s="72"/>
      <c r="I8570" s="72"/>
      <c r="J8570" s="72"/>
    </row>
    <row r="8571" spans="6:10">
      <c r="F8571" s="71"/>
      <c r="G8571" s="47"/>
      <c r="H8571" s="72"/>
      <c r="I8571" s="72"/>
      <c r="J8571" s="72"/>
    </row>
    <row r="8572" spans="6:10">
      <c r="F8572" s="71"/>
      <c r="G8572" s="47"/>
      <c r="H8572" s="72"/>
      <c r="I8572" s="72"/>
      <c r="J8572" s="72"/>
    </row>
    <row r="8573" spans="6:10">
      <c r="F8573" s="71"/>
      <c r="G8573" s="47"/>
      <c r="H8573" s="72"/>
      <c r="I8573" s="72"/>
      <c r="J8573" s="72"/>
    </row>
    <row r="8574" spans="6:10">
      <c r="F8574" s="71"/>
      <c r="G8574" s="47"/>
      <c r="H8574" s="72"/>
      <c r="I8574" s="72"/>
      <c r="J8574" s="72"/>
    </row>
    <row r="8575" spans="6:10">
      <c r="F8575" s="71"/>
      <c r="G8575" s="47"/>
      <c r="H8575" s="72"/>
      <c r="I8575" s="72"/>
      <c r="J8575" s="72"/>
    </row>
    <row r="8576" spans="6:10">
      <c r="F8576" s="71"/>
      <c r="G8576" s="47"/>
      <c r="H8576" s="72"/>
      <c r="I8576" s="72"/>
      <c r="J8576" s="72"/>
    </row>
    <row r="8577" spans="6:10">
      <c r="F8577" s="71"/>
      <c r="G8577" s="47"/>
      <c r="H8577" s="72"/>
      <c r="I8577" s="72"/>
      <c r="J8577" s="72"/>
    </row>
    <row r="8578" spans="6:10">
      <c r="F8578" s="71"/>
      <c r="G8578" s="47"/>
      <c r="H8578" s="72"/>
      <c r="I8578" s="72"/>
      <c r="J8578" s="72"/>
    </row>
    <row r="8579" spans="6:10">
      <c r="F8579" s="71"/>
      <c r="G8579" s="47"/>
      <c r="H8579" s="72"/>
      <c r="I8579" s="72"/>
      <c r="J8579" s="72"/>
    </row>
    <row r="8580" spans="6:10">
      <c r="F8580" s="71"/>
      <c r="G8580" s="47"/>
      <c r="H8580" s="72"/>
      <c r="I8580" s="72"/>
      <c r="J8580" s="72"/>
    </row>
    <row r="8581" spans="6:10">
      <c r="F8581" s="71"/>
      <c r="G8581" s="47"/>
      <c r="H8581" s="72"/>
      <c r="I8581" s="72"/>
      <c r="J8581" s="72"/>
    </row>
    <row r="8582" spans="6:10">
      <c r="F8582" s="71"/>
      <c r="G8582" s="47"/>
      <c r="H8582" s="72"/>
      <c r="I8582" s="72"/>
      <c r="J8582" s="72"/>
    </row>
    <row r="8583" spans="6:10">
      <c r="F8583" s="71"/>
      <c r="G8583" s="47"/>
      <c r="H8583" s="72"/>
      <c r="I8583" s="72"/>
      <c r="J8583" s="72"/>
    </row>
    <row r="8584" spans="6:10">
      <c r="F8584" s="71"/>
      <c r="G8584" s="47"/>
      <c r="H8584" s="72"/>
      <c r="I8584" s="72"/>
      <c r="J8584" s="72"/>
    </row>
    <row r="8585" spans="6:10">
      <c r="F8585" s="71"/>
      <c r="G8585" s="47"/>
      <c r="H8585" s="72"/>
      <c r="I8585" s="72"/>
      <c r="J8585" s="72"/>
    </row>
    <row r="8586" spans="6:10">
      <c r="F8586" s="71"/>
      <c r="G8586" s="47"/>
      <c r="H8586" s="72"/>
      <c r="I8586" s="72"/>
      <c r="J8586" s="72"/>
    </row>
    <row r="8587" spans="6:10">
      <c r="F8587" s="71"/>
      <c r="G8587" s="47"/>
      <c r="H8587" s="72"/>
      <c r="I8587" s="72"/>
      <c r="J8587" s="72"/>
    </row>
    <row r="8588" spans="6:10">
      <c r="F8588" s="71"/>
      <c r="G8588" s="47"/>
      <c r="H8588" s="72"/>
      <c r="I8588" s="72"/>
      <c r="J8588" s="72"/>
    </row>
    <row r="8589" spans="6:10">
      <c r="F8589" s="71"/>
      <c r="G8589" s="47"/>
      <c r="H8589" s="72"/>
      <c r="I8589" s="72"/>
      <c r="J8589" s="72"/>
    </row>
    <row r="8590" spans="6:10">
      <c r="F8590" s="71"/>
      <c r="G8590" s="47"/>
      <c r="H8590" s="72"/>
      <c r="I8590" s="72"/>
      <c r="J8590" s="72"/>
    </row>
    <row r="8591" spans="6:10">
      <c r="F8591" s="71"/>
      <c r="G8591" s="47"/>
      <c r="H8591" s="72"/>
      <c r="I8591" s="72"/>
      <c r="J8591" s="72"/>
    </row>
    <row r="8592" spans="6:10">
      <c r="F8592" s="71"/>
      <c r="G8592" s="47"/>
      <c r="H8592" s="72"/>
      <c r="I8592" s="72"/>
      <c r="J8592" s="72"/>
    </row>
    <row r="8593" spans="6:10">
      <c r="F8593" s="71"/>
      <c r="G8593" s="47"/>
      <c r="H8593" s="72"/>
      <c r="I8593" s="72"/>
      <c r="J8593" s="72"/>
    </row>
    <row r="8594" spans="6:10">
      <c r="F8594" s="71"/>
      <c r="G8594" s="47"/>
      <c r="H8594" s="72"/>
      <c r="I8594" s="72"/>
      <c r="J8594" s="72"/>
    </row>
    <row r="8595" spans="6:10">
      <c r="F8595" s="71"/>
      <c r="G8595" s="47"/>
      <c r="H8595" s="72"/>
      <c r="I8595" s="72"/>
      <c r="J8595" s="72"/>
    </row>
    <row r="8596" spans="6:10">
      <c r="F8596" s="71"/>
      <c r="G8596" s="47"/>
      <c r="H8596" s="72"/>
      <c r="I8596" s="72"/>
      <c r="J8596" s="72"/>
    </row>
    <row r="8597" spans="6:10">
      <c r="F8597" s="71"/>
      <c r="G8597" s="47"/>
      <c r="H8597" s="72"/>
      <c r="I8597" s="72"/>
      <c r="J8597" s="72"/>
    </row>
    <row r="8598" spans="6:10">
      <c r="F8598" s="71"/>
      <c r="G8598" s="47"/>
      <c r="H8598" s="72"/>
      <c r="I8598" s="72"/>
      <c r="J8598" s="72"/>
    </row>
    <row r="8599" spans="6:10">
      <c r="F8599" s="71"/>
      <c r="G8599" s="47"/>
      <c r="H8599" s="72"/>
      <c r="I8599" s="72"/>
      <c r="J8599" s="72"/>
    </row>
    <row r="8600" spans="6:10">
      <c r="F8600" s="71"/>
      <c r="G8600" s="47"/>
      <c r="H8600" s="72"/>
      <c r="I8600" s="72"/>
      <c r="J8600" s="72"/>
    </row>
    <row r="8601" spans="6:10">
      <c r="F8601" s="71"/>
      <c r="G8601" s="47"/>
      <c r="H8601" s="72"/>
      <c r="I8601" s="72"/>
      <c r="J8601" s="72"/>
    </row>
    <row r="8602" spans="6:10">
      <c r="F8602" s="71"/>
      <c r="G8602" s="47"/>
      <c r="H8602" s="72"/>
      <c r="I8602" s="72"/>
      <c r="J8602" s="72"/>
    </row>
    <row r="8603" spans="6:10">
      <c r="F8603" s="71"/>
      <c r="G8603" s="47"/>
      <c r="H8603" s="72"/>
      <c r="I8603" s="72"/>
      <c r="J8603" s="72"/>
    </row>
    <row r="8604" spans="6:10">
      <c r="F8604" s="71"/>
      <c r="G8604" s="47"/>
      <c r="H8604" s="72"/>
      <c r="I8604" s="72"/>
      <c r="J8604" s="72"/>
    </row>
    <row r="8605" spans="6:10">
      <c r="F8605" s="71"/>
      <c r="G8605" s="47"/>
      <c r="H8605" s="72"/>
      <c r="I8605" s="72"/>
      <c r="J8605" s="72"/>
    </row>
    <row r="8606" spans="6:10">
      <c r="F8606" s="71"/>
      <c r="G8606" s="47"/>
      <c r="H8606" s="72"/>
      <c r="I8606" s="72"/>
      <c r="J8606" s="72"/>
    </row>
    <row r="8607" spans="6:10">
      <c r="F8607" s="71"/>
      <c r="G8607" s="47"/>
      <c r="H8607" s="72"/>
      <c r="I8607" s="72"/>
      <c r="J8607" s="72"/>
    </row>
    <row r="8608" spans="6:10">
      <c r="F8608" s="71"/>
      <c r="G8608" s="47"/>
      <c r="H8608" s="72"/>
      <c r="I8608" s="72"/>
      <c r="J8608" s="72"/>
    </row>
    <row r="8609" spans="6:10">
      <c r="F8609" s="71"/>
      <c r="G8609" s="47"/>
      <c r="H8609" s="72"/>
      <c r="I8609" s="72"/>
      <c r="J8609" s="72"/>
    </row>
    <row r="8610" spans="6:10">
      <c r="F8610" s="71"/>
      <c r="G8610" s="47"/>
      <c r="H8610" s="72"/>
      <c r="I8610" s="72"/>
      <c r="J8610" s="72"/>
    </row>
    <row r="8611" spans="6:10">
      <c r="F8611" s="71"/>
      <c r="G8611" s="47"/>
      <c r="H8611" s="72"/>
      <c r="I8611" s="72"/>
      <c r="J8611" s="72"/>
    </row>
    <row r="8612" spans="6:10">
      <c r="F8612" s="71"/>
      <c r="G8612" s="47"/>
      <c r="H8612" s="72"/>
      <c r="I8612" s="72"/>
      <c r="J8612" s="72"/>
    </row>
    <row r="8613" spans="6:10">
      <c r="F8613" s="71"/>
      <c r="G8613" s="47"/>
      <c r="H8613" s="72"/>
      <c r="I8613" s="72"/>
      <c r="J8613" s="72"/>
    </row>
    <row r="8614" spans="6:10">
      <c r="F8614" s="71"/>
      <c r="G8614" s="47"/>
      <c r="H8614" s="72"/>
      <c r="I8614" s="72"/>
      <c r="J8614" s="72"/>
    </row>
    <row r="8615" spans="6:10">
      <c r="F8615" s="71"/>
      <c r="G8615" s="47"/>
      <c r="H8615" s="72"/>
      <c r="I8615" s="72"/>
      <c r="J8615" s="72"/>
    </row>
    <row r="8616" spans="6:10">
      <c r="F8616" s="71"/>
      <c r="G8616" s="47"/>
      <c r="H8616" s="72"/>
      <c r="I8616" s="72"/>
      <c r="J8616" s="72"/>
    </row>
    <row r="8617" spans="6:10">
      <c r="F8617" s="71"/>
      <c r="G8617" s="47"/>
      <c r="H8617" s="72"/>
      <c r="I8617" s="72"/>
      <c r="J8617" s="72"/>
    </row>
    <row r="8618" spans="6:10">
      <c r="F8618" s="71"/>
      <c r="G8618" s="47"/>
      <c r="H8618" s="72"/>
      <c r="I8618" s="72"/>
      <c r="J8618" s="72"/>
    </row>
    <row r="8619" spans="6:10">
      <c r="F8619" s="71"/>
      <c r="G8619" s="47"/>
      <c r="H8619" s="72"/>
      <c r="I8619" s="72"/>
      <c r="J8619" s="72"/>
    </row>
    <row r="8620" spans="6:10">
      <c r="F8620" s="71"/>
      <c r="G8620" s="47"/>
      <c r="H8620" s="72"/>
      <c r="I8620" s="72"/>
      <c r="J8620" s="72"/>
    </row>
    <row r="8621" spans="6:10">
      <c r="F8621" s="71"/>
      <c r="G8621" s="47"/>
      <c r="H8621" s="72"/>
      <c r="I8621" s="72"/>
      <c r="J8621" s="72"/>
    </row>
    <row r="8622" spans="6:10">
      <c r="F8622" s="71"/>
      <c r="G8622" s="47"/>
      <c r="H8622" s="72"/>
      <c r="I8622" s="72"/>
      <c r="J8622" s="72"/>
    </row>
    <row r="8623" spans="6:10">
      <c r="F8623" s="71"/>
      <c r="G8623" s="47"/>
      <c r="H8623" s="72"/>
      <c r="I8623" s="72"/>
      <c r="J8623" s="72"/>
    </row>
    <row r="8624" spans="6:10">
      <c r="F8624" s="71"/>
      <c r="G8624" s="47"/>
      <c r="H8624" s="72"/>
      <c r="I8624" s="72"/>
      <c r="J8624" s="72"/>
    </row>
    <row r="8625" spans="6:10">
      <c r="F8625" s="71"/>
      <c r="G8625" s="47"/>
      <c r="H8625" s="72"/>
      <c r="I8625" s="72"/>
      <c r="J8625" s="72"/>
    </row>
    <row r="8626" spans="6:10">
      <c r="F8626" s="71"/>
      <c r="G8626" s="47"/>
      <c r="H8626" s="72"/>
      <c r="I8626" s="72"/>
      <c r="J8626" s="72"/>
    </row>
    <row r="8627" spans="6:10">
      <c r="F8627" s="71"/>
      <c r="G8627" s="47"/>
      <c r="H8627" s="72"/>
      <c r="I8627" s="72"/>
      <c r="J8627" s="72"/>
    </row>
    <row r="8628" spans="6:10">
      <c r="F8628" s="71"/>
      <c r="G8628" s="47"/>
      <c r="H8628" s="72"/>
      <c r="I8628" s="72"/>
      <c r="J8628" s="72"/>
    </row>
    <row r="8629" spans="6:10">
      <c r="F8629" s="71"/>
      <c r="G8629" s="47"/>
      <c r="H8629" s="72"/>
      <c r="I8629" s="72"/>
      <c r="J8629" s="72"/>
    </row>
    <row r="8630" spans="6:10">
      <c r="F8630" s="71"/>
      <c r="G8630" s="47"/>
      <c r="H8630" s="72"/>
      <c r="I8630" s="72"/>
      <c r="J8630" s="72"/>
    </row>
    <row r="8631" spans="6:10">
      <c r="F8631" s="71"/>
      <c r="G8631" s="47"/>
      <c r="H8631" s="72"/>
      <c r="I8631" s="72"/>
      <c r="J8631" s="72"/>
    </row>
    <row r="8632" spans="6:10">
      <c r="F8632" s="71"/>
      <c r="G8632" s="47"/>
      <c r="H8632" s="72"/>
      <c r="I8632" s="72"/>
      <c r="J8632" s="72"/>
    </row>
    <row r="8633" spans="6:10">
      <c r="F8633" s="71"/>
      <c r="G8633" s="47"/>
      <c r="H8633" s="72"/>
      <c r="I8633" s="72"/>
      <c r="J8633" s="72"/>
    </row>
    <row r="8634" spans="6:10">
      <c r="F8634" s="71"/>
      <c r="G8634" s="47"/>
      <c r="H8634" s="72"/>
      <c r="I8634" s="72"/>
      <c r="J8634" s="72"/>
    </row>
    <row r="8635" spans="6:10">
      <c r="F8635" s="71"/>
      <c r="G8635" s="47"/>
      <c r="H8635" s="72"/>
      <c r="I8635" s="72"/>
      <c r="J8635" s="72"/>
    </row>
    <row r="8636" spans="6:10">
      <c r="F8636" s="71"/>
      <c r="G8636" s="47"/>
      <c r="H8636" s="72"/>
      <c r="I8636" s="72"/>
      <c r="J8636" s="72"/>
    </row>
    <row r="8637" spans="6:10">
      <c r="F8637" s="71"/>
      <c r="G8637" s="47"/>
      <c r="H8637" s="72"/>
      <c r="I8637" s="72"/>
      <c r="J8637" s="72"/>
    </row>
    <row r="8638" spans="6:10">
      <c r="F8638" s="71"/>
      <c r="G8638" s="47"/>
      <c r="H8638" s="72"/>
      <c r="I8638" s="72"/>
      <c r="J8638" s="72"/>
    </row>
    <row r="8639" spans="6:10">
      <c r="F8639" s="71"/>
      <c r="G8639" s="47"/>
      <c r="H8639" s="72"/>
      <c r="I8639" s="72"/>
      <c r="J8639" s="72"/>
    </row>
    <row r="8640" spans="6:10">
      <c r="F8640" s="71"/>
      <c r="G8640" s="47"/>
      <c r="H8640" s="72"/>
      <c r="I8640" s="72"/>
      <c r="J8640" s="72"/>
    </row>
    <row r="8641" spans="6:10">
      <c r="F8641" s="71"/>
      <c r="G8641" s="47"/>
      <c r="H8641" s="72"/>
      <c r="I8641" s="72"/>
      <c r="J8641" s="72"/>
    </row>
    <row r="8642" spans="6:10">
      <c r="F8642" s="71"/>
      <c r="G8642" s="47"/>
      <c r="H8642" s="72"/>
      <c r="I8642" s="72"/>
      <c r="J8642" s="72"/>
    </row>
    <row r="8643" spans="6:10">
      <c r="F8643" s="71"/>
      <c r="G8643" s="47"/>
      <c r="H8643" s="72"/>
      <c r="I8643" s="72"/>
      <c r="J8643" s="72"/>
    </row>
    <row r="8644" spans="6:10">
      <c r="F8644" s="71"/>
      <c r="G8644" s="47"/>
      <c r="H8644" s="72"/>
      <c r="I8644" s="72"/>
      <c r="J8644" s="72"/>
    </row>
    <row r="8645" spans="6:10">
      <c r="F8645" s="71"/>
      <c r="G8645" s="47"/>
      <c r="H8645" s="72"/>
      <c r="I8645" s="72"/>
      <c r="J8645" s="72"/>
    </row>
    <row r="8646" spans="6:10">
      <c r="F8646" s="71"/>
      <c r="G8646" s="47"/>
      <c r="H8646" s="72"/>
      <c r="I8646" s="72"/>
      <c r="J8646" s="72"/>
    </row>
    <row r="8647" spans="6:10">
      <c r="F8647" s="71"/>
      <c r="G8647" s="47"/>
      <c r="H8647" s="72"/>
      <c r="I8647" s="72"/>
      <c r="J8647" s="72"/>
    </row>
    <row r="8648" spans="6:10">
      <c r="F8648" s="71"/>
      <c r="G8648" s="47"/>
      <c r="H8648" s="72"/>
      <c r="I8648" s="72"/>
      <c r="J8648" s="72"/>
    </row>
    <row r="8649" spans="6:10">
      <c r="F8649" s="71"/>
      <c r="G8649" s="47"/>
      <c r="H8649" s="72"/>
      <c r="I8649" s="72"/>
      <c r="J8649" s="72"/>
    </row>
    <row r="8650" spans="6:10">
      <c r="F8650" s="71"/>
      <c r="G8650" s="47"/>
      <c r="H8650" s="72"/>
      <c r="I8650" s="72"/>
      <c r="J8650" s="72"/>
    </row>
    <row r="8651" spans="6:10">
      <c r="F8651" s="71"/>
      <c r="G8651" s="47"/>
      <c r="H8651" s="72"/>
      <c r="I8651" s="72"/>
      <c r="J8651" s="72"/>
    </row>
    <row r="8652" spans="6:10">
      <c r="F8652" s="71"/>
      <c r="G8652" s="47"/>
      <c r="H8652" s="72"/>
      <c r="I8652" s="72"/>
      <c r="J8652" s="72"/>
    </row>
    <row r="8653" spans="6:10">
      <c r="F8653" s="71"/>
      <c r="G8653" s="47"/>
      <c r="H8653" s="72"/>
      <c r="I8653" s="72"/>
      <c r="J8653" s="72"/>
    </row>
    <row r="8654" spans="6:10">
      <c r="F8654" s="71"/>
      <c r="G8654" s="47"/>
      <c r="H8654" s="72"/>
      <c r="I8654" s="72"/>
      <c r="J8654" s="72"/>
    </row>
    <row r="8655" spans="6:10">
      <c r="F8655" s="71"/>
      <c r="G8655" s="47"/>
      <c r="H8655" s="72"/>
      <c r="I8655" s="72"/>
      <c r="J8655" s="72"/>
    </row>
    <row r="8656" spans="6:10">
      <c r="F8656" s="71"/>
      <c r="G8656" s="47"/>
      <c r="H8656" s="72"/>
      <c r="I8656" s="72"/>
      <c r="J8656" s="72"/>
    </row>
    <row r="8657" spans="6:10">
      <c r="F8657" s="71"/>
      <c r="G8657" s="47"/>
      <c r="H8657" s="72"/>
      <c r="I8657" s="72"/>
      <c r="J8657" s="72"/>
    </row>
    <row r="8658" spans="6:10">
      <c r="F8658" s="71"/>
      <c r="G8658" s="47"/>
      <c r="H8658" s="72"/>
      <c r="I8658" s="72"/>
      <c r="J8658" s="72"/>
    </row>
    <row r="8659" spans="6:10">
      <c r="F8659" s="71"/>
      <c r="G8659" s="47"/>
      <c r="H8659" s="72"/>
      <c r="I8659" s="72"/>
      <c r="J8659" s="72"/>
    </row>
    <row r="8660" spans="6:10">
      <c r="F8660" s="71"/>
      <c r="G8660" s="47"/>
      <c r="H8660" s="72"/>
      <c r="I8660" s="72"/>
      <c r="J8660" s="72"/>
    </row>
    <row r="8661" spans="6:10">
      <c r="F8661" s="71"/>
      <c r="G8661" s="47"/>
      <c r="H8661" s="72"/>
      <c r="I8661" s="72"/>
      <c r="J8661" s="72"/>
    </row>
    <row r="8662" spans="6:10">
      <c r="F8662" s="71"/>
      <c r="G8662" s="47"/>
      <c r="H8662" s="72"/>
      <c r="I8662" s="72"/>
      <c r="J8662" s="72"/>
    </row>
    <row r="8663" spans="6:10">
      <c r="F8663" s="71"/>
      <c r="G8663" s="47"/>
      <c r="H8663" s="72"/>
      <c r="I8663" s="72"/>
      <c r="J8663" s="72"/>
    </row>
    <row r="8664" spans="6:10">
      <c r="F8664" s="71"/>
      <c r="G8664" s="47"/>
      <c r="H8664" s="72"/>
      <c r="I8664" s="72"/>
      <c r="J8664" s="72"/>
    </row>
    <row r="8665" spans="6:10">
      <c r="F8665" s="71"/>
      <c r="G8665" s="47"/>
      <c r="H8665" s="72"/>
      <c r="I8665" s="72"/>
      <c r="J8665" s="72"/>
    </row>
    <row r="8666" spans="6:10">
      <c r="F8666" s="71"/>
      <c r="G8666" s="47"/>
      <c r="H8666" s="72"/>
      <c r="I8666" s="72"/>
      <c r="J8666" s="72"/>
    </row>
    <row r="8667" spans="6:10">
      <c r="F8667" s="71"/>
      <c r="G8667" s="47"/>
      <c r="H8667" s="72"/>
      <c r="I8667" s="72"/>
      <c r="J8667" s="72"/>
    </row>
    <row r="8668" spans="6:10">
      <c r="F8668" s="71"/>
      <c r="G8668" s="47"/>
      <c r="H8668" s="72"/>
      <c r="I8668" s="72"/>
      <c r="J8668" s="72"/>
    </row>
    <row r="8669" spans="6:10">
      <c r="F8669" s="71"/>
      <c r="G8669" s="47"/>
      <c r="H8669" s="72"/>
      <c r="I8669" s="72"/>
      <c r="J8669" s="72"/>
    </row>
    <row r="8670" spans="6:10">
      <c r="F8670" s="71"/>
      <c r="G8670" s="47"/>
      <c r="H8670" s="72"/>
      <c r="I8670" s="72"/>
      <c r="J8670" s="72"/>
    </row>
    <row r="8671" spans="6:10">
      <c r="F8671" s="71"/>
      <c r="G8671" s="47"/>
      <c r="H8671" s="72"/>
      <c r="I8671" s="72"/>
      <c r="J8671" s="72"/>
    </row>
    <row r="8672" spans="6:10">
      <c r="F8672" s="71"/>
      <c r="G8672" s="47"/>
      <c r="H8672" s="72"/>
      <c r="I8672" s="72"/>
      <c r="J8672" s="72"/>
    </row>
    <row r="8673" spans="6:10">
      <c r="F8673" s="71"/>
      <c r="G8673" s="47"/>
      <c r="H8673" s="72"/>
      <c r="I8673" s="72"/>
      <c r="J8673" s="72"/>
    </row>
    <row r="8674" spans="6:10">
      <c r="F8674" s="71"/>
      <c r="G8674" s="47"/>
      <c r="H8674" s="72"/>
      <c r="I8674" s="72"/>
      <c r="J8674" s="72"/>
    </row>
    <row r="8675" spans="6:10">
      <c r="F8675" s="71"/>
      <c r="G8675" s="47"/>
      <c r="H8675" s="72"/>
      <c r="I8675" s="72"/>
      <c r="J8675" s="72"/>
    </row>
    <row r="8676" spans="6:10">
      <c r="F8676" s="71"/>
      <c r="G8676" s="47"/>
      <c r="H8676" s="72"/>
      <c r="I8676" s="72"/>
      <c r="J8676" s="72"/>
    </row>
    <row r="8677" spans="6:10">
      <c r="F8677" s="71"/>
      <c r="G8677" s="47"/>
      <c r="H8677" s="72"/>
      <c r="I8677" s="72"/>
      <c r="J8677" s="72"/>
    </row>
    <row r="8678" spans="6:10">
      <c r="F8678" s="71"/>
      <c r="G8678" s="47"/>
      <c r="H8678" s="72"/>
      <c r="I8678" s="72"/>
      <c r="J8678" s="72"/>
    </row>
    <row r="8679" spans="6:10">
      <c r="F8679" s="71"/>
      <c r="G8679" s="47"/>
      <c r="H8679" s="72"/>
      <c r="I8679" s="72"/>
      <c r="J8679" s="72"/>
    </row>
    <row r="8680" spans="6:10">
      <c r="F8680" s="71"/>
      <c r="G8680" s="47"/>
      <c r="H8680" s="72"/>
      <c r="I8680" s="72"/>
      <c r="J8680" s="72"/>
    </row>
    <row r="8681" spans="6:10">
      <c r="F8681" s="71"/>
      <c r="G8681" s="47"/>
      <c r="H8681" s="72"/>
      <c r="I8681" s="72"/>
      <c r="J8681" s="72"/>
    </row>
    <row r="8682" spans="6:10">
      <c r="F8682" s="71"/>
      <c r="G8682" s="47"/>
      <c r="H8682" s="72"/>
      <c r="I8682" s="72"/>
      <c r="J8682" s="72"/>
    </row>
    <row r="8683" spans="6:10">
      <c r="F8683" s="71"/>
      <c r="G8683" s="47"/>
      <c r="H8683" s="72"/>
      <c r="I8683" s="72"/>
      <c r="J8683" s="72"/>
    </row>
    <row r="8684" spans="6:10">
      <c r="F8684" s="71"/>
      <c r="G8684" s="47"/>
      <c r="H8684" s="72"/>
      <c r="I8684" s="72"/>
      <c r="J8684" s="72"/>
    </row>
    <row r="8685" spans="6:10">
      <c r="F8685" s="71"/>
      <c r="G8685" s="47"/>
      <c r="H8685" s="72"/>
      <c r="I8685" s="72"/>
      <c r="J8685" s="72"/>
    </row>
    <row r="8686" spans="6:10">
      <c r="F8686" s="71"/>
      <c r="G8686" s="47"/>
      <c r="H8686" s="72"/>
      <c r="I8686" s="72"/>
      <c r="J8686" s="72"/>
    </row>
    <row r="8687" spans="6:10">
      <c r="F8687" s="71"/>
      <c r="G8687" s="47"/>
      <c r="H8687" s="72"/>
      <c r="I8687" s="72"/>
      <c r="J8687" s="72"/>
    </row>
    <row r="8688" spans="6:10">
      <c r="F8688" s="71"/>
      <c r="G8688" s="47"/>
      <c r="H8688" s="72"/>
      <c r="I8688" s="72"/>
      <c r="J8688" s="72"/>
    </row>
    <row r="8689" spans="6:10">
      <c r="F8689" s="71"/>
      <c r="G8689" s="47"/>
      <c r="H8689" s="72"/>
      <c r="I8689" s="72"/>
      <c r="J8689" s="72"/>
    </row>
    <row r="8690" spans="6:10">
      <c r="F8690" s="71"/>
      <c r="G8690" s="47"/>
      <c r="H8690" s="72"/>
      <c r="I8690" s="72"/>
      <c r="J8690" s="72"/>
    </row>
    <row r="8691" spans="6:10">
      <c r="F8691" s="71"/>
      <c r="G8691" s="47"/>
      <c r="H8691" s="72"/>
      <c r="I8691" s="72"/>
      <c r="J8691" s="72"/>
    </row>
    <row r="8692" spans="6:10">
      <c r="F8692" s="71"/>
      <c r="G8692" s="47"/>
      <c r="H8692" s="72"/>
      <c r="I8692" s="72"/>
      <c r="J8692" s="72"/>
    </row>
    <row r="8693" spans="6:10">
      <c r="F8693" s="71"/>
      <c r="G8693" s="47"/>
      <c r="H8693" s="72"/>
      <c r="I8693" s="72"/>
      <c r="J8693" s="72"/>
    </row>
    <row r="8694" spans="6:10">
      <c r="F8694" s="71"/>
      <c r="G8694" s="47"/>
      <c r="H8694" s="72"/>
      <c r="I8694" s="72"/>
      <c r="J8694" s="72"/>
    </row>
    <row r="8695" spans="6:10">
      <c r="F8695" s="71"/>
      <c r="G8695" s="47"/>
      <c r="H8695" s="72"/>
      <c r="I8695" s="72"/>
      <c r="J8695" s="72"/>
    </row>
    <row r="8696" spans="6:10">
      <c r="F8696" s="71"/>
      <c r="G8696" s="47"/>
      <c r="H8696" s="72"/>
      <c r="I8696" s="72"/>
      <c r="J8696" s="72"/>
    </row>
    <row r="8697" spans="6:10">
      <c r="F8697" s="71"/>
      <c r="G8697" s="47"/>
      <c r="H8697" s="72"/>
      <c r="I8697" s="72"/>
      <c r="J8697" s="72"/>
    </row>
    <row r="8698" spans="6:10">
      <c r="F8698" s="71"/>
      <c r="G8698" s="47"/>
      <c r="H8698" s="72"/>
      <c r="I8698" s="72"/>
      <c r="J8698" s="72"/>
    </row>
    <row r="8699" spans="6:10">
      <c r="F8699" s="71"/>
      <c r="G8699" s="47"/>
      <c r="H8699" s="72"/>
      <c r="I8699" s="72"/>
      <c r="J8699" s="72"/>
    </row>
    <row r="8700" spans="6:10">
      <c r="F8700" s="71"/>
      <c r="G8700" s="47"/>
      <c r="H8700" s="72"/>
      <c r="I8700" s="72"/>
      <c r="J8700" s="72"/>
    </row>
    <row r="8701" spans="6:10">
      <c r="F8701" s="71"/>
      <c r="G8701" s="47"/>
      <c r="H8701" s="72"/>
      <c r="I8701" s="72"/>
      <c r="J8701" s="72"/>
    </row>
    <row r="8702" spans="6:10">
      <c r="F8702" s="71"/>
      <c r="G8702" s="47"/>
      <c r="H8702" s="72"/>
      <c r="I8702" s="72"/>
      <c r="J8702" s="72"/>
    </row>
    <row r="8703" spans="6:10">
      <c r="F8703" s="71"/>
      <c r="G8703" s="47"/>
      <c r="H8703" s="72"/>
      <c r="I8703" s="72"/>
      <c r="J8703" s="72"/>
    </row>
    <row r="8704" spans="6:10">
      <c r="F8704" s="71"/>
      <c r="G8704" s="47"/>
      <c r="H8704" s="72"/>
      <c r="I8704" s="72"/>
      <c r="J8704" s="72"/>
    </row>
    <row r="8705" spans="6:10">
      <c r="F8705" s="71"/>
      <c r="G8705" s="47"/>
      <c r="H8705" s="72"/>
      <c r="I8705" s="72"/>
      <c r="J8705" s="72"/>
    </row>
    <row r="8706" spans="6:10">
      <c r="F8706" s="71"/>
      <c r="G8706" s="47"/>
      <c r="H8706" s="72"/>
      <c r="I8706" s="72"/>
      <c r="J8706" s="72"/>
    </row>
    <row r="8707" spans="6:10">
      <c r="F8707" s="71"/>
      <c r="G8707" s="47"/>
      <c r="H8707" s="72"/>
      <c r="I8707" s="72"/>
      <c r="J8707" s="72"/>
    </row>
    <row r="8708" spans="6:10">
      <c r="F8708" s="71"/>
      <c r="G8708" s="47"/>
      <c r="H8708" s="72"/>
      <c r="I8708" s="72"/>
      <c r="J8708" s="72"/>
    </row>
    <row r="8709" spans="6:10">
      <c r="F8709" s="71"/>
      <c r="G8709" s="47"/>
      <c r="H8709" s="72"/>
      <c r="I8709" s="72"/>
      <c r="J8709" s="72"/>
    </row>
    <row r="8710" spans="6:10">
      <c r="F8710" s="71"/>
      <c r="G8710" s="47"/>
      <c r="H8710" s="72"/>
      <c r="I8710" s="72"/>
      <c r="J8710" s="72"/>
    </row>
    <row r="8711" spans="6:10">
      <c r="F8711" s="71"/>
      <c r="G8711" s="47"/>
      <c r="H8711" s="72"/>
      <c r="I8711" s="72"/>
      <c r="J8711" s="72"/>
    </row>
    <row r="8712" spans="6:10">
      <c r="F8712" s="71"/>
      <c r="G8712" s="47"/>
      <c r="H8712" s="72"/>
      <c r="I8712" s="72"/>
      <c r="J8712" s="72"/>
    </row>
    <row r="8713" spans="6:10">
      <c r="F8713" s="71"/>
      <c r="G8713" s="47"/>
      <c r="H8713" s="72"/>
      <c r="I8713" s="72"/>
      <c r="J8713" s="72"/>
    </row>
    <row r="8714" spans="6:10">
      <c r="F8714" s="71"/>
      <c r="G8714" s="47"/>
      <c r="H8714" s="72"/>
      <c r="I8714" s="72"/>
      <c r="J8714" s="72"/>
    </row>
    <row r="8715" spans="6:10">
      <c r="F8715" s="71"/>
      <c r="G8715" s="47"/>
      <c r="H8715" s="72"/>
      <c r="I8715" s="72"/>
      <c r="J8715" s="72"/>
    </row>
    <row r="8716" spans="6:10">
      <c r="F8716" s="71"/>
      <c r="G8716" s="47"/>
      <c r="H8716" s="72"/>
      <c r="I8716" s="72"/>
      <c r="J8716" s="72"/>
    </row>
    <row r="8717" spans="6:10">
      <c r="F8717" s="71"/>
      <c r="G8717" s="47"/>
      <c r="H8717" s="72"/>
      <c r="I8717" s="72"/>
      <c r="J8717" s="72"/>
    </row>
    <row r="8718" spans="6:10">
      <c r="F8718" s="71"/>
      <c r="G8718" s="47"/>
      <c r="H8718" s="72"/>
      <c r="I8718" s="72"/>
      <c r="J8718" s="72"/>
    </row>
    <row r="8719" spans="6:10">
      <c r="F8719" s="71"/>
      <c r="G8719" s="47"/>
      <c r="H8719" s="72"/>
      <c r="I8719" s="72"/>
      <c r="J8719" s="72"/>
    </row>
    <row r="8720" spans="6:10">
      <c r="F8720" s="71"/>
      <c r="G8720" s="47"/>
      <c r="H8720" s="72"/>
      <c r="I8720" s="72"/>
      <c r="J8720" s="72"/>
    </row>
    <row r="8721" spans="6:10">
      <c r="F8721" s="71"/>
      <c r="G8721" s="47"/>
      <c r="H8721" s="72"/>
      <c r="I8721" s="72"/>
      <c r="J8721" s="72"/>
    </row>
    <row r="8722" spans="6:10">
      <c r="F8722" s="71"/>
      <c r="G8722" s="47"/>
      <c r="H8722" s="72"/>
      <c r="I8722" s="72"/>
      <c r="J8722" s="72"/>
    </row>
    <row r="8723" spans="6:10">
      <c r="F8723" s="71"/>
      <c r="G8723" s="47"/>
      <c r="H8723" s="72"/>
      <c r="I8723" s="72"/>
      <c r="J8723" s="72"/>
    </row>
    <row r="8724" spans="6:10">
      <c r="F8724" s="71"/>
      <c r="G8724" s="47"/>
      <c r="H8724" s="72"/>
      <c r="I8724" s="72"/>
      <c r="J8724" s="72"/>
    </row>
    <row r="8725" spans="6:10">
      <c r="F8725" s="71"/>
      <c r="G8725" s="47"/>
      <c r="H8725" s="72"/>
      <c r="I8725" s="72"/>
      <c r="J8725" s="72"/>
    </row>
    <row r="8726" spans="6:10">
      <c r="F8726" s="71"/>
      <c r="G8726" s="47"/>
      <c r="H8726" s="72"/>
      <c r="I8726" s="72"/>
      <c r="J8726" s="72"/>
    </row>
    <row r="8727" spans="6:10">
      <c r="F8727" s="71"/>
      <c r="G8727" s="47"/>
      <c r="H8727" s="72"/>
      <c r="I8727" s="72"/>
      <c r="J8727" s="72"/>
    </row>
    <row r="8728" spans="6:10">
      <c r="F8728" s="71"/>
      <c r="G8728" s="47"/>
      <c r="H8728" s="72"/>
      <c r="I8728" s="72"/>
      <c r="J8728" s="72"/>
    </row>
    <row r="8729" spans="6:10">
      <c r="F8729" s="71"/>
      <c r="G8729" s="47"/>
      <c r="H8729" s="72"/>
      <c r="I8729" s="72"/>
      <c r="J8729" s="72"/>
    </row>
    <row r="8730" spans="6:10">
      <c r="F8730" s="71"/>
      <c r="G8730" s="47"/>
      <c r="H8730" s="72"/>
      <c r="I8730" s="72"/>
      <c r="J8730" s="72"/>
    </row>
    <row r="8731" spans="6:10">
      <c r="F8731" s="71"/>
      <c r="G8731" s="47"/>
      <c r="H8731" s="72"/>
      <c r="I8731" s="72"/>
      <c r="J8731" s="72"/>
    </row>
    <row r="8732" spans="6:10">
      <c r="F8732" s="71"/>
      <c r="G8732" s="47"/>
      <c r="H8732" s="72"/>
      <c r="I8732" s="72"/>
      <c r="J8732" s="72"/>
    </row>
    <row r="8733" spans="6:10">
      <c r="F8733" s="71"/>
      <c r="G8733" s="47"/>
      <c r="H8733" s="72"/>
      <c r="I8733" s="72"/>
      <c r="J8733" s="72"/>
    </row>
    <row r="8734" spans="6:10">
      <c r="F8734" s="71"/>
      <c r="G8734" s="47"/>
      <c r="H8734" s="72"/>
      <c r="I8734" s="72"/>
      <c r="J8734" s="72"/>
    </row>
    <row r="8735" spans="6:10">
      <c r="F8735" s="71"/>
      <c r="G8735" s="47"/>
      <c r="H8735" s="72"/>
      <c r="I8735" s="72"/>
      <c r="J8735" s="72"/>
    </row>
    <row r="8736" spans="6:10">
      <c r="F8736" s="71"/>
      <c r="G8736" s="47"/>
      <c r="H8736" s="72"/>
      <c r="I8736" s="72"/>
      <c r="J8736" s="72"/>
    </row>
    <row r="8737" spans="6:10">
      <c r="F8737" s="71"/>
      <c r="G8737" s="47"/>
      <c r="H8737" s="72"/>
      <c r="I8737" s="72"/>
      <c r="J8737" s="72"/>
    </row>
    <row r="8738" spans="6:10">
      <c r="F8738" s="71"/>
      <c r="G8738" s="47"/>
      <c r="H8738" s="72"/>
      <c r="I8738" s="72"/>
      <c r="J8738" s="72"/>
    </row>
    <row r="8739" spans="6:10">
      <c r="F8739" s="71"/>
      <c r="G8739" s="47"/>
      <c r="H8739" s="72"/>
      <c r="I8739" s="72"/>
      <c r="J8739" s="72"/>
    </row>
    <row r="8740" spans="6:10">
      <c r="F8740" s="71"/>
      <c r="G8740" s="47"/>
      <c r="H8740" s="72"/>
      <c r="I8740" s="72"/>
      <c r="J8740" s="72"/>
    </row>
    <row r="8741" spans="6:10">
      <c r="F8741" s="71"/>
      <c r="G8741" s="47"/>
      <c r="H8741" s="72"/>
      <c r="I8741" s="72"/>
      <c r="J8741" s="72"/>
    </row>
    <row r="8742" spans="6:10">
      <c r="F8742" s="71"/>
      <c r="G8742" s="47"/>
      <c r="H8742" s="72"/>
      <c r="I8742" s="72"/>
      <c r="J8742" s="72"/>
    </row>
    <row r="8743" spans="6:10">
      <c r="F8743" s="71"/>
      <c r="G8743" s="47"/>
      <c r="H8743" s="72"/>
      <c r="I8743" s="72"/>
      <c r="J8743" s="72"/>
    </row>
    <row r="8744" spans="6:10">
      <c r="F8744" s="71"/>
      <c r="G8744" s="47"/>
      <c r="H8744" s="72"/>
      <c r="I8744" s="72"/>
      <c r="J8744" s="72"/>
    </row>
    <row r="8745" spans="6:10">
      <c r="F8745" s="71"/>
      <c r="G8745" s="47"/>
      <c r="H8745" s="72"/>
      <c r="I8745" s="72"/>
      <c r="J8745" s="72"/>
    </row>
    <row r="8746" spans="6:10">
      <c r="F8746" s="71"/>
      <c r="G8746" s="47"/>
      <c r="H8746" s="72"/>
      <c r="I8746" s="72"/>
      <c r="J8746" s="72"/>
    </row>
    <row r="8747" spans="6:10">
      <c r="F8747" s="71"/>
      <c r="G8747" s="47"/>
      <c r="H8747" s="72"/>
      <c r="I8747" s="72"/>
      <c r="J8747" s="72"/>
    </row>
    <row r="8748" spans="6:10">
      <c r="F8748" s="71"/>
      <c r="G8748" s="47"/>
      <c r="H8748" s="72"/>
      <c r="I8748" s="72"/>
      <c r="J8748" s="72"/>
    </row>
    <row r="8749" spans="6:10">
      <c r="F8749" s="71"/>
      <c r="G8749" s="47"/>
      <c r="H8749" s="72"/>
      <c r="I8749" s="72"/>
      <c r="J8749" s="72"/>
    </row>
    <row r="8750" spans="6:10">
      <c r="F8750" s="71"/>
      <c r="G8750" s="47"/>
      <c r="H8750" s="72"/>
      <c r="I8750" s="72"/>
      <c r="J8750" s="72"/>
    </row>
    <row r="8751" spans="6:10">
      <c r="F8751" s="71"/>
      <c r="G8751" s="47"/>
      <c r="H8751" s="72"/>
      <c r="I8751" s="72"/>
      <c r="J8751" s="72"/>
    </row>
    <row r="8752" spans="6:10">
      <c r="F8752" s="71"/>
      <c r="G8752" s="47"/>
      <c r="H8752" s="72"/>
      <c r="I8752" s="72"/>
      <c r="J8752" s="72"/>
    </row>
    <row r="8753" spans="6:10">
      <c r="F8753" s="71"/>
      <c r="G8753" s="47"/>
      <c r="H8753" s="72"/>
      <c r="I8753" s="72"/>
      <c r="J8753" s="72"/>
    </row>
    <row r="8754" spans="6:10">
      <c r="F8754" s="71"/>
      <c r="G8754" s="47"/>
      <c r="H8754" s="72"/>
      <c r="I8754" s="72"/>
      <c r="J8754" s="72"/>
    </row>
    <row r="8755" spans="6:10">
      <c r="F8755" s="71"/>
      <c r="G8755" s="47"/>
      <c r="H8755" s="72"/>
      <c r="I8755" s="72"/>
      <c r="J8755" s="72"/>
    </row>
    <row r="8756" spans="6:10">
      <c r="F8756" s="71"/>
      <c r="G8756" s="47"/>
      <c r="H8756" s="72"/>
      <c r="I8756" s="72"/>
      <c r="J8756" s="72"/>
    </row>
    <row r="8757" spans="6:10">
      <c r="F8757" s="71"/>
      <c r="G8757" s="47"/>
      <c r="H8757" s="72"/>
      <c r="I8757" s="72"/>
      <c r="J8757" s="72"/>
    </row>
    <row r="8758" spans="6:10">
      <c r="F8758" s="71"/>
      <c r="G8758" s="47"/>
      <c r="H8758" s="72"/>
      <c r="I8758" s="72"/>
      <c r="J8758" s="72"/>
    </row>
    <row r="8759" spans="6:10">
      <c r="F8759" s="71"/>
      <c r="G8759" s="47"/>
      <c r="H8759" s="72"/>
      <c r="I8759" s="72"/>
      <c r="J8759" s="72"/>
    </row>
    <row r="8760" spans="6:10">
      <c r="F8760" s="71"/>
      <c r="G8760" s="47"/>
      <c r="H8760" s="72"/>
      <c r="I8760" s="72"/>
      <c r="J8760" s="72"/>
    </row>
    <row r="8761" spans="6:10">
      <c r="F8761" s="71"/>
      <c r="G8761" s="47"/>
      <c r="H8761" s="72"/>
      <c r="I8761" s="72"/>
      <c r="J8761" s="72"/>
    </row>
    <row r="8762" spans="6:10">
      <c r="F8762" s="71"/>
      <c r="G8762" s="47"/>
      <c r="H8762" s="72"/>
      <c r="I8762" s="72"/>
      <c r="J8762" s="72"/>
    </row>
    <row r="8763" spans="6:10">
      <c r="F8763" s="71"/>
      <c r="G8763" s="47"/>
      <c r="H8763" s="72"/>
      <c r="I8763" s="72"/>
      <c r="J8763" s="72"/>
    </row>
    <row r="8764" spans="6:10">
      <c r="F8764" s="71"/>
      <c r="G8764" s="47"/>
      <c r="H8764" s="72"/>
      <c r="I8764" s="72"/>
      <c r="J8764" s="72"/>
    </row>
    <row r="8765" spans="6:10">
      <c r="F8765" s="71"/>
      <c r="G8765" s="47"/>
      <c r="H8765" s="72"/>
      <c r="I8765" s="72"/>
      <c r="J8765" s="72"/>
    </row>
    <row r="8766" spans="6:10">
      <c r="F8766" s="71"/>
      <c r="G8766" s="47"/>
      <c r="H8766" s="72"/>
      <c r="I8766" s="72"/>
      <c r="J8766" s="72"/>
    </row>
    <row r="8767" spans="6:10">
      <c r="F8767" s="71"/>
      <c r="G8767" s="47"/>
      <c r="H8767" s="72"/>
      <c r="I8767" s="72"/>
      <c r="J8767" s="72"/>
    </row>
    <row r="8768" spans="6:10">
      <c r="F8768" s="71"/>
      <c r="G8768" s="47"/>
      <c r="H8768" s="72"/>
      <c r="I8768" s="72"/>
      <c r="J8768" s="72"/>
    </row>
    <row r="8769" spans="6:10">
      <c r="F8769" s="71"/>
      <c r="G8769" s="47"/>
      <c r="H8769" s="72"/>
      <c r="I8769" s="72"/>
      <c r="J8769" s="72"/>
    </row>
    <row r="8770" spans="6:10">
      <c r="F8770" s="71"/>
      <c r="G8770" s="47"/>
      <c r="H8770" s="72"/>
      <c r="I8770" s="72"/>
      <c r="J8770" s="72"/>
    </row>
    <row r="8771" spans="6:10">
      <c r="F8771" s="71"/>
      <c r="G8771" s="47"/>
      <c r="H8771" s="72"/>
      <c r="I8771" s="72"/>
      <c r="J8771" s="72"/>
    </row>
    <row r="8772" spans="6:10">
      <c r="F8772" s="71"/>
      <c r="G8772" s="47"/>
      <c r="H8772" s="72"/>
      <c r="I8772" s="72"/>
      <c r="J8772" s="72"/>
    </row>
    <row r="8773" spans="6:10">
      <c r="F8773" s="71"/>
      <c r="G8773" s="47"/>
      <c r="H8773" s="72"/>
      <c r="I8773" s="72"/>
      <c r="J8773" s="72"/>
    </row>
    <row r="8774" spans="6:10">
      <c r="F8774" s="71"/>
      <c r="G8774" s="47"/>
      <c r="H8774" s="72"/>
      <c r="I8774" s="72"/>
      <c r="J8774" s="72"/>
    </row>
    <row r="8775" spans="6:10">
      <c r="F8775" s="71"/>
      <c r="G8775" s="47"/>
      <c r="H8775" s="72"/>
      <c r="I8775" s="72"/>
      <c r="J8775" s="72"/>
    </row>
    <row r="8776" spans="6:10">
      <c r="F8776" s="71"/>
      <c r="G8776" s="47"/>
      <c r="H8776" s="72"/>
      <c r="I8776" s="72"/>
      <c r="J8776" s="72"/>
    </row>
    <row r="8777" spans="6:10">
      <c r="F8777" s="71"/>
      <c r="G8777" s="47"/>
      <c r="H8777" s="72"/>
      <c r="I8777" s="72"/>
      <c r="J8777" s="72"/>
    </row>
    <row r="8778" spans="6:10">
      <c r="F8778" s="71"/>
      <c r="G8778" s="47"/>
      <c r="H8778" s="72"/>
      <c r="I8778" s="72"/>
      <c r="J8778" s="72"/>
    </row>
    <row r="8779" spans="6:10">
      <c r="F8779" s="71"/>
      <c r="G8779" s="47"/>
      <c r="H8779" s="72"/>
      <c r="I8779" s="72"/>
      <c r="J8779" s="72"/>
    </row>
    <row r="8780" spans="6:10">
      <c r="F8780" s="71"/>
      <c r="G8780" s="47"/>
      <c r="H8780" s="72"/>
      <c r="I8780" s="72"/>
      <c r="J8780" s="72"/>
    </row>
    <row r="8781" spans="6:10">
      <c r="F8781" s="71"/>
      <c r="G8781" s="47"/>
      <c r="H8781" s="72"/>
      <c r="I8781" s="72"/>
      <c r="J8781" s="72"/>
    </row>
    <row r="8782" spans="6:10">
      <c r="F8782" s="71"/>
      <c r="G8782" s="47"/>
      <c r="H8782" s="72"/>
      <c r="I8782" s="72"/>
      <c r="J8782" s="72"/>
    </row>
    <row r="8783" spans="6:10">
      <c r="F8783" s="71"/>
      <c r="G8783" s="47"/>
      <c r="H8783" s="72"/>
      <c r="I8783" s="72"/>
      <c r="J8783" s="72"/>
    </row>
    <row r="8784" spans="6:10">
      <c r="F8784" s="71"/>
      <c r="G8784" s="47"/>
      <c r="H8784" s="72"/>
      <c r="I8784" s="72"/>
      <c r="J8784" s="72"/>
    </row>
    <row r="8785" spans="6:10">
      <c r="F8785" s="71"/>
      <c r="G8785" s="47"/>
      <c r="H8785" s="72"/>
      <c r="I8785" s="72"/>
      <c r="J8785" s="72"/>
    </row>
    <row r="8786" spans="6:10">
      <c r="F8786" s="71"/>
      <c r="G8786" s="47"/>
      <c r="H8786" s="72"/>
      <c r="I8786" s="72"/>
      <c r="J8786" s="72"/>
    </row>
    <row r="8787" spans="6:10">
      <c r="F8787" s="71"/>
      <c r="G8787" s="47"/>
      <c r="H8787" s="72"/>
      <c r="I8787" s="72"/>
      <c r="J8787" s="72"/>
    </row>
    <row r="8788" spans="6:10">
      <c r="F8788" s="71"/>
      <c r="G8788" s="47"/>
      <c r="H8788" s="72"/>
      <c r="I8788" s="72"/>
      <c r="J8788" s="72"/>
    </row>
    <row r="8789" spans="6:10">
      <c r="F8789" s="71"/>
      <c r="G8789" s="47"/>
      <c r="H8789" s="72"/>
      <c r="I8789" s="72"/>
      <c r="J8789" s="72"/>
    </row>
    <row r="8790" spans="6:10">
      <c r="F8790" s="71"/>
      <c r="G8790" s="47"/>
      <c r="H8790" s="72"/>
      <c r="I8790" s="72"/>
      <c r="J8790" s="72"/>
    </row>
    <row r="8791" spans="6:10">
      <c r="F8791" s="71"/>
      <c r="G8791" s="47"/>
      <c r="H8791" s="72"/>
      <c r="I8791" s="72"/>
      <c r="J8791" s="72"/>
    </row>
    <row r="8792" spans="6:10">
      <c r="F8792" s="71"/>
      <c r="G8792" s="47"/>
      <c r="H8792" s="72"/>
      <c r="I8792" s="72"/>
      <c r="J8792" s="72"/>
    </row>
    <row r="8793" spans="6:10">
      <c r="F8793" s="71"/>
      <c r="G8793" s="47"/>
      <c r="H8793" s="72"/>
      <c r="I8793" s="72"/>
      <c r="J8793" s="72"/>
    </row>
    <row r="8794" spans="6:10">
      <c r="F8794" s="71"/>
      <c r="G8794" s="47"/>
      <c r="H8794" s="72"/>
      <c r="I8794" s="72"/>
      <c r="J8794" s="72"/>
    </row>
    <row r="8795" spans="6:10">
      <c r="F8795" s="71"/>
      <c r="G8795" s="47"/>
      <c r="H8795" s="72"/>
      <c r="I8795" s="72"/>
      <c r="J8795" s="72"/>
    </row>
    <row r="8796" spans="6:10">
      <c r="F8796" s="71"/>
      <c r="G8796" s="47"/>
      <c r="H8796" s="72"/>
      <c r="I8796" s="72"/>
      <c r="J8796" s="72"/>
    </row>
    <row r="8797" spans="6:10">
      <c r="F8797" s="71"/>
      <c r="G8797" s="47"/>
      <c r="H8797" s="72"/>
      <c r="I8797" s="72"/>
      <c r="J8797" s="72"/>
    </row>
    <row r="8798" spans="6:10">
      <c r="F8798" s="71"/>
      <c r="G8798" s="47"/>
      <c r="H8798" s="72"/>
      <c r="I8798" s="72"/>
      <c r="J8798" s="72"/>
    </row>
    <row r="8799" spans="6:10">
      <c r="F8799" s="71"/>
      <c r="G8799" s="47"/>
      <c r="H8799" s="72"/>
      <c r="I8799" s="72"/>
      <c r="J8799" s="72"/>
    </row>
    <row r="8800" spans="6:10">
      <c r="F8800" s="71"/>
      <c r="G8800" s="47"/>
      <c r="H8800" s="72"/>
      <c r="I8800" s="72"/>
      <c r="J8800" s="72"/>
    </row>
    <row r="8801" spans="6:10">
      <c r="F8801" s="71"/>
      <c r="G8801" s="47"/>
      <c r="H8801" s="72"/>
      <c r="I8801" s="72"/>
      <c r="J8801" s="72"/>
    </row>
    <row r="8802" spans="6:10">
      <c r="F8802" s="71"/>
      <c r="G8802" s="47"/>
      <c r="H8802" s="72"/>
      <c r="I8802" s="72"/>
      <c r="J8802" s="72"/>
    </row>
    <row r="8803" spans="6:10">
      <c r="F8803" s="71"/>
      <c r="G8803" s="47"/>
      <c r="H8803" s="72"/>
      <c r="I8803" s="72"/>
      <c r="J8803" s="72"/>
    </row>
    <row r="8804" spans="6:10">
      <c r="F8804" s="71"/>
      <c r="G8804" s="47"/>
      <c r="H8804" s="72"/>
      <c r="I8804" s="72"/>
      <c r="J8804" s="72"/>
    </row>
    <row r="8805" spans="6:10">
      <c r="F8805" s="71"/>
      <c r="G8805" s="47"/>
      <c r="H8805" s="72"/>
      <c r="I8805" s="72"/>
      <c r="J8805" s="72"/>
    </row>
    <row r="8806" spans="6:10">
      <c r="F8806" s="71"/>
      <c r="G8806" s="47"/>
      <c r="H8806" s="72"/>
      <c r="I8806" s="72"/>
      <c r="J8806" s="72"/>
    </row>
    <row r="8807" spans="6:10">
      <c r="F8807" s="71"/>
      <c r="G8807" s="47"/>
      <c r="H8807" s="72"/>
      <c r="I8807" s="72"/>
      <c r="J8807" s="72"/>
    </row>
    <row r="8808" spans="6:10">
      <c r="F8808" s="71"/>
      <c r="G8808" s="47"/>
      <c r="H8808" s="72"/>
      <c r="I8808" s="72"/>
      <c r="J8808" s="72"/>
    </row>
    <row r="8809" spans="6:10">
      <c r="F8809" s="71"/>
      <c r="G8809" s="47"/>
      <c r="H8809" s="72"/>
      <c r="I8809" s="72"/>
      <c r="J8809" s="72"/>
    </row>
    <row r="8810" spans="6:10">
      <c r="F8810" s="71"/>
      <c r="G8810" s="47"/>
      <c r="H8810" s="72"/>
      <c r="I8810" s="72"/>
      <c r="J8810" s="72"/>
    </row>
    <row r="8811" spans="6:10">
      <c r="F8811" s="71"/>
      <c r="G8811" s="47"/>
      <c r="H8811" s="72"/>
      <c r="I8811" s="72"/>
      <c r="J8811" s="72"/>
    </row>
    <row r="8812" spans="6:10">
      <c r="F8812" s="71"/>
      <c r="G8812" s="47"/>
      <c r="H8812" s="72"/>
      <c r="I8812" s="72"/>
      <c r="J8812" s="72"/>
    </row>
    <row r="8813" spans="6:10">
      <c r="F8813" s="71"/>
      <c r="G8813" s="47"/>
      <c r="H8813" s="72"/>
      <c r="I8813" s="72"/>
      <c r="J8813" s="72"/>
    </row>
    <row r="8814" spans="6:10">
      <c r="F8814" s="71"/>
      <c r="G8814" s="47"/>
      <c r="H8814" s="72"/>
      <c r="I8814" s="72"/>
      <c r="J8814" s="72"/>
    </row>
    <row r="8815" spans="6:10">
      <c r="F8815" s="71"/>
      <c r="G8815" s="47"/>
      <c r="H8815" s="72"/>
      <c r="I8815" s="72"/>
      <c r="J8815" s="72"/>
    </row>
    <row r="8816" spans="6:10">
      <c r="F8816" s="71"/>
      <c r="G8816" s="47"/>
      <c r="H8816" s="72"/>
      <c r="I8816" s="72"/>
      <c r="J8816" s="72"/>
    </row>
    <row r="8817" spans="6:10">
      <c r="F8817" s="71"/>
      <c r="G8817" s="47"/>
      <c r="H8817" s="72"/>
      <c r="I8817" s="72"/>
      <c r="J8817" s="72"/>
    </row>
    <row r="8818" spans="6:10">
      <c r="F8818" s="71"/>
      <c r="G8818" s="47"/>
      <c r="H8818" s="72"/>
      <c r="I8818" s="72"/>
      <c r="J8818" s="72"/>
    </row>
    <row r="8819" spans="6:10">
      <c r="F8819" s="71"/>
      <c r="G8819" s="47"/>
      <c r="H8819" s="72"/>
      <c r="I8819" s="72"/>
      <c r="J8819" s="72"/>
    </row>
    <row r="8820" spans="6:10">
      <c r="F8820" s="71"/>
      <c r="G8820" s="47"/>
      <c r="H8820" s="72"/>
      <c r="I8820" s="72"/>
      <c r="J8820" s="72"/>
    </row>
    <row r="8821" spans="6:10">
      <c r="F8821" s="71"/>
      <c r="G8821" s="47"/>
      <c r="H8821" s="72"/>
      <c r="I8821" s="72"/>
      <c r="J8821" s="72"/>
    </row>
    <row r="8822" spans="6:10">
      <c r="F8822" s="71"/>
      <c r="G8822" s="47"/>
      <c r="H8822" s="72"/>
      <c r="I8822" s="72"/>
      <c r="J8822" s="72"/>
    </row>
    <row r="8823" spans="6:10">
      <c r="F8823" s="71"/>
      <c r="G8823" s="47"/>
      <c r="H8823" s="72"/>
      <c r="I8823" s="72"/>
      <c r="J8823" s="72"/>
    </row>
    <row r="8824" spans="6:10">
      <c r="F8824" s="71"/>
      <c r="G8824" s="47"/>
      <c r="H8824" s="72"/>
      <c r="I8824" s="72"/>
      <c r="J8824" s="72"/>
    </row>
    <row r="8825" spans="6:10">
      <c r="F8825" s="71"/>
      <c r="G8825" s="47"/>
      <c r="H8825" s="72"/>
      <c r="I8825" s="72"/>
      <c r="J8825" s="72"/>
    </row>
    <row r="8826" spans="6:10">
      <c r="F8826" s="71"/>
      <c r="G8826" s="47"/>
      <c r="H8826" s="72"/>
      <c r="I8826" s="72"/>
      <c r="J8826" s="72"/>
    </row>
    <row r="8827" spans="6:10">
      <c r="F8827" s="71"/>
      <c r="G8827" s="47"/>
      <c r="H8827" s="72"/>
      <c r="I8827" s="72"/>
      <c r="J8827" s="72"/>
    </row>
    <row r="8828" spans="6:10">
      <c r="F8828" s="71"/>
      <c r="G8828" s="47"/>
      <c r="H8828" s="72"/>
      <c r="I8828" s="72"/>
      <c r="J8828" s="72"/>
    </row>
    <row r="8829" spans="6:10">
      <c r="F8829" s="71"/>
      <c r="G8829" s="47"/>
      <c r="H8829" s="72"/>
      <c r="I8829" s="72"/>
      <c r="J8829" s="72"/>
    </row>
    <row r="8830" spans="6:10">
      <c r="F8830" s="71"/>
      <c r="G8830" s="47"/>
      <c r="H8830" s="72"/>
      <c r="I8830" s="72"/>
      <c r="J8830" s="72"/>
    </row>
    <row r="8831" spans="6:10">
      <c r="F8831" s="71"/>
      <c r="G8831" s="47"/>
      <c r="H8831" s="72"/>
      <c r="I8831" s="72"/>
      <c r="J8831" s="72"/>
    </row>
    <row r="8832" spans="6:10">
      <c r="F8832" s="71"/>
      <c r="G8832" s="47"/>
      <c r="H8832" s="72"/>
      <c r="I8832" s="72"/>
      <c r="J8832" s="72"/>
    </row>
    <row r="8833" spans="6:10">
      <c r="F8833" s="71"/>
      <c r="G8833" s="47"/>
      <c r="H8833" s="72"/>
      <c r="I8833" s="72"/>
      <c r="J8833" s="72"/>
    </row>
    <row r="8834" spans="6:10">
      <c r="F8834" s="71"/>
      <c r="G8834" s="47"/>
      <c r="H8834" s="72"/>
      <c r="I8834" s="72"/>
      <c r="J8834" s="72"/>
    </row>
    <row r="8835" spans="6:10">
      <c r="F8835" s="71"/>
      <c r="G8835" s="47"/>
      <c r="H8835" s="72"/>
      <c r="I8835" s="72"/>
      <c r="J8835" s="72"/>
    </row>
    <row r="8836" spans="6:10">
      <c r="F8836" s="71"/>
      <c r="G8836" s="47"/>
      <c r="H8836" s="72"/>
      <c r="I8836" s="72"/>
      <c r="J8836" s="72"/>
    </row>
    <row r="8837" spans="6:10">
      <c r="F8837" s="71"/>
      <c r="G8837" s="47"/>
      <c r="H8837" s="72"/>
      <c r="I8837" s="72"/>
      <c r="J8837" s="72"/>
    </row>
    <row r="8838" spans="6:10">
      <c r="F8838" s="71"/>
      <c r="G8838" s="47"/>
      <c r="H8838" s="72"/>
      <c r="I8838" s="72"/>
      <c r="J8838" s="72"/>
    </row>
    <row r="8839" spans="6:10">
      <c r="F8839" s="71"/>
      <c r="G8839" s="47"/>
      <c r="H8839" s="72"/>
      <c r="I8839" s="72"/>
      <c r="J8839" s="72"/>
    </row>
    <row r="8840" spans="6:10">
      <c r="F8840" s="71"/>
      <c r="G8840" s="47"/>
      <c r="H8840" s="72"/>
      <c r="I8840" s="72"/>
      <c r="J8840" s="72"/>
    </row>
    <row r="8841" spans="6:10">
      <c r="F8841" s="71"/>
      <c r="G8841" s="47"/>
      <c r="H8841" s="72"/>
      <c r="I8841" s="72"/>
      <c r="J8841" s="72"/>
    </row>
    <row r="8842" spans="6:10">
      <c r="F8842" s="71"/>
      <c r="G8842" s="47"/>
      <c r="H8842" s="72"/>
      <c r="I8842" s="72"/>
      <c r="J8842" s="72"/>
    </row>
    <row r="8843" spans="6:10">
      <c r="F8843" s="71"/>
      <c r="G8843" s="47"/>
      <c r="H8843" s="72"/>
      <c r="I8843" s="72"/>
      <c r="J8843" s="72"/>
    </row>
    <row r="8844" spans="6:10">
      <c r="F8844" s="71"/>
      <c r="G8844" s="47"/>
      <c r="H8844" s="72"/>
      <c r="I8844" s="72"/>
      <c r="J8844" s="72"/>
    </row>
    <row r="8845" spans="6:10">
      <c r="F8845" s="71"/>
      <c r="G8845" s="47"/>
      <c r="H8845" s="72"/>
      <c r="I8845" s="72"/>
      <c r="J8845" s="72"/>
    </row>
    <row r="8846" spans="6:10">
      <c r="F8846" s="71"/>
      <c r="G8846" s="47"/>
      <c r="H8846" s="72"/>
      <c r="I8846" s="72"/>
      <c r="J8846" s="72"/>
    </row>
    <row r="8847" spans="6:10">
      <c r="F8847" s="71"/>
      <c r="G8847" s="47"/>
      <c r="H8847" s="72"/>
      <c r="I8847" s="72"/>
      <c r="J8847" s="72"/>
    </row>
    <row r="8848" spans="6:10">
      <c r="F8848" s="71"/>
      <c r="G8848" s="47"/>
      <c r="H8848" s="72"/>
      <c r="I8848" s="72"/>
      <c r="J8848" s="72"/>
    </row>
    <row r="8849" spans="6:10">
      <c r="F8849" s="71"/>
      <c r="G8849" s="47"/>
      <c r="H8849" s="72"/>
      <c r="I8849" s="72"/>
      <c r="J8849" s="72"/>
    </row>
    <row r="8850" spans="6:10">
      <c r="F8850" s="71"/>
      <c r="G8850" s="47"/>
      <c r="H8850" s="72"/>
      <c r="I8850" s="72"/>
      <c r="J8850" s="72"/>
    </row>
    <row r="8851" spans="6:10">
      <c r="F8851" s="71"/>
      <c r="G8851" s="47"/>
      <c r="H8851" s="72"/>
      <c r="I8851" s="72"/>
      <c r="J8851" s="72"/>
    </row>
    <row r="8852" spans="6:10">
      <c r="F8852" s="71"/>
      <c r="G8852" s="47"/>
      <c r="H8852" s="72"/>
      <c r="I8852" s="72"/>
      <c r="J8852" s="72"/>
    </row>
    <row r="8853" spans="6:10">
      <c r="F8853" s="71"/>
      <c r="G8853" s="47"/>
      <c r="H8853" s="72"/>
      <c r="I8853" s="72"/>
      <c r="J8853" s="72"/>
    </row>
    <row r="8854" spans="6:10">
      <c r="F8854" s="71"/>
      <c r="G8854" s="47"/>
      <c r="H8854" s="72"/>
      <c r="I8854" s="72"/>
      <c r="J8854" s="72"/>
    </row>
    <row r="8855" spans="6:10">
      <c r="F8855" s="71"/>
      <c r="G8855" s="47"/>
      <c r="H8855" s="72"/>
      <c r="I8855" s="72"/>
      <c r="J8855" s="72"/>
    </row>
    <row r="8856" spans="6:10">
      <c r="F8856" s="71"/>
      <c r="G8856" s="47"/>
      <c r="H8856" s="72"/>
      <c r="I8856" s="72"/>
      <c r="J8856" s="72"/>
    </row>
    <row r="8857" spans="6:10">
      <c r="F8857" s="71"/>
      <c r="G8857" s="47"/>
      <c r="H8857" s="72"/>
      <c r="I8857" s="72"/>
      <c r="J8857" s="72"/>
    </row>
    <row r="8858" spans="6:10">
      <c r="F8858" s="71"/>
      <c r="G8858" s="47"/>
      <c r="H8858" s="72"/>
      <c r="I8858" s="72"/>
      <c r="J8858" s="72"/>
    </row>
    <row r="8859" spans="6:10">
      <c r="F8859" s="71"/>
      <c r="G8859" s="47"/>
      <c r="H8859" s="72"/>
      <c r="I8859" s="72"/>
      <c r="J8859" s="72"/>
    </row>
    <row r="8860" spans="6:10">
      <c r="F8860" s="71"/>
      <c r="G8860" s="47"/>
      <c r="H8860" s="72"/>
      <c r="I8860" s="72"/>
      <c r="J8860" s="72"/>
    </row>
    <row r="8861" spans="6:10">
      <c r="F8861" s="71"/>
      <c r="G8861" s="47"/>
      <c r="H8861" s="72"/>
      <c r="I8861" s="72"/>
      <c r="J8861" s="72"/>
    </row>
    <row r="8862" spans="6:10">
      <c r="F8862" s="71"/>
      <c r="G8862" s="47"/>
      <c r="H8862" s="72"/>
      <c r="I8862" s="72"/>
      <c r="J8862" s="72"/>
    </row>
    <row r="8863" spans="6:10">
      <c r="F8863" s="71"/>
      <c r="G8863" s="47"/>
      <c r="H8863" s="72"/>
      <c r="I8863" s="72"/>
      <c r="J8863" s="72"/>
    </row>
    <row r="8864" spans="6:10">
      <c r="F8864" s="71"/>
      <c r="G8864" s="47"/>
      <c r="H8864" s="72"/>
      <c r="I8864" s="72"/>
      <c r="J8864" s="72"/>
    </row>
    <row r="8865" spans="6:10">
      <c r="F8865" s="71"/>
      <c r="G8865" s="47"/>
      <c r="H8865" s="72"/>
      <c r="I8865" s="72"/>
      <c r="J8865" s="72"/>
    </row>
    <row r="8866" spans="6:10">
      <c r="F8866" s="71"/>
      <c r="G8866" s="47"/>
      <c r="H8866" s="72"/>
      <c r="I8866" s="72"/>
      <c r="J8866" s="72"/>
    </row>
    <row r="8867" spans="6:10">
      <c r="F8867" s="71"/>
      <c r="G8867" s="47"/>
      <c r="H8867" s="72"/>
      <c r="I8867" s="72"/>
      <c r="J8867" s="72"/>
    </row>
    <row r="8868" spans="6:10">
      <c r="F8868" s="71"/>
      <c r="G8868" s="47"/>
      <c r="H8868" s="72"/>
      <c r="I8868" s="72"/>
      <c r="J8868" s="72"/>
    </row>
    <row r="8869" spans="6:10">
      <c r="F8869" s="71"/>
      <c r="G8869" s="47"/>
      <c r="H8869" s="72"/>
      <c r="I8869" s="72"/>
      <c r="J8869" s="72"/>
    </row>
    <row r="8870" spans="6:10">
      <c r="F8870" s="71"/>
      <c r="G8870" s="47"/>
      <c r="H8870" s="72"/>
      <c r="I8870" s="72"/>
      <c r="J8870" s="72"/>
    </row>
    <row r="8871" spans="6:10">
      <c r="F8871" s="71"/>
      <c r="G8871" s="47"/>
      <c r="H8871" s="72"/>
      <c r="I8871" s="72"/>
      <c r="J8871" s="72"/>
    </row>
    <row r="8872" spans="6:10">
      <c r="F8872" s="71"/>
      <c r="G8872" s="47"/>
      <c r="H8872" s="72"/>
      <c r="I8872" s="72"/>
      <c r="J8872" s="72"/>
    </row>
    <row r="8873" spans="6:10">
      <c r="F8873" s="71"/>
      <c r="G8873" s="47"/>
      <c r="H8873" s="72"/>
      <c r="I8873" s="72"/>
      <c r="J8873" s="72"/>
    </row>
    <row r="8874" spans="6:10">
      <c r="F8874" s="71"/>
      <c r="G8874" s="47"/>
      <c r="H8874" s="72"/>
      <c r="I8874" s="72"/>
      <c r="J8874" s="72"/>
    </row>
    <row r="8875" spans="6:10">
      <c r="F8875" s="71"/>
      <c r="G8875" s="47"/>
      <c r="H8875" s="72"/>
      <c r="I8875" s="72"/>
      <c r="J8875" s="72"/>
    </row>
    <row r="8876" spans="6:10">
      <c r="F8876" s="71"/>
      <c r="G8876" s="47"/>
      <c r="H8876" s="72"/>
      <c r="I8876" s="72"/>
      <c r="J8876" s="72"/>
    </row>
    <row r="8877" spans="6:10">
      <c r="F8877" s="71"/>
      <c r="G8877" s="47"/>
      <c r="H8877" s="72"/>
      <c r="I8877" s="72"/>
      <c r="J8877" s="72"/>
    </row>
    <row r="8878" spans="6:10">
      <c r="F8878" s="71"/>
      <c r="G8878" s="47"/>
      <c r="H8878" s="72"/>
      <c r="I8878" s="72"/>
      <c r="J8878" s="72"/>
    </row>
    <row r="8879" spans="6:10">
      <c r="F8879" s="71"/>
      <c r="G8879" s="47"/>
      <c r="H8879" s="72"/>
      <c r="I8879" s="72"/>
      <c r="J8879" s="72"/>
    </row>
    <row r="8880" spans="6:10">
      <c r="F8880" s="71"/>
      <c r="G8880" s="47"/>
      <c r="H8880" s="72"/>
      <c r="I8880" s="72"/>
      <c r="J8880" s="72"/>
    </row>
    <row r="8881" spans="6:10">
      <c r="F8881" s="71"/>
      <c r="G8881" s="47"/>
      <c r="H8881" s="72"/>
      <c r="I8881" s="72"/>
      <c r="J8881" s="72"/>
    </row>
    <row r="8882" spans="6:10">
      <c r="F8882" s="71"/>
      <c r="G8882" s="47"/>
      <c r="H8882" s="72"/>
      <c r="I8882" s="72"/>
      <c r="J8882" s="72"/>
    </row>
    <row r="8883" spans="6:10">
      <c r="F8883" s="71"/>
      <c r="G8883" s="47"/>
      <c r="H8883" s="72"/>
      <c r="I8883" s="72"/>
      <c r="J8883" s="72"/>
    </row>
    <row r="8884" spans="6:10">
      <c r="F8884" s="71"/>
      <c r="G8884" s="47"/>
      <c r="H8884" s="72"/>
      <c r="I8884" s="72"/>
      <c r="J8884" s="72"/>
    </row>
    <row r="8885" spans="6:10">
      <c r="F8885" s="71"/>
      <c r="G8885" s="47"/>
      <c r="H8885" s="72"/>
      <c r="I8885" s="72"/>
      <c r="J8885" s="72"/>
    </row>
    <row r="8886" spans="6:10">
      <c r="F8886" s="71"/>
      <c r="G8886" s="47"/>
      <c r="H8886" s="72"/>
      <c r="I8886" s="72"/>
      <c r="J8886" s="72"/>
    </row>
    <row r="8887" spans="6:10">
      <c r="F8887" s="71"/>
      <c r="G8887" s="47"/>
      <c r="H8887" s="72"/>
      <c r="I8887" s="72"/>
      <c r="J8887" s="72"/>
    </row>
    <row r="8888" spans="6:10">
      <c r="F8888" s="71"/>
      <c r="G8888" s="47"/>
      <c r="H8888" s="72"/>
      <c r="I8888" s="72"/>
      <c r="J8888" s="72"/>
    </row>
    <row r="8889" spans="6:10">
      <c r="F8889" s="71"/>
      <c r="G8889" s="47"/>
      <c r="H8889" s="72"/>
      <c r="I8889" s="72"/>
      <c r="J8889" s="72"/>
    </row>
    <row r="8890" spans="6:10">
      <c r="F8890" s="71"/>
      <c r="G8890" s="47"/>
      <c r="H8890" s="72"/>
      <c r="I8890" s="72"/>
      <c r="J8890" s="72"/>
    </row>
    <row r="8891" spans="6:10">
      <c r="F8891" s="71"/>
      <c r="G8891" s="47"/>
      <c r="H8891" s="72"/>
      <c r="I8891" s="72"/>
      <c r="J8891" s="72"/>
    </row>
    <row r="8892" spans="6:10">
      <c r="F8892" s="71"/>
      <c r="G8892" s="47"/>
      <c r="H8892" s="72"/>
      <c r="I8892" s="72"/>
      <c r="J8892" s="72"/>
    </row>
    <row r="8893" spans="6:10">
      <c r="F8893" s="71"/>
      <c r="G8893" s="47"/>
      <c r="H8893" s="72"/>
      <c r="I8893" s="72"/>
      <c r="J8893" s="72"/>
    </row>
    <row r="8894" spans="6:10">
      <c r="F8894" s="71"/>
      <c r="G8894" s="47"/>
      <c r="H8894" s="72"/>
      <c r="I8894" s="72"/>
      <c r="J8894" s="72"/>
    </row>
    <row r="8895" spans="6:10">
      <c r="F8895" s="71"/>
      <c r="G8895" s="47"/>
      <c r="H8895" s="72"/>
      <c r="I8895" s="72"/>
      <c r="J8895" s="72"/>
    </row>
    <row r="8896" spans="6:10">
      <c r="F8896" s="71"/>
      <c r="G8896" s="47"/>
      <c r="H8896" s="72"/>
      <c r="I8896" s="72"/>
      <c r="J8896" s="72"/>
    </row>
    <row r="8897" spans="6:10">
      <c r="F8897" s="71"/>
      <c r="G8897" s="47"/>
      <c r="H8897" s="72"/>
      <c r="I8897" s="72"/>
      <c r="J8897" s="72"/>
    </row>
    <row r="8898" spans="6:10">
      <c r="F8898" s="71"/>
      <c r="G8898" s="47"/>
      <c r="H8898" s="72"/>
      <c r="I8898" s="72"/>
      <c r="J8898" s="72"/>
    </row>
    <row r="8899" spans="6:10">
      <c r="F8899" s="71"/>
      <c r="G8899" s="47"/>
      <c r="H8899" s="72"/>
      <c r="I8899" s="72"/>
      <c r="J8899" s="72"/>
    </row>
    <row r="8900" spans="6:10">
      <c r="F8900" s="71"/>
      <c r="G8900" s="47"/>
      <c r="H8900" s="72"/>
      <c r="I8900" s="72"/>
      <c r="J8900" s="72"/>
    </row>
    <row r="8901" spans="6:10">
      <c r="F8901" s="71"/>
      <c r="G8901" s="47"/>
      <c r="H8901" s="72"/>
      <c r="I8901" s="72"/>
      <c r="J8901" s="72"/>
    </row>
    <row r="8902" spans="6:10">
      <c r="F8902" s="71"/>
      <c r="G8902" s="47"/>
      <c r="H8902" s="72"/>
      <c r="I8902" s="72"/>
      <c r="J8902" s="72"/>
    </row>
    <row r="8903" spans="6:10">
      <c r="F8903" s="71"/>
      <c r="G8903" s="47"/>
      <c r="H8903" s="72"/>
      <c r="I8903" s="72"/>
      <c r="J8903" s="72"/>
    </row>
    <row r="8904" spans="6:10">
      <c r="F8904" s="71"/>
      <c r="G8904" s="47"/>
      <c r="H8904" s="72"/>
      <c r="I8904" s="72"/>
      <c r="J8904" s="72"/>
    </row>
    <row r="8905" spans="6:10">
      <c r="F8905" s="71"/>
      <c r="G8905" s="47"/>
      <c r="H8905" s="72"/>
      <c r="I8905" s="72"/>
      <c r="J8905" s="72"/>
    </row>
    <row r="8906" spans="6:10">
      <c r="F8906" s="71"/>
      <c r="G8906" s="47"/>
      <c r="H8906" s="72"/>
      <c r="I8906" s="72"/>
      <c r="J8906" s="72"/>
    </row>
    <row r="8907" spans="6:10">
      <c r="F8907" s="71"/>
      <c r="G8907" s="47"/>
      <c r="H8907" s="72"/>
      <c r="I8907" s="72"/>
      <c r="J8907" s="72"/>
    </row>
    <row r="8908" spans="6:10">
      <c r="F8908" s="71"/>
      <c r="G8908" s="47"/>
      <c r="H8908" s="72"/>
      <c r="I8908" s="72"/>
      <c r="J8908" s="72"/>
    </row>
    <row r="8909" spans="6:10">
      <c r="F8909" s="71"/>
      <c r="G8909" s="47"/>
      <c r="H8909" s="72"/>
      <c r="I8909" s="72"/>
      <c r="J8909" s="72"/>
    </row>
    <row r="8910" spans="6:10">
      <c r="F8910" s="71"/>
      <c r="G8910" s="47"/>
      <c r="H8910" s="72"/>
      <c r="I8910" s="72"/>
      <c r="J8910" s="72"/>
    </row>
    <row r="8911" spans="6:10">
      <c r="F8911" s="71"/>
      <c r="G8911" s="47"/>
      <c r="H8911" s="72"/>
      <c r="I8911" s="72"/>
      <c r="J8911" s="72"/>
    </row>
    <row r="8912" spans="6:10">
      <c r="F8912" s="71"/>
      <c r="G8912" s="47"/>
      <c r="H8912" s="72"/>
      <c r="I8912" s="72"/>
      <c r="J8912" s="72"/>
    </row>
    <row r="8913" spans="6:10">
      <c r="F8913" s="71"/>
      <c r="G8913" s="47"/>
      <c r="H8913" s="72"/>
      <c r="I8913" s="72"/>
      <c r="J8913" s="72"/>
    </row>
    <row r="8914" spans="6:10">
      <c r="F8914" s="71"/>
      <c r="G8914" s="47"/>
      <c r="H8914" s="72"/>
      <c r="I8914" s="72"/>
      <c r="J8914" s="72"/>
    </row>
    <row r="8915" spans="6:10">
      <c r="F8915" s="71"/>
      <c r="G8915" s="47"/>
      <c r="H8915" s="72"/>
      <c r="I8915" s="72"/>
      <c r="J8915" s="72"/>
    </row>
    <row r="8916" spans="6:10">
      <c r="F8916" s="71"/>
      <c r="G8916" s="47"/>
      <c r="H8916" s="72"/>
      <c r="I8916" s="72"/>
      <c r="J8916" s="72"/>
    </row>
    <row r="8917" spans="6:10">
      <c r="F8917" s="71"/>
      <c r="G8917" s="47"/>
      <c r="H8917" s="72"/>
      <c r="I8917" s="72"/>
      <c r="J8917" s="72"/>
    </row>
    <row r="8918" spans="6:10">
      <c r="F8918" s="71"/>
      <c r="G8918" s="47"/>
      <c r="H8918" s="72"/>
      <c r="I8918" s="72"/>
      <c r="J8918" s="72"/>
    </row>
    <row r="8919" spans="6:10">
      <c r="F8919" s="71"/>
      <c r="G8919" s="47"/>
      <c r="H8919" s="72"/>
      <c r="I8919" s="72"/>
      <c r="J8919" s="72"/>
    </row>
    <row r="8920" spans="6:10">
      <c r="F8920" s="71"/>
      <c r="G8920" s="47"/>
      <c r="H8920" s="72"/>
      <c r="I8920" s="72"/>
      <c r="J8920" s="72"/>
    </row>
    <row r="8921" spans="6:10">
      <c r="F8921" s="71"/>
      <c r="G8921" s="47"/>
      <c r="H8921" s="72"/>
      <c r="I8921" s="72"/>
      <c r="J8921" s="72"/>
    </row>
    <row r="8922" spans="6:10">
      <c r="F8922" s="71"/>
      <c r="G8922" s="47"/>
      <c r="H8922" s="72"/>
      <c r="I8922" s="72"/>
      <c r="J8922" s="72"/>
    </row>
    <row r="8923" spans="6:10">
      <c r="F8923" s="71"/>
      <c r="G8923" s="47"/>
      <c r="H8923" s="72"/>
      <c r="I8923" s="72"/>
      <c r="J8923" s="72"/>
    </row>
    <row r="8924" spans="6:10">
      <c r="F8924" s="71"/>
      <c r="G8924" s="47"/>
      <c r="H8924" s="72"/>
      <c r="I8924" s="72"/>
      <c r="J8924" s="72"/>
    </row>
    <row r="8925" spans="6:10">
      <c r="F8925" s="71"/>
      <c r="G8925" s="47"/>
      <c r="H8925" s="72"/>
      <c r="I8925" s="72"/>
      <c r="J8925" s="72"/>
    </row>
    <row r="8926" spans="6:10">
      <c r="F8926" s="71"/>
      <c r="G8926" s="47"/>
      <c r="H8926" s="72"/>
      <c r="I8926" s="72"/>
      <c r="J8926" s="72"/>
    </row>
    <row r="8927" spans="6:10">
      <c r="F8927" s="71"/>
      <c r="G8927" s="47"/>
      <c r="H8927" s="72"/>
      <c r="I8927" s="72"/>
      <c r="J8927" s="72"/>
    </row>
    <row r="8928" spans="6:10">
      <c r="F8928" s="71"/>
      <c r="G8928" s="47"/>
      <c r="H8928" s="72"/>
      <c r="I8928" s="72"/>
      <c r="J8928" s="72"/>
    </row>
    <row r="8929" spans="6:10">
      <c r="F8929" s="71"/>
      <c r="G8929" s="47"/>
      <c r="H8929" s="72"/>
      <c r="I8929" s="72"/>
      <c r="J8929" s="72"/>
    </row>
    <row r="8930" spans="6:10">
      <c r="F8930" s="71"/>
      <c r="G8930" s="47"/>
      <c r="H8930" s="72"/>
      <c r="I8930" s="72"/>
      <c r="J8930" s="72"/>
    </row>
    <row r="8931" spans="6:10">
      <c r="F8931" s="71"/>
      <c r="G8931" s="47"/>
      <c r="H8931" s="72"/>
      <c r="I8931" s="72"/>
      <c r="J8931" s="72"/>
    </row>
    <row r="8932" spans="6:10">
      <c r="F8932" s="71"/>
      <c r="G8932" s="47"/>
      <c r="H8932" s="72"/>
      <c r="I8932" s="72"/>
      <c r="J8932" s="72"/>
    </row>
    <row r="8933" spans="6:10">
      <c r="F8933" s="71"/>
      <c r="G8933" s="47"/>
      <c r="H8933" s="72"/>
      <c r="I8933" s="72"/>
      <c r="J8933" s="72"/>
    </row>
    <row r="8934" spans="6:10">
      <c r="F8934" s="71"/>
      <c r="G8934" s="47"/>
      <c r="H8934" s="72"/>
      <c r="I8934" s="72"/>
      <c r="J8934" s="72"/>
    </row>
    <row r="8935" spans="6:10">
      <c r="F8935" s="71"/>
      <c r="G8935" s="47"/>
      <c r="H8935" s="72"/>
      <c r="I8935" s="72"/>
      <c r="J8935" s="72"/>
    </row>
    <row r="8936" spans="6:10">
      <c r="F8936" s="71"/>
      <c r="G8936" s="47"/>
      <c r="H8936" s="72"/>
      <c r="I8936" s="72"/>
      <c r="J8936" s="72"/>
    </row>
    <row r="8937" spans="6:10">
      <c r="F8937" s="71"/>
      <c r="G8937" s="47"/>
      <c r="H8937" s="72"/>
      <c r="I8937" s="72"/>
      <c r="J8937" s="72"/>
    </row>
    <row r="8938" spans="6:10">
      <c r="F8938" s="71"/>
      <c r="G8938" s="47"/>
      <c r="H8938" s="72"/>
      <c r="I8938" s="72"/>
      <c r="J8938" s="72"/>
    </row>
    <row r="8939" spans="6:10">
      <c r="F8939" s="71"/>
      <c r="G8939" s="47"/>
      <c r="H8939" s="72"/>
      <c r="I8939" s="72"/>
      <c r="J8939" s="72"/>
    </row>
    <row r="8940" spans="6:10">
      <c r="F8940" s="71"/>
      <c r="G8940" s="47"/>
      <c r="H8940" s="72"/>
      <c r="I8940" s="72"/>
      <c r="J8940" s="72"/>
    </row>
    <row r="8941" spans="6:10">
      <c r="F8941" s="71"/>
      <c r="G8941" s="47"/>
      <c r="H8941" s="72"/>
      <c r="I8941" s="72"/>
      <c r="J8941" s="72"/>
    </row>
    <row r="8942" spans="6:10">
      <c r="F8942" s="71"/>
      <c r="G8942" s="47"/>
      <c r="H8942" s="72"/>
      <c r="I8942" s="72"/>
      <c r="J8942" s="72"/>
    </row>
    <row r="8943" spans="6:10">
      <c r="F8943" s="71"/>
      <c r="G8943" s="47"/>
      <c r="H8943" s="72"/>
      <c r="I8943" s="72"/>
      <c r="J8943" s="72"/>
    </row>
    <row r="8944" spans="6:10">
      <c r="F8944" s="71"/>
      <c r="G8944" s="47"/>
      <c r="H8944" s="72"/>
      <c r="I8944" s="72"/>
      <c r="J8944" s="72"/>
    </row>
    <row r="8945" spans="6:10">
      <c r="F8945" s="71"/>
      <c r="G8945" s="47"/>
      <c r="H8945" s="72"/>
      <c r="I8945" s="72"/>
      <c r="J8945" s="72"/>
    </row>
    <row r="8946" spans="6:10">
      <c r="F8946" s="71"/>
      <c r="G8946" s="47"/>
      <c r="H8946" s="72"/>
      <c r="I8946" s="72"/>
      <c r="J8946" s="72"/>
    </row>
    <row r="8947" spans="6:10">
      <c r="F8947" s="71"/>
      <c r="G8947" s="47"/>
      <c r="H8947" s="72"/>
      <c r="I8947" s="72"/>
      <c r="J8947" s="72"/>
    </row>
    <row r="8948" spans="6:10">
      <c r="F8948" s="71"/>
      <c r="G8948" s="47"/>
      <c r="H8948" s="72"/>
      <c r="I8948" s="72"/>
      <c r="J8948" s="72"/>
    </row>
    <row r="8949" spans="6:10">
      <c r="F8949" s="71"/>
      <c r="G8949" s="47"/>
      <c r="H8949" s="72"/>
      <c r="I8949" s="72"/>
      <c r="J8949" s="72"/>
    </row>
    <row r="8950" spans="6:10">
      <c r="F8950" s="71"/>
      <c r="G8950" s="47"/>
      <c r="H8950" s="72"/>
      <c r="I8950" s="72"/>
      <c r="J8950" s="72"/>
    </row>
    <row r="8951" spans="6:10">
      <c r="F8951" s="71"/>
      <c r="G8951" s="47"/>
      <c r="H8951" s="72"/>
      <c r="I8951" s="72"/>
      <c r="J8951" s="72"/>
    </row>
    <row r="8952" spans="6:10">
      <c r="F8952" s="71"/>
      <c r="G8952" s="47"/>
      <c r="H8952" s="72"/>
      <c r="I8952" s="72"/>
      <c r="J8952" s="72"/>
    </row>
    <row r="8953" spans="6:10">
      <c r="F8953" s="71"/>
      <c r="G8953" s="47"/>
      <c r="H8953" s="72"/>
      <c r="I8953" s="72"/>
      <c r="J8953" s="72"/>
    </row>
    <row r="8954" spans="6:10">
      <c r="F8954" s="71"/>
      <c r="G8954" s="47"/>
      <c r="H8954" s="72"/>
      <c r="I8954" s="72"/>
      <c r="J8954" s="72"/>
    </row>
    <row r="8955" spans="6:10">
      <c r="F8955" s="71"/>
      <c r="G8955" s="47"/>
      <c r="H8955" s="72"/>
      <c r="I8955" s="72"/>
      <c r="J8955" s="72"/>
    </row>
    <row r="8956" spans="6:10">
      <c r="F8956" s="71"/>
      <c r="G8956" s="47"/>
      <c r="H8956" s="72"/>
      <c r="I8956" s="72"/>
      <c r="J8956" s="72"/>
    </row>
    <row r="8957" spans="6:10">
      <c r="F8957" s="71"/>
      <c r="G8957" s="47"/>
      <c r="H8957" s="72"/>
      <c r="I8957" s="72"/>
      <c r="J8957" s="72"/>
    </row>
    <row r="8958" spans="6:10">
      <c r="F8958" s="71"/>
      <c r="G8958" s="47"/>
      <c r="H8958" s="72"/>
      <c r="I8958" s="72"/>
      <c r="J8958" s="72"/>
    </row>
    <row r="8959" spans="6:10">
      <c r="F8959" s="71"/>
      <c r="G8959" s="47"/>
      <c r="H8959" s="72"/>
      <c r="I8959" s="72"/>
      <c r="J8959" s="72"/>
    </row>
    <row r="8960" spans="6:10">
      <c r="F8960" s="71"/>
      <c r="G8960" s="47"/>
      <c r="H8960" s="72"/>
      <c r="I8960" s="72"/>
      <c r="J8960" s="72"/>
    </row>
    <row r="8961" spans="6:10">
      <c r="F8961" s="71"/>
      <c r="G8961" s="47"/>
      <c r="H8961" s="72"/>
      <c r="I8961" s="72"/>
      <c r="J8961" s="72"/>
    </row>
    <row r="8962" spans="6:10">
      <c r="F8962" s="71"/>
      <c r="G8962" s="47"/>
      <c r="H8962" s="72"/>
      <c r="I8962" s="72"/>
      <c r="J8962" s="72"/>
    </row>
    <row r="8963" spans="6:10">
      <c r="F8963" s="71"/>
      <c r="G8963" s="47"/>
      <c r="H8963" s="72"/>
      <c r="I8963" s="72"/>
      <c r="J8963" s="72"/>
    </row>
    <row r="8964" spans="6:10">
      <c r="F8964" s="71"/>
      <c r="G8964" s="47"/>
      <c r="H8964" s="72"/>
      <c r="I8964" s="72"/>
      <c r="J8964" s="72"/>
    </row>
    <row r="8965" spans="6:10">
      <c r="F8965" s="71"/>
      <c r="G8965" s="47"/>
      <c r="H8965" s="72"/>
      <c r="I8965" s="72"/>
      <c r="J8965" s="72"/>
    </row>
    <row r="8966" spans="6:10">
      <c r="F8966" s="71"/>
      <c r="G8966" s="47"/>
      <c r="H8966" s="72"/>
      <c r="I8966" s="72"/>
      <c r="J8966" s="72"/>
    </row>
    <row r="8967" spans="6:10">
      <c r="F8967" s="71"/>
      <c r="G8967" s="47"/>
      <c r="H8967" s="72"/>
      <c r="I8967" s="72"/>
      <c r="J8967" s="72"/>
    </row>
    <row r="8968" spans="6:10">
      <c r="F8968" s="71"/>
      <c r="G8968" s="47"/>
      <c r="H8968" s="72"/>
      <c r="I8968" s="72"/>
      <c r="J8968" s="72"/>
    </row>
    <row r="8969" spans="6:10">
      <c r="F8969" s="71"/>
      <c r="G8969" s="47"/>
      <c r="H8969" s="72"/>
      <c r="I8969" s="72"/>
      <c r="J8969" s="72"/>
    </row>
    <row r="8970" spans="6:10">
      <c r="F8970" s="71"/>
      <c r="G8970" s="47"/>
      <c r="H8970" s="72"/>
      <c r="I8970" s="72"/>
      <c r="J8970" s="72"/>
    </row>
    <row r="8971" spans="6:10">
      <c r="F8971" s="71"/>
      <c r="G8971" s="47"/>
      <c r="H8971" s="72"/>
      <c r="I8971" s="72"/>
      <c r="J8971" s="72"/>
    </row>
    <row r="8972" spans="6:10">
      <c r="F8972" s="71"/>
      <c r="G8972" s="47"/>
      <c r="H8972" s="72"/>
      <c r="I8972" s="72"/>
      <c r="J8972" s="72"/>
    </row>
    <row r="8973" spans="6:10">
      <c r="F8973" s="71"/>
      <c r="G8973" s="47"/>
      <c r="H8973" s="72"/>
      <c r="I8973" s="72"/>
      <c r="J8973" s="72"/>
    </row>
    <row r="8974" spans="6:10">
      <c r="F8974" s="71"/>
      <c r="G8974" s="47"/>
      <c r="H8974" s="72"/>
      <c r="I8974" s="72"/>
      <c r="J8974" s="72"/>
    </row>
    <row r="8975" spans="6:10">
      <c r="F8975" s="71"/>
      <c r="G8975" s="47"/>
      <c r="H8975" s="72"/>
      <c r="I8975" s="72"/>
      <c r="J8975" s="72"/>
    </row>
    <row r="8976" spans="6:10">
      <c r="F8976" s="71"/>
      <c r="G8976" s="47"/>
      <c r="H8976" s="72"/>
      <c r="I8976" s="72"/>
      <c r="J8976" s="72"/>
    </row>
    <row r="8977" spans="6:10">
      <c r="F8977" s="71"/>
      <c r="G8977" s="47"/>
      <c r="H8977" s="72"/>
      <c r="I8977" s="72"/>
      <c r="J8977" s="72"/>
    </row>
    <row r="8978" spans="6:10">
      <c r="F8978" s="71"/>
      <c r="G8978" s="47"/>
      <c r="H8978" s="72"/>
      <c r="I8978" s="72"/>
      <c r="J8978" s="72"/>
    </row>
    <row r="8979" spans="6:10">
      <c r="F8979" s="71"/>
      <c r="G8979" s="47"/>
      <c r="H8979" s="72"/>
      <c r="I8979" s="72"/>
      <c r="J8979" s="72"/>
    </row>
    <row r="8980" spans="6:10">
      <c r="F8980" s="71"/>
      <c r="G8980" s="47"/>
      <c r="H8980" s="72"/>
      <c r="I8980" s="72"/>
      <c r="J8980" s="72"/>
    </row>
    <row r="8981" spans="6:10">
      <c r="F8981" s="71"/>
      <c r="G8981" s="47"/>
      <c r="H8981" s="72"/>
      <c r="I8981" s="72"/>
      <c r="J8981" s="72"/>
    </row>
    <row r="8982" spans="6:10">
      <c r="F8982" s="71"/>
      <c r="G8982" s="47"/>
      <c r="H8982" s="72"/>
      <c r="I8982" s="72"/>
      <c r="J8982" s="72"/>
    </row>
    <row r="8983" spans="6:10">
      <c r="F8983" s="71"/>
      <c r="G8983" s="47"/>
      <c r="H8983" s="72"/>
      <c r="I8983" s="72"/>
      <c r="J8983" s="72"/>
    </row>
    <row r="8984" spans="6:10">
      <c r="F8984" s="71"/>
      <c r="G8984" s="47"/>
      <c r="H8984" s="72"/>
      <c r="I8984" s="72"/>
      <c r="J8984" s="72"/>
    </row>
    <row r="8985" spans="6:10">
      <c r="F8985" s="71"/>
      <c r="G8985" s="47"/>
      <c r="H8985" s="72"/>
      <c r="I8985" s="72"/>
      <c r="J8985" s="72"/>
    </row>
    <row r="8986" spans="6:10">
      <c r="F8986" s="71"/>
      <c r="G8986" s="47"/>
      <c r="H8986" s="72"/>
      <c r="I8986" s="72"/>
      <c r="J8986" s="72"/>
    </row>
    <row r="8987" spans="6:10">
      <c r="F8987" s="71"/>
      <c r="G8987" s="47"/>
      <c r="H8987" s="72"/>
      <c r="I8987" s="72"/>
      <c r="J8987" s="72"/>
    </row>
    <row r="8988" spans="6:10">
      <c r="F8988" s="71"/>
      <c r="G8988" s="47"/>
      <c r="H8988" s="72"/>
      <c r="I8988" s="72"/>
      <c r="J8988" s="72"/>
    </row>
    <row r="8989" spans="6:10">
      <c r="F8989" s="71"/>
      <c r="G8989" s="47"/>
      <c r="H8989" s="72"/>
      <c r="I8989" s="72"/>
      <c r="J8989" s="72"/>
    </row>
    <row r="8990" spans="6:10">
      <c r="F8990" s="71"/>
      <c r="G8990" s="47"/>
      <c r="H8990" s="72"/>
      <c r="I8990" s="72"/>
      <c r="J8990" s="72"/>
    </row>
    <row r="8991" spans="6:10">
      <c r="F8991" s="71"/>
      <c r="G8991" s="47"/>
      <c r="H8991" s="72"/>
      <c r="I8991" s="72"/>
      <c r="J8991" s="72"/>
    </row>
    <row r="8992" spans="6:10">
      <c r="F8992" s="71"/>
      <c r="G8992" s="47"/>
      <c r="H8992" s="72"/>
      <c r="I8992" s="72"/>
      <c r="J8992" s="72"/>
    </row>
    <row r="8993" spans="6:10">
      <c r="F8993" s="71"/>
      <c r="G8993" s="47"/>
      <c r="H8993" s="72"/>
      <c r="I8993" s="72"/>
      <c r="J8993" s="72"/>
    </row>
    <row r="8994" spans="6:10">
      <c r="F8994" s="71"/>
      <c r="G8994" s="47"/>
      <c r="H8994" s="72"/>
      <c r="I8994" s="72"/>
      <c r="J8994" s="72"/>
    </row>
    <row r="8995" spans="6:10">
      <c r="F8995" s="71"/>
      <c r="G8995" s="47"/>
      <c r="H8995" s="72"/>
      <c r="I8995" s="72"/>
      <c r="J8995" s="72"/>
    </row>
    <row r="8996" spans="6:10">
      <c r="F8996" s="71"/>
      <c r="G8996" s="47"/>
      <c r="H8996" s="72"/>
      <c r="I8996" s="72"/>
      <c r="J8996" s="72"/>
    </row>
    <row r="8997" spans="6:10">
      <c r="F8997" s="71"/>
      <c r="G8997" s="47"/>
      <c r="H8997" s="72"/>
      <c r="I8997" s="72"/>
      <c r="J8997" s="72"/>
    </row>
    <row r="8998" spans="6:10">
      <c r="F8998" s="71"/>
      <c r="G8998" s="47"/>
      <c r="H8998" s="72"/>
      <c r="I8998" s="72"/>
      <c r="J8998" s="72"/>
    </row>
    <row r="8999" spans="6:10">
      <c r="F8999" s="71"/>
      <c r="G8999" s="47"/>
      <c r="H8999" s="72"/>
      <c r="I8999" s="72"/>
      <c r="J8999" s="72"/>
    </row>
    <row r="9000" spans="6:10">
      <c r="F9000" s="71"/>
      <c r="G9000" s="47"/>
      <c r="H9000" s="72"/>
      <c r="I9000" s="72"/>
      <c r="J9000" s="72"/>
    </row>
    <row r="9001" spans="6:10">
      <c r="F9001" s="71"/>
      <c r="G9001" s="47"/>
      <c r="H9001" s="72"/>
      <c r="I9001" s="72"/>
      <c r="J9001" s="72"/>
    </row>
    <row r="9002" spans="6:10">
      <c r="F9002" s="71"/>
      <c r="G9002" s="47"/>
      <c r="H9002" s="72"/>
      <c r="I9002" s="72"/>
      <c r="J9002" s="72"/>
    </row>
    <row r="9003" spans="6:10">
      <c r="F9003" s="71"/>
      <c r="G9003" s="47"/>
      <c r="H9003" s="72"/>
      <c r="I9003" s="72"/>
      <c r="J9003" s="72"/>
    </row>
    <row r="9004" spans="6:10">
      <c r="F9004" s="71"/>
      <c r="G9004" s="47"/>
      <c r="H9004" s="72"/>
      <c r="I9004" s="72"/>
      <c r="J9004" s="72"/>
    </row>
    <row r="9005" spans="6:10">
      <c r="F9005" s="71"/>
      <c r="G9005" s="47"/>
      <c r="H9005" s="72"/>
      <c r="I9005" s="72"/>
      <c r="J9005" s="72"/>
    </row>
    <row r="9006" spans="6:10">
      <c r="F9006" s="71"/>
      <c r="G9006" s="47"/>
      <c r="H9006" s="72"/>
      <c r="I9006" s="72"/>
      <c r="J9006" s="72"/>
    </row>
    <row r="9007" spans="6:10">
      <c r="F9007" s="71"/>
      <c r="G9007" s="47"/>
      <c r="H9007" s="72"/>
      <c r="I9007" s="72"/>
      <c r="J9007" s="72"/>
    </row>
    <row r="9008" spans="6:10">
      <c r="F9008" s="71"/>
      <c r="G9008" s="47"/>
      <c r="H9008" s="72"/>
      <c r="I9008" s="72"/>
      <c r="J9008" s="72"/>
    </row>
    <row r="9009" spans="6:10">
      <c r="F9009" s="71"/>
      <c r="G9009" s="47"/>
      <c r="H9009" s="72"/>
      <c r="I9009" s="72"/>
      <c r="J9009" s="72"/>
    </row>
    <row r="9010" spans="6:10">
      <c r="F9010" s="71"/>
      <c r="G9010" s="47"/>
      <c r="H9010" s="72"/>
      <c r="I9010" s="72"/>
      <c r="J9010" s="72"/>
    </row>
    <row r="9011" spans="6:10">
      <c r="F9011" s="71"/>
      <c r="G9011" s="47"/>
      <c r="H9011" s="72"/>
      <c r="I9011" s="72"/>
      <c r="J9011" s="72"/>
    </row>
    <row r="9012" spans="6:10">
      <c r="F9012" s="71"/>
      <c r="G9012" s="47"/>
      <c r="H9012" s="72"/>
      <c r="I9012" s="72"/>
      <c r="J9012" s="72"/>
    </row>
    <row r="9013" spans="6:10">
      <c r="F9013" s="71"/>
      <c r="G9013" s="47"/>
      <c r="H9013" s="72"/>
      <c r="I9013" s="72"/>
      <c r="J9013" s="72"/>
    </row>
    <row r="9014" spans="6:10">
      <c r="F9014" s="71"/>
      <c r="G9014" s="47"/>
      <c r="H9014" s="72"/>
      <c r="I9014" s="72"/>
      <c r="J9014" s="72"/>
    </row>
    <row r="9015" spans="6:10">
      <c r="F9015" s="71"/>
      <c r="G9015" s="47"/>
      <c r="H9015" s="72"/>
      <c r="I9015" s="72"/>
      <c r="J9015" s="72"/>
    </row>
    <row r="9016" spans="6:10">
      <c r="F9016" s="71"/>
      <c r="G9016" s="47"/>
      <c r="H9016" s="72"/>
      <c r="I9016" s="72"/>
      <c r="J9016" s="72"/>
    </row>
    <row r="9017" spans="6:10">
      <c r="F9017" s="71"/>
      <c r="G9017" s="47"/>
      <c r="H9017" s="72"/>
      <c r="I9017" s="72"/>
      <c r="J9017" s="72"/>
    </row>
    <row r="9018" spans="6:10">
      <c r="F9018" s="71"/>
      <c r="G9018" s="47"/>
      <c r="H9018" s="72"/>
      <c r="I9018" s="72"/>
      <c r="J9018" s="72"/>
    </row>
    <row r="9019" spans="6:10">
      <c r="F9019" s="71"/>
      <c r="G9019" s="47"/>
      <c r="H9019" s="72"/>
      <c r="I9019" s="72"/>
      <c r="J9019" s="72"/>
    </row>
    <row r="9020" spans="6:10">
      <c r="F9020" s="71"/>
      <c r="G9020" s="47"/>
      <c r="H9020" s="72"/>
      <c r="I9020" s="72"/>
      <c r="J9020" s="72"/>
    </row>
    <row r="9021" spans="6:10">
      <c r="F9021" s="71"/>
      <c r="G9021" s="47"/>
      <c r="H9021" s="72"/>
      <c r="I9021" s="72"/>
      <c r="J9021" s="72"/>
    </row>
    <row r="9022" spans="6:10">
      <c r="F9022" s="71"/>
      <c r="G9022" s="47"/>
      <c r="H9022" s="72"/>
      <c r="I9022" s="72"/>
      <c r="J9022" s="72"/>
    </row>
    <row r="9023" spans="6:10">
      <c r="F9023" s="71"/>
      <c r="G9023" s="47"/>
      <c r="H9023" s="72"/>
      <c r="I9023" s="72"/>
      <c r="J9023" s="72"/>
    </row>
    <row r="9024" spans="6:10">
      <c r="F9024" s="71"/>
      <c r="G9024" s="47"/>
      <c r="H9024" s="72"/>
      <c r="I9024" s="72"/>
      <c r="J9024" s="72"/>
    </row>
    <row r="9025" spans="6:10">
      <c r="F9025" s="71"/>
      <c r="G9025" s="47"/>
      <c r="H9025" s="72"/>
      <c r="I9025" s="72"/>
      <c r="J9025" s="72"/>
    </row>
    <row r="9026" spans="6:10">
      <c r="F9026" s="71"/>
      <c r="G9026" s="47"/>
      <c r="H9026" s="72"/>
      <c r="I9026" s="72"/>
      <c r="J9026" s="72"/>
    </row>
    <row r="9027" spans="6:10">
      <c r="F9027" s="71"/>
      <c r="G9027" s="47"/>
      <c r="H9027" s="72"/>
      <c r="I9027" s="72"/>
      <c r="J9027" s="72"/>
    </row>
    <row r="9028" spans="6:10">
      <c r="F9028" s="71"/>
      <c r="G9028" s="47"/>
      <c r="H9028" s="72"/>
      <c r="I9028" s="72"/>
      <c r="J9028" s="72"/>
    </row>
    <row r="9029" spans="6:10">
      <c r="F9029" s="71"/>
      <c r="G9029" s="47"/>
      <c r="H9029" s="72"/>
      <c r="I9029" s="72"/>
      <c r="J9029" s="72"/>
    </row>
    <row r="9030" spans="6:10">
      <c r="F9030" s="71"/>
      <c r="G9030" s="47"/>
      <c r="H9030" s="72"/>
      <c r="I9030" s="72"/>
      <c r="J9030" s="72"/>
    </row>
    <row r="9031" spans="6:10">
      <c r="F9031" s="71"/>
      <c r="G9031" s="47"/>
      <c r="H9031" s="72"/>
      <c r="I9031" s="72"/>
      <c r="J9031" s="72"/>
    </row>
    <row r="9032" spans="6:10">
      <c r="F9032" s="71"/>
      <c r="G9032" s="47"/>
      <c r="H9032" s="72"/>
      <c r="I9032" s="72"/>
      <c r="J9032" s="72"/>
    </row>
    <row r="9033" spans="6:10">
      <c r="F9033" s="71"/>
      <c r="G9033" s="47"/>
      <c r="H9033" s="72"/>
      <c r="I9033" s="72"/>
      <c r="J9033" s="72"/>
    </row>
    <row r="9034" spans="6:10">
      <c r="F9034" s="71"/>
      <c r="G9034" s="47"/>
      <c r="H9034" s="72"/>
      <c r="I9034" s="72"/>
      <c r="J9034" s="72"/>
    </row>
    <row r="9035" spans="6:10">
      <c r="F9035" s="71"/>
      <c r="G9035" s="47"/>
      <c r="H9035" s="72"/>
      <c r="I9035" s="72"/>
      <c r="J9035" s="72"/>
    </row>
    <row r="9036" spans="6:10">
      <c r="F9036" s="71"/>
      <c r="G9036" s="47"/>
      <c r="H9036" s="72"/>
      <c r="I9036" s="72"/>
      <c r="J9036" s="72"/>
    </row>
    <row r="9037" spans="6:10">
      <c r="F9037" s="71"/>
      <c r="G9037" s="47"/>
      <c r="H9037" s="72"/>
      <c r="I9037" s="72"/>
      <c r="J9037" s="72"/>
    </row>
    <row r="9038" spans="6:10">
      <c r="F9038" s="71"/>
      <c r="G9038" s="47"/>
      <c r="H9038" s="72"/>
      <c r="I9038" s="72"/>
      <c r="J9038" s="72"/>
    </row>
    <row r="9039" spans="6:10">
      <c r="F9039" s="71"/>
      <c r="G9039" s="47"/>
      <c r="H9039" s="72"/>
      <c r="I9039" s="72"/>
      <c r="J9039" s="72"/>
    </row>
    <row r="9040" spans="6:10">
      <c r="F9040" s="71"/>
      <c r="G9040" s="47"/>
      <c r="H9040" s="72"/>
      <c r="I9040" s="72"/>
      <c r="J9040" s="72"/>
    </row>
    <row r="9041" spans="6:10">
      <c r="F9041" s="71"/>
      <c r="G9041" s="47"/>
      <c r="H9041" s="72"/>
      <c r="I9041" s="72"/>
      <c r="J9041" s="72"/>
    </row>
    <row r="9042" spans="6:10">
      <c r="F9042" s="71"/>
      <c r="G9042" s="47"/>
      <c r="H9042" s="72"/>
      <c r="I9042" s="72"/>
      <c r="J9042" s="72"/>
    </row>
    <row r="9043" spans="6:10">
      <c r="F9043" s="71"/>
      <c r="G9043" s="47"/>
      <c r="H9043" s="72"/>
      <c r="I9043" s="72"/>
      <c r="J9043" s="72"/>
    </row>
    <row r="9044" spans="6:10">
      <c r="F9044" s="71"/>
      <c r="G9044" s="47"/>
      <c r="H9044" s="72"/>
      <c r="I9044" s="72"/>
      <c r="J9044" s="72"/>
    </row>
    <row r="9045" spans="6:10">
      <c r="F9045" s="71"/>
      <c r="G9045" s="47"/>
      <c r="H9045" s="72"/>
      <c r="I9045" s="72"/>
      <c r="J9045" s="72"/>
    </row>
    <row r="9046" spans="6:10">
      <c r="F9046" s="71"/>
      <c r="G9046" s="47"/>
      <c r="H9046" s="72"/>
      <c r="I9046" s="72"/>
      <c r="J9046" s="72"/>
    </row>
    <row r="9047" spans="6:10">
      <c r="F9047" s="71"/>
      <c r="G9047" s="47"/>
      <c r="H9047" s="72"/>
      <c r="I9047" s="72"/>
      <c r="J9047" s="72"/>
    </row>
    <row r="9048" spans="6:10">
      <c r="F9048" s="71"/>
      <c r="G9048" s="47"/>
      <c r="H9048" s="72"/>
      <c r="I9048" s="72"/>
      <c r="J9048" s="72"/>
    </row>
    <row r="9049" spans="6:10">
      <c r="F9049" s="71"/>
      <c r="G9049" s="47"/>
      <c r="H9049" s="72"/>
      <c r="I9049" s="72"/>
      <c r="J9049" s="72"/>
    </row>
    <row r="9050" spans="6:10">
      <c r="F9050" s="71"/>
      <c r="G9050" s="47"/>
      <c r="H9050" s="72"/>
      <c r="I9050" s="72"/>
      <c r="J9050" s="72"/>
    </row>
    <row r="9051" spans="6:10">
      <c r="F9051" s="71"/>
      <c r="G9051" s="47"/>
      <c r="H9051" s="72"/>
      <c r="I9051" s="72"/>
      <c r="J9051" s="72"/>
    </row>
    <row r="9052" spans="6:10">
      <c r="F9052" s="71"/>
      <c r="G9052" s="47"/>
      <c r="H9052" s="72"/>
      <c r="I9052" s="72"/>
      <c r="J9052" s="72"/>
    </row>
    <row r="9053" spans="6:10">
      <c r="F9053" s="71"/>
      <c r="G9053" s="47"/>
      <c r="H9053" s="72"/>
      <c r="I9053" s="72"/>
      <c r="J9053" s="72"/>
    </row>
    <row r="9054" spans="6:10">
      <c r="F9054" s="71"/>
      <c r="G9054" s="47"/>
      <c r="H9054" s="72"/>
      <c r="I9054" s="72"/>
      <c r="J9054" s="72"/>
    </row>
    <row r="9055" spans="6:10">
      <c r="F9055" s="71"/>
      <c r="G9055" s="47"/>
      <c r="H9055" s="72"/>
      <c r="I9055" s="72"/>
      <c r="J9055" s="72"/>
    </row>
    <row r="9056" spans="6:10">
      <c r="F9056" s="71"/>
      <c r="G9056" s="47"/>
      <c r="H9056" s="72"/>
      <c r="I9056" s="72"/>
      <c r="J9056" s="72"/>
    </row>
    <row r="9057" spans="6:10">
      <c r="F9057" s="71"/>
      <c r="G9057" s="47"/>
      <c r="H9057" s="72"/>
      <c r="I9057" s="72"/>
      <c r="J9057" s="72"/>
    </row>
    <row r="9058" spans="6:10">
      <c r="F9058" s="71"/>
      <c r="G9058" s="47"/>
      <c r="H9058" s="72"/>
      <c r="I9058" s="72"/>
      <c r="J9058" s="72"/>
    </row>
    <row r="9059" spans="6:10">
      <c r="F9059" s="71"/>
      <c r="G9059" s="47"/>
      <c r="H9059" s="72"/>
      <c r="I9059" s="72"/>
      <c r="J9059" s="72"/>
    </row>
    <row r="9060" spans="6:10">
      <c r="F9060" s="71"/>
      <c r="G9060" s="47"/>
      <c r="H9060" s="72"/>
      <c r="I9060" s="72"/>
      <c r="J9060" s="72"/>
    </row>
    <row r="9061" spans="6:10">
      <c r="F9061" s="71"/>
      <c r="G9061" s="47"/>
      <c r="H9061" s="72"/>
      <c r="I9061" s="72"/>
      <c r="J9061" s="72"/>
    </row>
    <row r="9062" spans="6:10">
      <c r="F9062" s="71"/>
      <c r="G9062" s="47"/>
      <c r="H9062" s="72"/>
      <c r="I9062" s="72"/>
      <c r="J9062" s="72"/>
    </row>
    <row r="9063" spans="6:10">
      <c r="F9063" s="71"/>
      <c r="G9063" s="47"/>
      <c r="H9063" s="72"/>
      <c r="I9063" s="72"/>
      <c r="J9063" s="72"/>
    </row>
    <row r="9064" spans="6:10">
      <c r="F9064" s="71"/>
      <c r="G9064" s="47"/>
      <c r="H9064" s="72"/>
      <c r="I9064" s="72"/>
      <c r="J9064" s="72"/>
    </row>
    <row r="9065" spans="6:10">
      <c r="F9065" s="71"/>
      <c r="G9065" s="47"/>
      <c r="H9065" s="72"/>
      <c r="I9065" s="72"/>
      <c r="J9065" s="72"/>
    </row>
    <row r="9066" spans="6:10">
      <c r="F9066" s="71"/>
      <c r="G9066" s="47"/>
      <c r="H9066" s="72"/>
      <c r="I9066" s="72"/>
      <c r="J9066" s="72"/>
    </row>
    <row r="9067" spans="6:10">
      <c r="F9067" s="71"/>
      <c r="G9067" s="47"/>
      <c r="H9067" s="72"/>
      <c r="I9067" s="72"/>
      <c r="J9067" s="72"/>
    </row>
    <row r="9068" spans="6:10">
      <c r="F9068" s="71"/>
      <c r="G9068" s="47"/>
      <c r="H9068" s="72"/>
      <c r="I9068" s="72"/>
      <c r="J9068" s="72"/>
    </row>
    <row r="9069" spans="6:10">
      <c r="F9069" s="71"/>
      <c r="G9069" s="47"/>
      <c r="H9069" s="72"/>
      <c r="I9069" s="72"/>
      <c r="J9069" s="72"/>
    </row>
    <row r="9070" spans="6:10">
      <c r="F9070" s="71"/>
      <c r="G9070" s="47"/>
      <c r="H9070" s="72"/>
      <c r="I9070" s="72"/>
      <c r="J9070" s="72"/>
    </row>
    <row r="9071" spans="6:10">
      <c r="F9071" s="71"/>
      <c r="G9071" s="47"/>
      <c r="H9071" s="72"/>
      <c r="I9071" s="72"/>
      <c r="J9071" s="72"/>
    </row>
    <row r="9072" spans="6:10">
      <c r="F9072" s="71"/>
      <c r="G9072" s="47"/>
      <c r="H9072" s="72"/>
      <c r="I9072" s="72"/>
      <c r="J9072" s="72"/>
    </row>
    <row r="9073" spans="6:10">
      <c r="F9073" s="71"/>
      <c r="G9073" s="47"/>
      <c r="H9073" s="72"/>
      <c r="I9073" s="72"/>
      <c r="J9073" s="72"/>
    </row>
    <row r="9074" spans="6:10">
      <c r="F9074" s="71"/>
      <c r="G9074" s="47"/>
      <c r="H9074" s="72"/>
      <c r="I9074" s="72"/>
      <c r="J9074" s="72"/>
    </row>
    <row r="9075" spans="6:10">
      <c r="F9075" s="71"/>
      <c r="G9075" s="47"/>
      <c r="H9075" s="72"/>
      <c r="I9075" s="72"/>
      <c r="J9075" s="72"/>
    </row>
    <row r="9076" spans="6:10">
      <c r="F9076" s="71"/>
      <c r="G9076" s="47"/>
      <c r="H9076" s="72"/>
      <c r="I9076" s="72"/>
      <c r="J9076" s="72"/>
    </row>
    <row r="9077" spans="6:10">
      <c r="F9077" s="71"/>
      <c r="G9077" s="47"/>
      <c r="H9077" s="72"/>
      <c r="I9077" s="72"/>
      <c r="J9077" s="72"/>
    </row>
    <row r="9078" spans="6:10">
      <c r="F9078" s="71"/>
      <c r="G9078" s="47"/>
      <c r="H9078" s="72"/>
      <c r="I9078" s="72"/>
      <c r="J9078" s="72"/>
    </row>
    <row r="9079" spans="6:10">
      <c r="F9079" s="71"/>
      <c r="G9079" s="47"/>
      <c r="H9079" s="72"/>
      <c r="I9079" s="72"/>
      <c r="J9079" s="72"/>
    </row>
    <row r="9080" spans="6:10">
      <c r="F9080" s="71"/>
      <c r="G9080" s="47"/>
      <c r="H9080" s="72"/>
      <c r="I9080" s="72"/>
      <c r="J9080" s="72"/>
    </row>
    <row r="9081" spans="6:10">
      <c r="F9081" s="71"/>
      <c r="G9081" s="47"/>
      <c r="H9081" s="72"/>
      <c r="I9081" s="72"/>
      <c r="J9081" s="72"/>
    </row>
    <row r="9082" spans="6:10">
      <c r="F9082" s="71"/>
      <c r="G9082" s="47"/>
      <c r="H9082" s="72"/>
      <c r="I9082" s="72"/>
      <c r="J9082" s="72"/>
    </row>
    <row r="9083" spans="6:10">
      <c r="F9083" s="71"/>
      <c r="G9083" s="47"/>
      <c r="H9083" s="72"/>
      <c r="I9083" s="72"/>
      <c r="J9083" s="72"/>
    </row>
    <row r="9084" spans="6:10">
      <c r="F9084" s="71"/>
      <c r="G9084" s="47"/>
      <c r="H9084" s="72"/>
      <c r="I9084" s="72"/>
      <c r="J9084" s="72"/>
    </row>
    <row r="9085" spans="6:10">
      <c r="F9085" s="71"/>
      <c r="G9085" s="47"/>
      <c r="H9085" s="72"/>
      <c r="I9085" s="72"/>
      <c r="J9085" s="72"/>
    </row>
    <row r="9086" spans="6:10">
      <c r="F9086" s="71"/>
      <c r="G9086" s="47"/>
      <c r="H9086" s="72"/>
      <c r="I9086" s="72"/>
      <c r="J9086" s="72"/>
    </row>
    <row r="9087" spans="6:10">
      <c r="F9087" s="71"/>
      <c r="G9087" s="47"/>
      <c r="H9087" s="72"/>
      <c r="I9087" s="72"/>
      <c r="J9087" s="72"/>
    </row>
    <row r="9088" spans="6:10">
      <c r="F9088" s="71"/>
      <c r="G9088" s="47"/>
      <c r="H9088" s="72"/>
      <c r="I9088" s="72"/>
      <c r="J9088" s="72"/>
    </row>
    <row r="9089" spans="6:10">
      <c r="F9089" s="71"/>
      <c r="G9089" s="47"/>
      <c r="H9089" s="72"/>
      <c r="I9089" s="72"/>
      <c r="J9089" s="72"/>
    </row>
    <row r="9090" spans="6:10">
      <c r="F9090" s="71"/>
      <c r="G9090" s="47"/>
      <c r="H9090" s="72"/>
      <c r="I9090" s="72"/>
      <c r="J9090" s="72"/>
    </row>
    <row r="9091" spans="6:10">
      <c r="F9091" s="71"/>
      <c r="G9091" s="47"/>
      <c r="H9091" s="72"/>
      <c r="I9091" s="72"/>
      <c r="J9091" s="72"/>
    </row>
    <row r="9092" spans="6:10">
      <c r="F9092" s="71"/>
      <c r="G9092" s="47"/>
      <c r="H9092" s="72"/>
      <c r="I9092" s="72"/>
      <c r="J9092" s="72"/>
    </row>
    <row r="9093" spans="6:10">
      <c r="F9093" s="71"/>
      <c r="G9093" s="47"/>
      <c r="H9093" s="72"/>
      <c r="I9093" s="72"/>
      <c r="J9093" s="72"/>
    </row>
    <row r="9094" spans="6:10">
      <c r="F9094" s="71"/>
      <c r="G9094" s="47"/>
      <c r="H9094" s="72"/>
      <c r="I9094" s="72"/>
      <c r="J9094" s="72"/>
    </row>
    <row r="9095" spans="6:10">
      <c r="F9095" s="71"/>
      <c r="G9095" s="47"/>
      <c r="H9095" s="72"/>
      <c r="I9095" s="72"/>
      <c r="J9095" s="72"/>
    </row>
    <row r="9096" spans="6:10">
      <c r="F9096" s="71"/>
      <c r="G9096" s="47"/>
      <c r="H9096" s="72"/>
      <c r="I9096" s="72"/>
      <c r="J9096" s="72"/>
    </row>
    <row r="9097" spans="6:10">
      <c r="F9097" s="71"/>
      <c r="G9097" s="47"/>
      <c r="H9097" s="72"/>
      <c r="I9097" s="72"/>
      <c r="J9097" s="72"/>
    </row>
    <row r="9098" spans="6:10">
      <c r="F9098" s="71"/>
      <c r="G9098" s="47"/>
      <c r="H9098" s="72"/>
      <c r="I9098" s="72"/>
      <c r="J9098" s="72"/>
    </row>
    <row r="9099" spans="6:10">
      <c r="F9099" s="71"/>
      <c r="G9099" s="47"/>
      <c r="H9099" s="72"/>
      <c r="I9099" s="72"/>
      <c r="J9099" s="72"/>
    </row>
    <row r="9100" spans="6:10">
      <c r="F9100" s="71"/>
      <c r="G9100" s="47"/>
      <c r="H9100" s="72"/>
      <c r="I9100" s="72"/>
      <c r="J9100" s="72"/>
    </row>
    <row r="9101" spans="6:10">
      <c r="F9101" s="71"/>
      <c r="G9101" s="47"/>
      <c r="H9101" s="72"/>
      <c r="I9101" s="72"/>
      <c r="J9101" s="72"/>
    </row>
    <row r="9102" spans="6:10">
      <c r="F9102" s="71"/>
      <c r="G9102" s="47"/>
      <c r="H9102" s="72"/>
      <c r="I9102" s="72"/>
      <c r="J9102" s="72"/>
    </row>
    <row r="9103" spans="6:10">
      <c r="F9103" s="71"/>
      <c r="G9103" s="47"/>
      <c r="H9103" s="72"/>
      <c r="I9103" s="72"/>
      <c r="J9103" s="72"/>
    </row>
    <row r="9104" spans="6:10">
      <c r="F9104" s="71"/>
      <c r="G9104" s="47"/>
      <c r="H9104" s="72"/>
      <c r="I9104" s="72"/>
      <c r="J9104" s="72"/>
    </row>
    <row r="9105" spans="6:10">
      <c r="F9105" s="71"/>
      <c r="G9105" s="47"/>
      <c r="H9105" s="72"/>
      <c r="I9105" s="72"/>
      <c r="J9105" s="72"/>
    </row>
    <row r="9106" spans="6:10">
      <c r="F9106" s="71"/>
      <c r="G9106" s="47"/>
      <c r="H9106" s="72"/>
      <c r="I9106" s="72"/>
      <c r="J9106" s="72"/>
    </row>
    <row r="9107" spans="6:10">
      <c r="F9107" s="71"/>
      <c r="G9107" s="47"/>
      <c r="H9107" s="72"/>
      <c r="I9107" s="72"/>
      <c r="J9107" s="72"/>
    </row>
    <row r="9108" spans="6:10">
      <c r="F9108" s="71"/>
      <c r="G9108" s="47"/>
      <c r="H9108" s="72"/>
      <c r="I9108" s="72"/>
      <c r="J9108" s="72"/>
    </row>
    <row r="9109" spans="6:10">
      <c r="F9109" s="71"/>
      <c r="G9109" s="47"/>
      <c r="H9109" s="72"/>
      <c r="I9109" s="72"/>
      <c r="J9109" s="72"/>
    </row>
    <row r="9110" spans="6:10">
      <c r="F9110" s="71"/>
      <c r="G9110" s="47"/>
      <c r="H9110" s="72"/>
      <c r="I9110" s="72"/>
      <c r="J9110" s="72"/>
    </row>
    <row r="9111" spans="6:10">
      <c r="F9111" s="71"/>
      <c r="G9111" s="47"/>
      <c r="H9111" s="72"/>
      <c r="I9111" s="72"/>
      <c r="J9111" s="72"/>
    </row>
    <row r="9112" spans="6:10">
      <c r="F9112" s="71"/>
      <c r="G9112" s="47"/>
      <c r="H9112" s="72"/>
      <c r="I9112" s="72"/>
      <c r="J9112" s="72"/>
    </row>
    <row r="9113" spans="6:10">
      <c r="F9113" s="71"/>
      <c r="G9113" s="47"/>
      <c r="H9113" s="72"/>
      <c r="I9113" s="72"/>
      <c r="J9113" s="72"/>
    </row>
    <row r="9114" spans="6:10">
      <c r="F9114" s="71"/>
      <c r="G9114" s="47"/>
      <c r="H9114" s="72"/>
      <c r="I9114" s="72"/>
      <c r="J9114" s="72"/>
    </row>
    <row r="9115" spans="6:10">
      <c r="F9115" s="71"/>
      <c r="G9115" s="47"/>
      <c r="H9115" s="72"/>
      <c r="I9115" s="72"/>
      <c r="J9115" s="72"/>
    </row>
    <row r="9116" spans="6:10">
      <c r="F9116" s="71"/>
      <c r="G9116" s="47"/>
      <c r="H9116" s="72"/>
      <c r="I9116" s="72"/>
      <c r="J9116" s="72"/>
    </row>
    <row r="9117" spans="6:10">
      <c r="F9117" s="71"/>
      <c r="G9117" s="47"/>
      <c r="H9117" s="72"/>
      <c r="I9117" s="72"/>
      <c r="J9117" s="72"/>
    </row>
    <row r="9118" spans="6:10">
      <c r="F9118" s="71"/>
      <c r="G9118" s="47"/>
      <c r="H9118" s="72"/>
      <c r="I9118" s="72"/>
      <c r="J9118" s="72"/>
    </row>
    <row r="9119" spans="6:10">
      <c r="F9119" s="71"/>
      <c r="G9119" s="47"/>
      <c r="H9119" s="72"/>
      <c r="I9119" s="72"/>
      <c r="J9119" s="72"/>
    </row>
    <row r="9120" spans="6:10">
      <c r="F9120" s="71"/>
      <c r="G9120" s="47"/>
      <c r="H9120" s="72"/>
      <c r="I9120" s="72"/>
      <c r="J9120" s="72"/>
    </row>
    <row r="9121" spans="6:10">
      <c r="F9121" s="71"/>
      <c r="G9121" s="47"/>
      <c r="H9121" s="72"/>
      <c r="I9121" s="72"/>
      <c r="J9121" s="72"/>
    </row>
    <row r="9122" spans="6:10">
      <c r="F9122" s="71"/>
      <c r="G9122" s="47"/>
      <c r="H9122" s="72"/>
      <c r="I9122" s="72"/>
      <c r="J9122" s="72"/>
    </row>
    <row r="9123" spans="6:10">
      <c r="F9123" s="71"/>
      <c r="G9123" s="47"/>
      <c r="H9123" s="72"/>
      <c r="I9123" s="72"/>
      <c r="J9123" s="72"/>
    </row>
    <row r="9124" spans="6:10">
      <c r="F9124" s="71"/>
      <c r="G9124" s="47"/>
      <c r="H9124" s="72"/>
      <c r="I9124" s="72"/>
      <c r="J9124" s="72"/>
    </row>
    <row r="9125" spans="6:10">
      <c r="F9125" s="71"/>
      <c r="G9125" s="47"/>
      <c r="H9125" s="72"/>
      <c r="I9125" s="72"/>
      <c r="J9125" s="72"/>
    </row>
    <row r="9126" spans="6:10">
      <c r="F9126" s="71"/>
      <c r="G9126" s="47"/>
      <c r="H9126" s="72"/>
      <c r="I9126" s="72"/>
      <c r="J9126" s="72"/>
    </row>
    <row r="9127" spans="6:10">
      <c r="F9127" s="71"/>
      <c r="G9127" s="47"/>
      <c r="H9127" s="72"/>
      <c r="I9127" s="72"/>
      <c r="J9127" s="72"/>
    </row>
    <row r="9128" spans="6:10">
      <c r="F9128" s="71"/>
      <c r="G9128" s="47"/>
      <c r="H9128" s="72"/>
      <c r="I9128" s="72"/>
      <c r="J9128" s="72"/>
    </row>
    <row r="9129" spans="6:10">
      <c r="F9129" s="71"/>
      <c r="G9129" s="47"/>
      <c r="H9129" s="72"/>
      <c r="I9129" s="72"/>
      <c r="J9129" s="72"/>
    </row>
    <row r="9130" spans="6:10">
      <c r="F9130" s="71"/>
      <c r="G9130" s="47"/>
      <c r="H9130" s="72"/>
      <c r="I9130" s="72"/>
      <c r="J9130" s="72"/>
    </row>
    <row r="9131" spans="6:10">
      <c r="F9131" s="71"/>
      <c r="G9131" s="47"/>
      <c r="H9131" s="72"/>
      <c r="I9131" s="72"/>
      <c r="J9131" s="72"/>
    </row>
    <row r="9132" spans="6:10">
      <c r="F9132" s="71"/>
      <c r="G9132" s="47"/>
      <c r="H9132" s="72"/>
      <c r="I9132" s="72"/>
      <c r="J9132" s="72"/>
    </row>
    <row r="9133" spans="6:10">
      <c r="F9133" s="71"/>
      <c r="G9133" s="47"/>
      <c r="H9133" s="72"/>
      <c r="I9133" s="72"/>
      <c r="J9133" s="72"/>
    </row>
    <row r="9134" spans="6:10">
      <c r="F9134" s="71"/>
      <c r="G9134" s="47"/>
      <c r="H9134" s="72"/>
      <c r="I9134" s="72"/>
      <c r="J9134" s="72"/>
    </row>
    <row r="9135" spans="6:10">
      <c r="F9135" s="71"/>
      <c r="G9135" s="47"/>
      <c r="H9135" s="72"/>
      <c r="I9135" s="72"/>
      <c r="J9135" s="72"/>
    </row>
    <row r="9136" spans="6:10">
      <c r="F9136" s="71"/>
      <c r="G9136" s="47"/>
      <c r="H9136" s="72"/>
      <c r="I9136" s="72"/>
      <c r="J9136" s="72"/>
    </row>
    <row r="9137" spans="6:10">
      <c r="F9137" s="71"/>
      <c r="G9137" s="47"/>
      <c r="H9137" s="72"/>
      <c r="I9137" s="72"/>
      <c r="J9137" s="72"/>
    </row>
    <row r="9138" spans="6:10">
      <c r="F9138" s="71"/>
      <c r="G9138" s="47"/>
      <c r="H9138" s="72"/>
      <c r="I9138" s="72"/>
      <c r="J9138" s="72"/>
    </row>
    <row r="9139" spans="6:10">
      <c r="F9139" s="71"/>
      <c r="G9139" s="47"/>
      <c r="H9139" s="72"/>
      <c r="I9139" s="72"/>
      <c r="J9139" s="72"/>
    </row>
    <row r="9140" spans="6:10">
      <c r="F9140" s="71"/>
      <c r="G9140" s="47"/>
      <c r="H9140" s="72"/>
      <c r="I9140" s="72"/>
      <c r="J9140" s="72"/>
    </row>
    <row r="9141" spans="6:10">
      <c r="F9141" s="71"/>
      <c r="G9141" s="47"/>
      <c r="H9141" s="72"/>
      <c r="I9141" s="72"/>
      <c r="J9141" s="72"/>
    </row>
    <row r="9142" spans="6:10">
      <c r="F9142" s="71"/>
      <c r="G9142" s="47"/>
      <c r="H9142" s="72"/>
      <c r="I9142" s="72"/>
      <c r="J9142" s="72"/>
    </row>
    <row r="9143" spans="6:10">
      <c r="F9143" s="71"/>
      <c r="G9143" s="47"/>
      <c r="H9143" s="72"/>
      <c r="I9143" s="72"/>
      <c r="J9143" s="72"/>
    </row>
    <row r="9144" spans="6:10">
      <c r="F9144" s="71"/>
      <c r="G9144" s="47"/>
      <c r="H9144" s="72"/>
      <c r="I9144" s="72"/>
      <c r="J9144" s="72"/>
    </row>
    <row r="9145" spans="6:10">
      <c r="F9145" s="71"/>
      <c r="G9145" s="47"/>
      <c r="H9145" s="72"/>
      <c r="I9145" s="72"/>
      <c r="J9145" s="72"/>
    </row>
    <row r="9146" spans="6:10">
      <c r="F9146" s="71"/>
      <c r="G9146" s="47"/>
      <c r="H9146" s="72"/>
      <c r="I9146" s="72"/>
      <c r="J9146" s="72"/>
    </row>
    <row r="9147" spans="6:10">
      <c r="F9147" s="71"/>
      <c r="G9147" s="47"/>
      <c r="H9147" s="72"/>
      <c r="I9147" s="72"/>
      <c r="J9147" s="72"/>
    </row>
    <row r="9148" spans="6:10">
      <c r="F9148" s="71"/>
      <c r="G9148" s="47"/>
      <c r="H9148" s="72"/>
      <c r="I9148" s="72"/>
      <c r="J9148" s="72"/>
    </row>
    <row r="9149" spans="6:10">
      <c r="F9149" s="71"/>
      <c r="G9149" s="47"/>
      <c r="H9149" s="72"/>
      <c r="I9149" s="72"/>
      <c r="J9149" s="72"/>
    </row>
    <row r="9150" spans="6:10">
      <c r="F9150" s="71"/>
      <c r="G9150" s="47"/>
      <c r="H9150" s="72"/>
      <c r="I9150" s="72"/>
      <c r="J9150" s="72"/>
    </row>
    <row r="9151" spans="6:10">
      <c r="F9151" s="71"/>
      <c r="G9151" s="47"/>
      <c r="H9151" s="72"/>
      <c r="I9151" s="72"/>
      <c r="J9151" s="72"/>
    </row>
    <row r="9152" spans="6:10">
      <c r="F9152" s="71"/>
      <c r="G9152" s="47"/>
      <c r="H9152" s="72"/>
      <c r="I9152" s="72"/>
      <c r="J9152" s="72"/>
    </row>
    <row r="9153" spans="6:10">
      <c r="F9153" s="71"/>
      <c r="G9153" s="47"/>
      <c r="H9153" s="72"/>
      <c r="I9153" s="72"/>
      <c r="J9153" s="72"/>
    </row>
    <row r="9154" spans="6:10">
      <c r="F9154" s="71"/>
      <c r="G9154" s="47"/>
      <c r="H9154" s="72"/>
      <c r="I9154" s="72"/>
      <c r="J9154" s="72"/>
    </row>
    <row r="9155" spans="6:10">
      <c r="F9155" s="71"/>
      <c r="G9155" s="47"/>
      <c r="H9155" s="72"/>
      <c r="I9155" s="72"/>
      <c r="J9155" s="72"/>
    </row>
    <row r="9156" spans="6:10">
      <c r="F9156" s="71"/>
      <c r="G9156" s="47"/>
      <c r="H9156" s="72"/>
      <c r="I9156" s="72"/>
      <c r="J9156" s="72"/>
    </row>
    <row r="9157" spans="6:10">
      <c r="F9157" s="71"/>
      <c r="G9157" s="47"/>
      <c r="H9157" s="72"/>
      <c r="I9157" s="72"/>
      <c r="J9157" s="72"/>
    </row>
    <row r="9158" spans="6:10">
      <c r="F9158" s="71"/>
      <c r="G9158" s="47"/>
      <c r="H9158" s="72"/>
      <c r="I9158" s="72"/>
      <c r="J9158" s="72"/>
    </row>
    <row r="9159" spans="6:10">
      <c r="F9159" s="71"/>
      <c r="G9159" s="47"/>
      <c r="H9159" s="72"/>
      <c r="I9159" s="72"/>
      <c r="J9159" s="72"/>
    </row>
    <row r="9160" spans="6:10">
      <c r="F9160" s="71"/>
      <c r="G9160" s="47"/>
      <c r="H9160" s="72"/>
      <c r="I9160" s="72"/>
      <c r="J9160" s="72"/>
    </row>
    <row r="9161" spans="6:10">
      <c r="F9161" s="71"/>
      <c r="G9161" s="47"/>
      <c r="H9161" s="72"/>
      <c r="I9161" s="72"/>
      <c r="J9161" s="72"/>
    </row>
    <row r="9162" spans="6:10">
      <c r="F9162" s="71"/>
      <c r="G9162" s="47"/>
      <c r="H9162" s="72"/>
      <c r="I9162" s="72"/>
      <c r="J9162" s="72"/>
    </row>
    <row r="9163" spans="6:10">
      <c r="F9163" s="71"/>
      <c r="G9163" s="47"/>
      <c r="H9163" s="72"/>
      <c r="I9163" s="72"/>
      <c r="J9163" s="72"/>
    </row>
    <row r="9164" spans="6:10">
      <c r="F9164" s="71"/>
      <c r="G9164" s="47"/>
      <c r="H9164" s="72"/>
      <c r="I9164" s="72"/>
      <c r="J9164" s="72"/>
    </row>
    <row r="9165" spans="6:10">
      <c r="F9165" s="71"/>
      <c r="G9165" s="47"/>
      <c r="H9165" s="72"/>
      <c r="I9165" s="72"/>
      <c r="J9165" s="72"/>
    </row>
    <row r="9166" spans="6:10">
      <c r="F9166" s="71"/>
      <c r="G9166" s="47"/>
      <c r="H9166" s="72"/>
      <c r="I9166" s="72"/>
      <c r="J9166" s="72"/>
    </row>
    <row r="9167" spans="6:10">
      <c r="F9167" s="71"/>
      <c r="G9167" s="47"/>
      <c r="H9167" s="72"/>
      <c r="I9167" s="72"/>
      <c r="J9167" s="72"/>
    </row>
    <row r="9168" spans="6:10">
      <c r="F9168" s="71"/>
      <c r="G9168" s="47"/>
      <c r="H9168" s="72"/>
      <c r="I9168" s="72"/>
      <c r="J9168" s="72"/>
    </row>
    <row r="9169" spans="6:10">
      <c r="F9169" s="71"/>
      <c r="G9169" s="47"/>
      <c r="H9169" s="72"/>
      <c r="I9169" s="72"/>
      <c r="J9169" s="72"/>
    </row>
    <row r="9170" spans="6:10">
      <c r="F9170" s="71"/>
      <c r="G9170" s="47"/>
      <c r="H9170" s="72"/>
      <c r="I9170" s="72"/>
      <c r="J9170" s="72"/>
    </row>
    <row r="9171" spans="6:10">
      <c r="F9171" s="71"/>
      <c r="G9171" s="47"/>
      <c r="H9171" s="72"/>
      <c r="I9171" s="72"/>
      <c r="J9171" s="72"/>
    </row>
    <row r="9172" spans="6:10">
      <c r="F9172" s="71"/>
      <c r="G9172" s="47"/>
      <c r="H9172" s="72"/>
      <c r="I9172" s="72"/>
      <c r="J9172" s="72"/>
    </row>
    <row r="9173" spans="6:10">
      <c r="F9173" s="71"/>
      <c r="G9173" s="47"/>
      <c r="H9173" s="72"/>
      <c r="I9173" s="72"/>
      <c r="J9173" s="72"/>
    </row>
    <row r="9174" spans="6:10">
      <c r="F9174" s="71"/>
      <c r="G9174" s="47"/>
      <c r="H9174" s="72"/>
      <c r="I9174" s="72"/>
      <c r="J9174" s="72"/>
    </row>
    <row r="9175" spans="6:10">
      <c r="F9175" s="71"/>
      <c r="G9175" s="47"/>
      <c r="H9175" s="72"/>
      <c r="I9175" s="72"/>
      <c r="J9175" s="72"/>
    </row>
    <row r="9176" spans="6:10">
      <c r="F9176" s="71"/>
      <c r="G9176" s="47"/>
      <c r="H9176" s="72"/>
      <c r="I9176" s="72"/>
      <c r="J9176" s="72"/>
    </row>
    <row r="9177" spans="6:10">
      <c r="F9177" s="71"/>
      <c r="G9177" s="47"/>
      <c r="H9177" s="72"/>
      <c r="I9177" s="72"/>
      <c r="J9177" s="72"/>
    </row>
    <row r="9178" spans="6:10">
      <c r="F9178" s="71"/>
      <c r="G9178" s="47"/>
      <c r="H9178" s="72"/>
      <c r="I9178" s="72"/>
      <c r="J9178" s="72"/>
    </row>
    <row r="9179" spans="6:10">
      <c r="F9179" s="71"/>
      <c r="G9179" s="47"/>
      <c r="H9179" s="72"/>
      <c r="I9179" s="72"/>
      <c r="J9179" s="72"/>
    </row>
    <row r="9180" spans="6:10">
      <c r="F9180" s="71"/>
      <c r="G9180" s="47"/>
      <c r="H9180" s="72"/>
      <c r="I9180" s="72"/>
      <c r="J9180" s="72"/>
    </row>
    <row r="9181" spans="6:10">
      <c r="F9181" s="71"/>
      <c r="G9181" s="47"/>
      <c r="H9181" s="72"/>
      <c r="I9181" s="72"/>
      <c r="J9181" s="72"/>
    </row>
    <row r="9182" spans="6:10">
      <c r="F9182" s="71"/>
      <c r="G9182" s="47"/>
      <c r="H9182" s="72"/>
      <c r="I9182" s="72"/>
      <c r="J9182" s="72"/>
    </row>
    <row r="9183" spans="6:10">
      <c r="F9183" s="71"/>
      <c r="G9183" s="47"/>
      <c r="H9183" s="72"/>
      <c r="I9183" s="72"/>
      <c r="J9183" s="72"/>
    </row>
    <row r="9184" spans="6:10">
      <c r="F9184" s="71"/>
      <c r="G9184" s="47"/>
      <c r="H9184" s="72"/>
      <c r="I9184" s="72"/>
      <c r="J9184" s="72"/>
    </row>
    <row r="9185" spans="6:10">
      <c r="F9185" s="71"/>
      <c r="G9185" s="47"/>
      <c r="H9185" s="72"/>
      <c r="I9185" s="72"/>
      <c r="J9185" s="72"/>
    </row>
    <row r="9186" spans="6:10">
      <c r="F9186" s="71"/>
      <c r="G9186" s="47"/>
      <c r="H9186" s="72"/>
      <c r="I9186" s="72"/>
      <c r="J9186" s="72"/>
    </row>
    <row r="9187" spans="6:10">
      <c r="F9187" s="71"/>
      <c r="G9187" s="47"/>
      <c r="H9187" s="72"/>
      <c r="I9187" s="72"/>
      <c r="J9187" s="72"/>
    </row>
    <row r="9188" spans="6:10">
      <c r="F9188" s="71"/>
      <c r="G9188" s="47"/>
      <c r="H9188" s="72"/>
      <c r="I9188" s="72"/>
      <c r="J9188" s="72"/>
    </row>
    <row r="9189" spans="6:10">
      <c r="F9189" s="71"/>
      <c r="G9189" s="47"/>
      <c r="H9189" s="72"/>
      <c r="I9189" s="72"/>
      <c r="J9189" s="72"/>
    </row>
    <row r="9190" spans="6:10">
      <c r="F9190" s="71"/>
      <c r="G9190" s="47"/>
      <c r="H9190" s="72"/>
      <c r="I9190" s="72"/>
      <c r="J9190" s="72"/>
    </row>
    <row r="9191" spans="6:10">
      <c r="F9191" s="71"/>
      <c r="G9191" s="47"/>
      <c r="H9191" s="72"/>
      <c r="I9191" s="72"/>
      <c r="J9191" s="72"/>
    </row>
    <row r="9192" spans="6:10">
      <c r="F9192" s="71"/>
      <c r="G9192" s="47"/>
      <c r="H9192" s="72"/>
      <c r="I9192" s="72"/>
      <c r="J9192" s="72"/>
    </row>
    <row r="9193" spans="6:10">
      <c r="F9193" s="71"/>
      <c r="G9193" s="47"/>
      <c r="H9193" s="72"/>
      <c r="I9193" s="72"/>
      <c r="J9193" s="72"/>
    </row>
    <row r="9194" spans="6:10">
      <c r="F9194" s="71"/>
      <c r="G9194" s="47"/>
      <c r="H9194" s="72"/>
      <c r="I9194" s="72"/>
      <c r="J9194" s="72"/>
    </row>
    <row r="9195" spans="6:10">
      <c r="F9195" s="71"/>
      <c r="G9195" s="47"/>
      <c r="H9195" s="72"/>
      <c r="I9195" s="72"/>
      <c r="J9195" s="72"/>
    </row>
    <row r="9196" spans="6:10">
      <c r="F9196" s="71"/>
      <c r="G9196" s="47"/>
      <c r="H9196" s="72"/>
      <c r="I9196" s="72"/>
      <c r="J9196" s="72"/>
    </row>
    <row r="9197" spans="6:10">
      <c r="F9197" s="71"/>
      <c r="G9197" s="47"/>
      <c r="H9197" s="72"/>
      <c r="I9197" s="72"/>
      <c r="J9197" s="72"/>
    </row>
    <row r="9198" spans="6:10">
      <c r="F9198" s="71"/>
      <c r="G9198" s="47"/>
      <c r="H9198" s="72"/>
      <c r="I9198" s="72"/>
      <c r="J9198" s="72"/>
    </row>
    <row r="9199" spans="6:10">
      <c r="F9199" s="71"/>
      <c r="G9199" s="47"/>
      <c r="H9199" s="72"/>
      <c r="I9199" s="72"/>
      <c r="J9199" s="72"/>
    </row>
    <row r="9200" spans="6:10">
      <c r="F9200" s="71"/>
      <c r="G9200" s="47"/>
      <c r="H9200" s="72"/>
      <c r="I9200" s="72"/>
      <c r="J9200" s="72"/>
    </row>
    <row r="9201" spans="6:10">
      <c r="F9201" s="71"/>
      <c r="G9201" s="47"/>
      <c r="H9201" s="72"/>
      <c r="I9201" s="72"/>
      <c r="J9201" s="72"/>
    </row>
    <row r="9202" spans="6:10">
      <c r="F9202" s="71"/>
      <c r="G9202" s="47"/>
      <c r="H9202" s="72"/>
      <c r="I9202" s="72"/>
      <c r="J9202" s="72"/>
    </row>
    <row r="9203" spans="6:10">
      <c r="F9203" s="71"/>
      <c r="G9203" s="47"/>
      <c r="H9203" s="72"/>
      <c r="I9203" s="72"/>
      <c r="J9203" s="72"/>
    </row>
    <row r="9204" spans="6:10">
      <c r="F9204" s="71"/>
      <c r="G9204" s="47"/>
      <c r="H9204" s="72"/>
      <c r="I9204" s="72"/>
      <c r="J9204" s="72"/>
    </row>
    <row r="9205" spans="6:10">
      <c r="F9205" s="71"/>
      <c r="G9205" s="47"/>
      <c r="H9205" s="72"/>
      <c r="I9205" s="72"/>
      <c r="J9205" s="72"/>
    </row>
    <row r="9206" spans="6:10">
      <c r="F9206" s="71"/>
      <c r="G9206" s="47"/>
      <c r="H9206" s="72"/>
      <c r="I9206" s="72"/>
      <c r="J9206" s="72"/>
    </row>
    <row r="9207" spans="6:10">
      <c r="F9207" s="71"/>
      <c r="G9207" s="47"/>
      <c r="H9207" s="72"/>
      <c r="I9207" s="72"/>
      <c r="J9207" s="72"/>
    </row>
    <row r="9208" spans="6:10">
      <c r="F9208" s="71"/>
      <c r="G9208" s="47"/>
      <c r="H9208" s="72"/>
      <c r="I9208" s="72"/>
      <c r="J9208" s="72"/>
    </row>
    <row r="9209" spans="6:10">
      <c r="F9209" s="71"/>
      <c r="G9209" s="47"/>
      <c r="H9209" s="72"/>
      <c r="I9209" s="72"/>
      <c r="J9209" s="72"/>
    </row>
    <row r="9210" spans="6:10">
      <c r="F9210" s="71"/>
      <c r="G9210" s="47"/>
      <c r="H9210" s="72"/>
      <c r="I9210" s="72"/>
      <c r="J9210" s="72"/>
    </row>
    <row r="9211" spans="6:10">
      <c r="F9211" s="71"/>
      <c r="G9211" s="47"/>
      <c r="H9211" s="72"/>
      <c r="I9211" s="72"/>
      <c r="J9211" s="72"/>
    </row>
    <row r="9212" spans="6:10">
      <c r="F9212" s="71"/>
      <c r="G9212" s="47"/>
      <c r="H9212" s="72"/>
      <c r="I9212" s="72"/>
      <c r="J9212" s="72"/>
    </row>
    <row r="9213" spans="6:10">
      <c r="F9213" s="71"/>
      <c r="G9213" s="47"/>
      <c r="H9213" s="72"/>
      <c r="I9213" s="72"/>
      <c r="J9213" s="72"/>
    </row>
    <row r="9214" spans="6:10">
      <c r="F9214" s="71"/>
      <c r="G9214" s="47"/>
      <c r="H9214" s="72"/>
      <c r="I9214" s="72"/>
      <c r="J9214" s="72"/>
    </row>
    <row r="9215" spans="6:10">
      <c r="F9215" s="71"/>
      <c r="G9215" s="47"/>
      <c r="H9215" s="72"/>
      <c r="I9215" s="72"/>
      <c r="J9215" s="72"/>
    </row>
    <row r="9216" spans="6:10">
      <c r="F9216" s="71"/>
      <c r="G9216" s="47"/>
      <c r="H9216" s="72"/>
      <c r="I9216" s="72"/>
      <c r="J9216" s="72"/>
    </row>
    <row r="9217" spans="6:10">
      <c r="F9217" s="71"/>
      <c r="G9217" s="47"/>
      <c r="H9217" s="72"/>
      <c r="I9217" s="72"/>
      <c r="J9217" s="72"/>
    </row>
    <row r="9218" spans="6:10">
      <c r="F9218" s="71"/>
      <c r="G9218" s="47"/>
      <c r="H9218" s="72"/>
      <c r="I9218" s="72"/>
      <c r="J9218" s="72"/>
    </row>
    <row r="9219" spans="6:10">
      <c r="F9219" s="71"/>
      <c r="G9219" s="47"/>
      <c r="H9219" s="72"/>
      <c r="I9219" s="72"/>
      <c r="J9219" s="72"/>
    </row>
    <row r="9220" spans="6:10">
      <c r="F9220" s="71"/>
      <c r="G9220" s="47"/>
      <c r="H9220" s="72"/>
      <c r="I9220" s="72"/>
      <c r="J9220" s="72"/>
    </row>
    <row r="9221" spans="6:10">
      <c r="F9221" s="71"/>
      <c r="G9221" s="47"/>
      <c r="H9221" s="72"/>
      <c r="I9221" s="72"/>
      <c r="J9221" s="72"/>
    </row>
    <row r="9222" spans="6:10">
      <c r="F9222" s="71"/>
      <c r="G9222" s="47"/>
      <c r="H9222" s="72"/>
      <c r="I9222" s="72"/>
      <c r="J9222" s="72"/>
    </row>
    <row r="9223" spans="6:10">
      <c r="F9223" s="71"/>
      <c r="G9223" s="47"/>
      <c r="H9223" s="72"/>
      <c r="I9223" s="72"/>
      <c r="J9223" s="72"/>
    </row>
    <row r="9224" spans="6:10">
      <c r="F9224" s="71"/>
      <c r="G9224" s="47"/>
      <c r="H9224" s="72"/>
      <c r="I9224" s="72"/>
      <c r="J9224" s="72"/>
    </row>
    <row r="9225" spans="6:10">
      <c r="F9225" s="71"/>
      <c r="G9225" s="47"/>
      <c r="H9225" s="72"/>
      <c r="I9225" s="72"/>
      <c r="J9225" s="72"/>
    </row>
    <row r="9226" spans="6:10">
      <c r="F9226" s="71"/>
      <c r="G9226" s="47"/>
      <c r="H9226" s="72"/>
      <c r="I9226" s="72"/>
      <c r="J9226" s="72"/>
    </row>
    <row r="9227" spans="6:10">
      <c r="F9227" s="71"/>
      <c r="G9227" s="47"/>
      <c r="H9227" s="72"/>
      <c r="I9227" s="72"/>
      <c r="J9227" s="72"/>
    </row>
    <row r="9228" spans="6:10">
      <c r="F9228" s="71"/>
      <c r="G9228" s="47"/>
      <c r="H9228" s="72"/>
      <c r="I9228" s="72"/>
      <c r="J9228" s="72"/>
    </row>
    <row r="9229" spans="6:10">
      <c r="F9229" s="71"/>
      <c r="G9229" s="47"/>
      <c r="H9229" s="72"/>
      <c r="I9229" s="72"/>
      <c r="J9229" s="72"/>
    </row>
    <row r="9230" spans="6:10">
      <c r="F9230" s="71"/>
      <c r="G9230" s="47"/>
      <c r="H9230" s="72"/>
      <c r="I9230" s="72"/>
      <c r="J9230" s="72"/>
    </row>
    <row r="9231" spans="6:10">
      <c r="F9231" s="71"/>
      <c r="G9231" s="47"/>
      <c r="H9231" s="72"/>
      <c r="I9231" s="72"/>
      <c r="J9231" s="72"/>
    </row>
    <row r="9232" spans="6:10">
      <c r="F9232" s="71"/>
      <c r="G9232" s="47"/>
      <c r="H9232" s="72"/>
      <c r="I9232" s="72"/>
      <c r="J9232" s="72"/>
    </row>
    <row r="9233" spans="6:10">
      <c r="F9233" s="71"/>
      <c r="G9233" s="47"/>
      <c r="H9233" s="72"/>
      <c r="I9233" s="72"/>
      <c r="J9233" s="72"/>
    </row>
    <row r="9234" spans="6:10">
      <c r="F9234" s="71"/>
      <c r="G9234" s="47"/>
      <c r="H9234" s="72"/>
      <c r="I9234" s="72"/>
      <c r="J9234" s="72"/>
    </row>
    <row r="9235" spans="6:10">
      <c r="F9235" s="71"/>
      <c r="G9235" s="47"/>
      <c r="H9235" s="72"/>
      <c r="I9235" s="72"/>
      <c r="J9235" s="72"/>
    </row>
    <row r="9236" spans="6:10">
      <c r="F9236" s="71"/>
      <c r="G9236" s="47"/>
      <c r="H9236" s="72"/>
      <c r="I9236" s="72"/>
      <c r="J9236" s="72"/>
    </row>
    <row r="9237" spans="6:10">
      <c r="F9237" s="71"/>
      <c r="G9237" s="47"/>
      <c r="H9237" s="72"/>
      <c r="I9237" s="72"/>
      <c r="J9237" s="72"/>
    </row>
    <row r="9238" spans="6:10">
      <c r="F9238" s="71"/>
      <c r="G9238" s="47"/>
      <c r="H9238" s="72"/>
      <c r="I9238" s="72"/>
      <c r="J9238" s="72"/>
    </row>
    <row r="9239" spans="6:10">
      <c r="F9239" s="71"/>
      <c r="G9239" s="47"/>
      <c r="H9239" s="72"/>
      <c r="I9239" s="72"/>
      <c r="J9239" s="72"/>
    </row>
    <row r="9240" spans="6:10">
      <c r="F9240" s="71"/>
      <c r="G9240" s="47"/>
      <c r="H9240" s="72"/>
      <c r="I9240" s="72"/>
      <c r="J9240" s="72"/>
    </row>
    <row r="9241" spans="6:10">
      <c r="F9241" s="71"/>
      <c r="G9241" s="47"/>
      <c r="H9241" s="72"/>
      <c r="I9241" s="72"/>
      <c r="J9241" s="72"/>
    </row>
    <row r="9242" spans="6:10">
      <c r="F9242" s="71"/>
      <c r="G9242" s="47"/>
      <c r="H9242" s="72"/>
      <c r="I9242" s="72"/>
      <c r="J9242" s="72"/>
    </row>
    <row r="9243" spans="6:10">
      <c r="F9243" s="71"/>
      <c r="G9243" s="47"/>
      <c r="H9243" s="72"/>
      <c r="I9243" s="72"/>
      <c r="J9243" s="72"/>
    </row>
    <row r="9244" spans="6:10">
      <c r="F9244" s="71"/>
      <c r="G9244" s="47"/>
      <c r="H9244" s="72"/>
      <c r="I9244" s="72"/>
      <c r="J9244" s="72"/>
    </row>
    <row r="9245" spans="6:10">
      <c r="F9245" s="71"/>
      <c r="G9245" s="47"/>
      <c r="H9245" s="72"/>
      <c r="I9245" s="72"/>
      <c r="J9245" s="72"/>
    </row>
    <row r="9246" spans="6:10">
      <c r="F9246" s="71"/>
      <c r="G9246" s="47"/>
      <c r="H9246" s="72"/>
      <c r="I9246" s="72"/>
      <c r="J9246" s="72"/>
    </row>
    <row r="9247" spans="6:10">
      <c r="F9247" s="71"/>
      <c r="G9247" s="47"/>
      <c r="H9247" s="72"/>
      <c r="I9247" s="72"/>
      <c r="J9247" s="72"/>
    </row>
    <row r="9248" spans="6:10">
      <c r="F9248" s="71"/>
      <c r="G9248" s="47"/>
      <c r="H9248" s="72"/>
      <c r="I9248" s="72"/>
      <c r="J9248" s="72"/>
    </row>
    <row r="9249" spans="6:10">
      <c r="F9249" s="71"/>
      <c r="G9249" s="47"/>
      <c r="H9249" s="72"/>
      <c r="I9249" s="72"/>
      <c r="J9249" s="72"/>
    </row>
    <row r="9250" spans="6:10">
      <c r="F9250" s="71"/>
      <c r="G9250" s="47"/>
      <c r="H9250" s="72"/>
      <c r="I9250" s="72"/>
      <c r="J9250" s="72"/>
    </row>
    <row r="9251" spans="6:10">
      <c r="F9251" s="71"/>
      <c r="G9251" s="47"/>
      <c r="H9251" s="72"/>
      <c r="I9251" s="72"/>
      <c r="J9251" s="72"/>
    </row>
    <row r="9252" spans="6:10">
      <c r="F9252" s="71"/>
      <c r="G9252" s="47"/>
      <c r="H9252" s="72"/>
      <c r="I9252" s="72"/>
      <c r="J9252" s="72"/>
    </row>
    <row r="9253" spans="6:10">
      <c r="F9253" s="71"/>
      <c r="G9253" s="47"/>
      <c r="H9253" s="72"/>
      <c r="I9253" s="72"/>
      <c r="J9253" s="72"/>
    </row>
    <row r="9254" spans="6:10">
      <c r="F9254" s="71"/>
      <c r="G9254" s="47"/>
      <c r="H9254" s="72"/>
      <c r="I9254" s="72"/>
      <c r="J9254" s="72"/>
    </row>
    <row r="9255" spans="6:10">
      <c r="F9255" s="71"/>
      <c r="G9255" s="47"/>
      <c r="H9255" s="72"/>
      <c r="I9255" s="72"/>
      <c r="J9255" s="72"/>
    </row>
    <row r="9256" spans="6:10">
      <c r="F9256" s="71"/>
      <c r="G9256" s="47"/>
      <c r="H9256" s="72"/>
      <c r="I9256" s="72"/>
      <c r="J9256" s="72"/>
    </row>
    <row r="9257" spans="6:10">
      <c r="F9257" s="71"/>
      <c r="G9257" s="47"/>
      <c r="H9257" s="72"/>
      <c r="I9257" s="72"/>
      <c r="J9257" s="72"/>
    </row>
    <row r="9258" spans="6:10">
      <c r="F9258" s="71"/>
      <c r="G9258" s="47"/>
      <c r="H9258" s="72"/>
      <c r="I9258" s="72"/>
      <c r="J9258" s="72"/>
    </row>
    <row r="9259" spans="6:10">
      <c r="F9259" s="71"/>
      <c r="G9259" s="47"/>
      <c r="H9259" s="72"/>
      <c r="I9259" s="72"/>
      <c r="J9259" s="72"/>
    </row>
    <row r="9260" spans="6:10">
      <c r="F9260" s="71"/>
      <c r="G9260" s="47"/>
      <c r="H9260" s="72"/>
      <c r="I9260" s="72"/>
      <c r="J9260" s="72"/>
    </row>
    <row r="9261" spans="6:10">
      <c r="F9261" s="71"/>
      <c r="G9261" s="47"/>
      <c r="H9261" s="72"/>
      <c r="I9261" s="72"/>
      <c r="J9261" s="72"/>
    </row>
    <row r="9262" spans="6:10">
      <c r="F9262" s="71"/>
      <c r="G9262" s="47"/>
      <c r="H9262" s="72"/>
      <c r="I9262" s="72"/>
      <c r="J9262" s="72"/>
    </row>
    <row r="9263" spans="6:10">
      <c r="F9263" s="71"/>
      <c r="G9263" s="47"/>
      <c r="H9263" s="72"/>
      <c r="I9263" s="72"/>
      <c r="J9263" s="72"/>
    </row>
    <row r="9264" spans="6:10">
      <c r="F9264" s="71"/>
      <c r="G9264" s="47"/>
      <c r="H9264" s="72"/>
      <c r="I9264" s="72"/>
      <c r="J9264" s="72"/>
    </row>
    <row r="9265" spans="6:10">
      <c r="F9265" s="71"/>
      <c r="G9265" s="47"/>
      <c r="H9265" s="72"/>
      <c r="I9265" s="72"/>
      <c r="J9265" s="72"/>
    </row>
    <row r="9266" spans="6:10">
      <c r="F9266" s="71"/>
      <c r="G9266" s="47"/>
      <c r="H9266" s="72"/>
      <c r="I9266" s="72"/>
      <c r="J9266" s="72"/>
    </row>
    <row r="9267" spans="6:10">
      <c r="F9267" s="71"/>
      <c r="G9267" s="47"/>
      <c r="H9267" s="72"/>
      <c r="I9267" s="72"/>
      <c r="J9267" s="72"/>
    </row>
    <row r="9268" spans="6:10">
      <c r="F9268" s="71"/>
      <c r="G9268" s="47"/>
      <c r="H9268" s="72"/>
      <c r="I9268" s="72"/>
      <c r="J9268" s="72"/>
    </row>
    <row r="9269" spans="6:10">
      <c r="F9269" s="71"/>
      <c r="G9269" s="47"/>
      <c r="H9269" s="72"/>
      <c r="I9269" s="72"/>
      <c r="J9269" s="72"/>
    </row>
    <row r="9270" spans="6:10">
      <c r="F9270" s="71"/>
      <c r="G9270" s="47"/>
      <c r="H9270" s="72"/>
      <c r="I9270" s="72"/>
      <c r="J9270" s="72"/>
    </row>
    <row r="9271" spans="6:10">
      <c r="F9271" s="71"/>
      <c r="G9271" s="47"/>
      <c r="H9271" s="72"/>
      <c r="I9271" s="72"/>
      <c r="J9271" s="72"/>
    </row>
    <row r="9272" spans="6:10">
      <c r="F9272" s="71"/>
      <c r="G9272" s="47"/>
      <c r="H9272" s="72"/>
      <c r="I9272" s="72"/>
      <c r="J9272" s="72"/>
    </row>
    <row r="9273" spans="6:10">
      <c r="F9273" s="71"/>
      <c r="G9273" s="47"/>
      <c r="H9273" s="72"/>
      <c r="I9273" s="72"/>
      <c r="J9273" s="72"/>
    </row>
    <row r="9274" spans="6:10">
      <c r="F9274" s="71"/>
      <c r="G9274" s="47"/>
      <c r="H9274" s="72"/>
      <c r="I9274" s="72"/>
      <c r="J9274" s="72"/>
    </row>
    <row r="9275" spans="6:10">
      <c r="F9275" s="71"/>
      <c r="G9275" s="47"/>
      <c r="H9275" s="72"/>
      <c r="I9275" s="72"/>
      <c r="J9275" s="72"/>
    </row>
    <row r="9276" spans="6:10">
      <c r="F9276" s="71"/>
      <c r="G9276" s="47"/>
      <c r="H9276" s="72"/>
      <c r="I9276" s="72"/>
      <c r="J9276" s="72"/>
    </row>
    <row r="9277" spans="6:10">
      <c r="F9277" s="71"/>
      <c r="G9277" s="47"/>
      <c r="H9277" s="72"/>
      <c r="I9277" s="72"/>
      <c r="J9277" s="72"/>
    </row>
    <row r="9278" spans="6:10">
      <c r="F9278" s="71"/>
      <c r="G9278" s="47"/>
      <c r="H9278" s="72"/>
      <c r="I9278" s="72"/>
      <c r="J9278" s="72"/>
    </row>
    <row r="9279" spans="6:10">
      <c r="F9279" s="71"/>
      <c r="G9279" s="47"/>
      <c r="H9279" s="72"/>
      <c r="I9279" s="72"/>
      <c r="J9279" s="72"/>
    </row>
    <row r="9280" spans="6:10">
      <c r="F9280" s="71"/>
      <c r="G9280" s="47"/>
      <c r="H9280" s="72"/>
      <c r="I9280" s="72"/>
      <c r="J9280" s="72"/>
    </row>
    <row r="9281" spans="6:10">
      <c r="F9281" s="71"/>
      <c r="G9281" s="47"/>
      <c r="H9281" s="72"/>
      <c r="I9281" s="72"/>
      <c r="J9281" s="72"/>
    </row>
    <row r="9282" spans="6:10">
      <c r="F9282" s="71"/>
      <c r="G9282" s="47"/>
      <c r="H9282" s="72"/>
      <c r="I9282" s="72"/>
      <c r="J9282" s="72"/>
    </row>
    <row r="9283" spans="6:10">
      <c r="F9283" s="71"/>
      <c r="G9283" s="47"/>
      <c r="H9283" s="72"/>
      <c r="I9283" s="72"/>
      <c r="J9283" s="72"/>
    </row>
    <row r="9284" spans="6:10">
      <c r="F9284" s="71"/>
      <c r="G9284" s="47"/>
      <c r="H9284" s="72"/>
      <c r="I9284" s="72"/>
      <c r="J9284" s="72"/>
    </row>
    <row r="9285" spans="6:10">
      <c r="F9285" s="71"/>
      <c r="G9285" s="47"/>
      <c r="H9285" s="72"/>
      <c r="I9285" s="72"/>
      <c r="J9285" s="72"/>
    </row>
    <row r="9286" spans="6:10">
      <c r="F9286" s="71"/>
      <c r="G9286" s="47"/>
      <c r="H9286" s="72"/>
      <c r="I9286" s="72"/>
      <c r="J9286" s="72"/>
    </row>
    <row r="9287" spans="6:10">
      <c r="F9287" s="71"/>
      <c r="G9287" s="47"/>
      <c r="H9287" s="72"/>
      <c r="I9287" s="72"/>
      <c r="J9287" s="72"/>
    </row>
    <row r="9288" spans="6:10">
      <c r="F9288" s="71"/>
      <c r="G9288" s="47"/>
      <c r="H9288" s="72"/>
      <c r="I9288" s="72"/>
      <c r="J9288" s="72"/>
    </row>
    <row r="9289" spans="6:10">
      <c r="F9289" s="71"/>
      <c r="G9289" s="47"/>
      <c r="H9289" s="72"/>
      <c r="I9289" s="72"/>
      <c r="J9289" s="72"/>
    </row>
    <row r="9290" spans="6:10">
      <c r="F9290" s="71"/>
      <c r="G9290" s="47"/>
      <c r="H9290" s="72"/>
      <c r="I9290" s="72"/>
      <c r="J9290" s="72"/>
    </row>
    <row r="9291" spans="6:10">
      <c r="F9291" s="71"/>
      <c r="G9291" s="47"/>
      <c r="H9291" s="72"/>
      <c r="I9291" s="72"/>
      <c r="J9291" s="72"/>
    </row>
    <row r="9292" spans="6:10">
      <c r="F9292" s="71"/>
      <c r="G9292" s="47"/>
      <c r="H9292" s="72"/>
      <c r="I9292" s="72"/>
      <c r="J9292" s="72"/>
    </row>
    <row r="9293" spans="6:10">
      <c r="F9293" s="71"/>
      <c r="G9293" s="47"/>
      <c r="H9293" s="72"/>
      <c r="I9293" s="72"/>
      <c r="J9293" s="72"/>
    </row>
    <row r="9294" spans="6:10">
      <c r="F9294" s="71"/>
      <c r="G9294" s="47"/>
      <c r="H9294" s="72"/>
      <c r="I9294" s="72"/>
      <c r="J9294" s="72"/>
    </row>
    <row r="9295" spans="6:10">
      <c r="F9295" s="71"/>
      <c r="G9295" s="47"/>
      <c r="H9295" s="72"/>
      <c r="I9295" s="72"/>
      <c r="J9295" s="72"/>
    </row>
    <row r="9296" spans="6:10">
      <c r="F9296" s="71"/>
      <c r="G9296" s="47"/>
      <c r="H9296" s="72"/>
      <c r="I9296" s="72"/>
      <c r="J9296" s="72"/>
    </row>
    <row r="9297" spans="6:10">
      <c r="F9297" s="71"/>
      <c r="G9297" s="47"/>
      <c r="H9297" s="72"/>
      <c r="I9297" s="72"/>
      <c r="J9297" s="72"/>
    </row>
    <row r="9298" spans="6:10">
      <c r="F9298" s="71"/>
      <c r="G9298" s="47"/>
      <c r="H9298" s="72"/>
      <c r="I9298" s="72"/>
      <c r="J9298" s="72"/>
    </row>
    <row r="9299" spans="6:10">
      <c r="F9299" s="71"/>
      <c r="G9299" s="47"/>
      <c r="H9299" s="72"/>
      <c r="I9299" s="72"/>
      <c r="J9299" s="72"/>
    </row>
    <row r="9300" spans="6:10">
      <c r="F9300" s="71"/>
      <c r="G9300" s="47"/>
      <c r="H9300" s="72"/>
      <c r="I9300" s="72"/>
      <c r="J9300" s="72"/>
    </row>
    <row r="9301" spans="6:10">
      <c r="F9301" s="71"/>
      <c r="G9301" s="47"/>
      <c r="H9301" s="72"/>
      <c r="I9301" s="72"/>
      <c r="J9301" s="72"/>
    </row>
    <row r="9302" spans="6:10">
      <c r="F9302" s="71"/>
      <c r="G9302" s="47"/>
      <c r="H9302" s="72"/>
      <c r="I9302" s="72"/>
      <c r="J9302" s="72"/>
    </row>
    <row r="9303" spans="6:10">
      <c r="F9303" s="71"/>
      <c r="G9303" s="47"/>
      <c r="H9303" s="72"/>
      <c r="I9303" s="72"/>
      <c r="J9303" s="72"/>
    </row>
    <row r="9304" spans="6:10">
      <c r="F9304" s="71"/>
      <c r="G9304" s="47"/>
      <c r="H9304" s="72"/>
      <c r="I9304" s="72"/>
      <c r="J9304" s="72"/>
    </row>
    <row r="9305" spans="6:10">
      <c r="F9305" s="71"/>
      <c r="G9305" s="47"/>
      <c r="H9305" s="72"/>
      <c r="I9305" s="72"/>
      <c r="J9305" s="72"/>
    </row>
    <row r="9306" spans="6:10">
      <c r="F9306" s="71"/>
      <c r="G9306" s="47"/>
      <c r="H9306" s="72"/>
      <c r="I9306" s="72"/>
      <c r="J9306" s="72"/>
    </row>
    <row r="9307" spans="6:10">
      <c r="F9307" s="71"/>
      <c r="G9307" s="47"/>
      <c r="H9307" s="72"/>
      <c r="I9307" s="72"/>
      <c r="J9307" s="72"/>
    </row>
    <row r="9308" spans="6:10">
      <c r="F9308" s="71"/>
      <c r="G9308" s="47"/>
      <c r="H9308" s="72"/>
      <c r="I9308" s="72"/>
      <c r="J9308" s="72"/>
    </row>
    <row r="9309" spans="6:10">
      <c r="F9309" s="71"/>
      <c r="G9309" s="47"/>
      <c r="H9309" s="72"/>
      <c r="I9309" s="72"/>
      <c r="J9309" s="72"/>
    </row>
    <row r="9310" spans="6:10">
      <c r="F9310" s="71"/>
      <c r="G9310" s="47"/>
      <c r="H9310" s="72"/>
      <c r="I9310" s="72"/>
      <c r="J9310" s="72"/>
    </row>
    <row r="9311" spans="6:10">
      <c r="F9311" s="71"/>
      <c r="G9311" s="47"/>
      <c r="H9311" s="72"/>
      <c r="I9311" s="72"/>
      <c r="J9311" s="72"/>
    </row>
    <row r="9312" spans="6:10">
      <c r="F9312" s="71"/>
      <c r="G9312" s="47"/>
      <c r="H9312" s="72"/>
      <c r="I9312" s="72"/>
      <c r="J9312" s="72"/>
    </row>
    <row r="9313" spans="6:10">
      <c r="F9313" s="71"/>
      <c r="G9313" s="47"/>
      <c r="H9313" s="72"/>
      <c r="I9313" s="72"/>
      <c r="J9313" s="72"/>
    </row>
    <row r="9314" spans="6:10">
      <c r="F9314" s="71"/>
      <c r="G9314" s="47"/>
      <c r="H9314" s="72"/>
      <c r="I9314" s="72"/>
      <c r="J9314" s="72"/>
    </row>
    <row r="9315" spans="6:10">
      <c r="F9315" s="71"/>
      <c r="G9315" s="47"/>
      <c r="H9315" s="72"/>
      <c r="I9315" s="72"/>
      <c r="J9315" s="72"/>
    </row>
    <row r="9316" spans="6:10">
      <c r="F9316" s="71"/>
      <c r="G9316" s="47"/>
      <c r="H9316" s="72"/>
      <c r="I9316" s="72"/>
      <c r="J9316" s="72"/>
    </row>
    <row r="9317" spans="6:10">
      <c r="F9317" s="71"/>
      <c r="G9317" s="47"/>
      <c r="H9317" s="72"/>
      <c r="I9317" s="72"/>
      <c r="J9317" s="72"/>
    </row>
    <row r="9318" spans="6:10">
      <c r="F9318" s="71"/>
      <c r="G9318" s="47"/>
      <c r="H9318" s="72"/>
      <c r="I9318" s="72"/>
      <c r="J9318" s="72"/>
    </row>
    <row r="9319" spans="6:10">
      <c r="F9319" s="71"/>
      <c r="G9319" s="47"/>
      <c r="H9319" s="72"/>
      <c r="I9319" s="72"/>
      <c r="J9319" s="72"/>
    </row>
    <row r="9320" spans="6:10">
      <c r="F9320" s="71"/>
      <c r="G9320" s="47"/>
      <c r="H9320" s="72"/>
      <c r="I9320" s="72"/>
      <c r="J9320" s="72"/>
    </row>
    <row r="9321" spans="6:10">
      <c r="F9321" s="71"/>
      <c r="G9321" s="47"/>
      <c r="H9321" s="72"/>
      <c r="I9321" s="72"/>
      <c r="J9321" s="72"/>
    </row>
    <row r="9322" spans="6:10">
      <c r="F9322" s="71"/>
      <c r="G9322" s="47"/>
      <c r="H9322" s="72"/>
      <c r="I9322" s="72"/>
      <c r="J9322" s="72"/>
    </row>
    <row r="9323" spans="6:10">
      <c r="F9323" s="71"/>
      <c r="G9323" s="47"/>
      <c r="H9323" s="72"/>
      <c r="I9323" s="72"/>
      <c r="J9323" s="72"/>
    </row>
    <row r="9324" spans="6:10">
      <c r="F9324" s="71"/>
      <c r="G9324" s="47"/>
      <c r="H9324" s="72"/>
      <c r="I9324" s="72"/>
      <c r="J9324" s="72"/>
    </row>
    <row r="9325" spans="6:10">
      <c r="F9325" s="71"/>
      <c r="G9325" s="47"/>
      <c r="H9325" s="72"/>
      <c r="I9325" s="72"/>
      <c r="J9325" s="72"/>
    </row>
    <row r="9326" spans="6:10">
      <c r="F9326" s="71"/>
      <c r="G9326" s="47"/>
      <c r="H9326" s="72"/>
      <c r="I9326" s="72"/>
      <c r="J9326" s="72"/>
    </row>
    <row r="9327" spans="6:10">
      <c r="F9327" s="71"/>
      <c r="G9327" s="47"/>
      <c r="H9327" s="72"/>
      <c r="I9327" s="72"/>
      <c r="J9327" s="72"/>
    </row>
    <row r="9328" spans="6:10">
      <c r="F9328" s="71"/>
      <c r="G9328" s="47"/>
      <c r="H9328" s="72"/>
      <c r="I9328" s="72"/>
      <c r="J9328" s="72"/>
    </row>
    <row r="9329" spans="6:10">
      <c r="F9329" s="71"/>
      <c r="G9329" s="47"/>
      <c r="H9329" s="72"/>
      <c r="I9329" s="72"/>
      <c r="J9329" s="72"/>
    </row>
    <row r="9330" spans="6:10">
      <c r="F9330" s="71"/>
      <c r="G9330" s="47"/>
      <c r="H9330" s="72"/>
      <c r="I9330" s="72"/>
      <c r="J9330" s="72"/>
    </row>
    <row r="9331" spans="6:10">
      <c r="F9331" s="71"/>
      <c r="G9331" s="47"/>
      <c r="H9331" s="72"/>
      <c r="I9331" s="72"/>
      <c r="J9331" s="72"/>
    </row>
    <row r="9332" spans="6:10">
      <c r="F9332" s="71"/>
      <c r="G9332" s="47"/>
      <c r="H9332" s="72"/>
      <c r="I9332" s="72"/>
      <c r="J9332" s="72"/>
    </row>
    <row r="9333" spans="6:10">
      <c r="F9333" s="71"/>
      <c r="G9333" s="47"/>
      <c r="H9333" s="72"/>
      <c r="I9333" s="72"/>
      <c r="J9333" s="72"/>
    </row>
    <row r="9334" spans="6:10">
      <c r="F9334" s="71"/>
      <c r="G9334" s="47"/>
      <c r="H9334" s="72"/>
      <c r="I9334" s="72"/>
      <c r="J9334" s="72"/>
    </row>
    <row r="9335" spans="6:10">
      <c r="F9335" s="71"/>
      <c r="G9335" s="47"/>
      <c r="H9335" s="72"/>
      <c r="I9335" s="72"/>
      <c r="J9335" s="72"/>
    </row>
    <row r="9336" spans="6:10">
      <c r="F9336" s="71"/>
      <c r="G9336" s="47"/>
      <c r="H9336" s="72"/>
      <c r="I9336" s="72"/>
      <c r="J9336" s="72"/>
    </row>
    <row r="9337" spans="6:10">
      <c r="F9337" s="71"/>
      <c r="G9337" s="47"/>
      <c r="H9337" s="72"/>
      <c r="I9337" s="72"/>
      <c r="J9337" s="72"/>
    </row>
    <row r="9338" spans="6:10">
      <c r="F9338" s="71"/>
      <c r="G9338" s="47"/>
      <c r="H9338" s="72"/>
      <c r="I9338" s="72"/>
      <c r="J9338" s="72"/>
    </row>
    <row r="9339" spans="6:10">
      <c r="F9339" s="71"/>
      <c r="G9339" s="47"/>
      <c r="H9339" s="72"/>
      <c r="I9339" s="72"/>
      <c r="J9339" s="72"/>
    </row>
    <row r="9340" spans="6:10">
      <c r="F9340" s="71"/>
      <c r="G9340" s="47"/>
      <c r="H9340" s="72"/>
      <c r="I9340" s="72"/>
      <c r="J9340" s="72"/>
    </row>
    <row r="9341" spans="6:10">
      <c r="F9341" s="71"/>
      <c r="G9341" s="47"/>
      <c r="H9341" s="72"/>
      <c r="I9341" s="72"/>
      <c r="J9341" s="72"/>
    </row>
    <row r="9342" spans="6:10">
      <c r="F9342" s="71"/>
      <c r="G9342" s="47"/>
      <c r="H9342" s="72"/>
      <c r="I9342" s="72"/>
      <c r="J9342" s="72"/>
    </row>
    <row r="9343" spans="6:10">
      <c r="F9343" s="71"/>
      <c r="G9343" s="47"/>
      <c r="H9343" s="72"/>
      <c r="I9343" s="72"/>
      <c r="J9343" s="72"/>
    </row>
    <row r="9344" spans="6:10">
      <c r="F9344" s="71"/>
      <c r="G9344" s="47"/>
      <c r="H9344" s="72"/>
      <c r="I9344" s="72"/>
      <c r="J9344" s="72"/>
    </row>
    <row r="9345" spans="6:10">
      <c r="F9345" s="71"/>
      <c r="G9345" s="47"/>
      <c r="H9345" s="72"/>
      <c r="I9345" s="72"/>
      <c r="J9345" s="72"/>
    </row>
    <row r="9346" spans="6:10">
      <c r="F9346" s="71"/>
      <c r="G9346" s="47"/>
      <c r="H9346" s="72"/>
      <c r="I9346" s="72"/>
      <c r="J9346" s="72"/>
    </row>
    <row r="9347" spans="6:10">
      <c r="F9347" s="71"/>
      <c r="G9347" s="47"/>
      <c r="H9347" s="72"/>
      <c r="I9347" s="72"/>
      <c r="J9347" s="72"/>
    </row>
    <row r="9348" spans="6:10">
      <c r="F9348" s="71"/>
      <c r="G9348" s="47"/>
      <c r="H9348" s="72"/>
      <c r="I9348" s="72"/>
      <c r="J9348" s="72"/>
    </row>
    <row r="9349" spans="6:10">
      <c r="F9349" s="71"/>
      <c r="G9349" s="47"/>
      <c r="H9349" s="72"/>
      <c r="I9349" s="72"/>
      <c r="J9349" s="72"/>
    </row>
    <row r="9350" spans="6:10">
      <c r="F9350" s="71"/>
      <c r="G9350" s="47"/>
      <c r="H9350" s="72"/>
      <c r="I9350" s="72"/>
      <c r="J9350" s="72"/>
    </row>
    <row r="9351" spans="6:10">
      <c r="F9351" s="71"/>
      <c r="G9351" s="47"/>
      <c r="H9351" s="72"/>
      <c r="I9351" s="72"/>
      <c r="J9351" s="72"/>
    </row>
    <row r="9352" spans="6:10">
      <c r="F9352" s="71"/>
      <c r="G9352" s="47"/>
      <c r="H9352" s="72"/>
      <c r="I9352" s="72"/>
      <c r="J9352" s="72"/>
    </row>
    <row r="9353" spans="6:10">
      <c r="F9353" s="71"/>
      <c r="G9353" s="47"/>
      <c r="H9353" s="72"/>
      <c r="I9353" s="72"/>
      <c r="J9353" s="72"/>
    </row>
    <row r="9354" spans="6:10">
      <c r="F9354" s="71"/>
      <c r="G9354" s="47"/>
      <c r="H9354" s="72"/>
      <c r="I9354" s="72"/>
      <c r="J9354" s="72"/>
    </row>
    <row r="9355" spans="6:10">
      <c r="F9355" s="71"/>
      <c r="G9355" s="47"/>
      <c r="H9355" s="72"/>
      <c r="I9355" s="72"/>
      <c r="J9355" s="72"/>
    </row>
    <row r="9356" spans="6:10">
      <c r="F9356" s="71"/>
      <c r="G9356" s="47"/>
      <c r="H9356" s="72"/>
      <c r="I9356" s="72"/>
      <c r="J9356" s="72"/>
    </row>
    <row r="9357" spans="6:10">
      <c r="F9357" s="71"/>
      <c r="G9357" s="47"/>
      <c r="H9357" s="72"/>
      <c r="I9357" s="72"/>
      <c r="J9357" s="72"/>
    </row>
    <row r="9358" spans="6:10">
      <c r="F9358" s="71"/>
      <c r="G9358" s="47"/>
      <c r="H9358" s="72"/>
      <c r="I9358" s="72"/>
      <c r="J9358" s="72"/>
    </row>
    <row r="9359" spans="6:10">
      <c r="F9359" s="71"/>
      <c r="G9359" s="47"/>
      <c r="H9359" s="72"/>
      <c r="I9359" s="72"/>
      <c r="J9359" s="72"/>
    </row>
    <row r="9360" spans="6:10">
      <c r="F9360" s="71"/>
      <c r="G9360" s="47"/>
      <c r="H9360" s="72"/>
      <c r="I9360" s="72"/>
      <c r="J9360" s="72"/>
    </row>
    <row r="9361" spans="6:10">
      <c r="F9361" s="71"/>
      <c r="G9361" s="47"/>
      <c r="H9361" s="72"/>
      <c r="I9361" s="72"/>
      <c r="J9361" s="72"/>
    </row>
    <row r="9362" spans="6:10">
      <c r="F9362" s="71"/>
      <c r="G9362" s="47"/>
      <c r="H9362" s="72"/>
      <c r="I9362" s="72"/>
      <c r="J9362" s="72"/>
    </row>
    <row r="9363" spans="6:10">
      <c r="F9363" s="71"/>
      <c r="G9363" s="47"/>
      <c r="H9363" s="72"/>
      <c r="I9363" s="72"/>
      <c r="J9363" s="72"/>
    </row>
    <row r="9364" spans="6:10">
      <c r="F9364" s="71"/>
      <c r="G9364" s="47"/>
      <c r="H9364" s="72"/>
      <c r="I9364" s="72"/>
      <c r="J9364" s="72"/>
    </row>
    <row r="9365" spans="6:10">
      <c r="F9365" s="71"/>
      <c r="G9365" s="47"/>
      <c r="H9365" s="72"/>
      <c r="I9365" s="72"/>
      <c r="J9365" s="72"/>
    </row>
    <row r="9366" spans="6:10">
      <c r="F9366" s="71"/>
      <c r="G9366" s="47"/>
      <c r="H9366" s="72"/>
      <c r="I9366" s="72"/>
      <c r="J9366" s="72"/>
    </row>
    <row r="9367" spans="6:10">
      <c r="F9367" s="71"/>
      <c r="G9367" s="47"/>
      <c r="H9367" s="72"/>
      <c r="I9367" s="72"/>
      <c r="J9367" s="72"/>
    </row>
    <row r="9368" spans="6:10">
      <c r="F9368" s="71"/>
      <c r="G9368" s="47"/>
      <c r="H9368" s="72"/>
      <c r="I9368" s="72"/>
      <c r="J9368" s="72"/>
    </row>
    <row r="9369" spans="6:10">
      <c r="F9369" s="71"/>
      <c r="G9369" s="47"/>
      <c r="H9369" s="72"/>
      <c r="I9369" s="72"/>
      <c r="J9369" s="72"/>
    </row>
    <row r="9370" spans="6:10">
      <c r="F9370" s="71"/>
      <c r="G9370" s="47"/>
      <c r="H9370" s="72"/>
      <c r="I9370" s="72"/>
      <c r="J9370" s="72"/>
    </row>
    <row r="9371" spans="6:10">
      <c r="F9371" s="71"/>
      <c r="G9371" s="47"/>
      <c r="H9371" s="72"/>
      <c r="I9371" s="72"/>
      <c r="J9371" s="72"/>
    </row>
    <row r="9372" spans="6:10">
      <c r="F9372" s="71"/>
      <c r="G9372" s="47"/>
      <c r="H9372" s="72"/>
      <c r="I9372" s="72"/>
      <c r="J9372" s="72"/>
    </row>
    <row r="9373" spans="6:10">
      <c r="F9373" s="71"/>
      <c r="G9373" s="47"/>
      <c r="H9373" s="72"/>
      <c r="I9373" s="72"/>
      <c r="J9373" s="72"/>
    </row>
    <row r="9374" spans="6:10">
      <c r="F9374" s="71"/>
      <c r="G9374" s="47"/>
      <c r="H9374" s="72"/>
      <c r="I9374" s="72"/>
      <c r="J9374" s="72"/>
    </row>
    <row r="9375" spans="6:10">
      <c r="F9375" s="71"/>
      <c r="G9375" s="47"/>
      <c r="H9375" s="72"/>
      <c r="I9375" s="72"/>
      <c r="J9375" s="72"/>
    </row>
    <row r="9376" spans="6:10">
      <c r="F9376" s="71"/>
      <c r="G9376" s="47"/>
      <c r="H9376" s="72"/>
      <c r="I9376" s="72"/>
      <c r="J9376" s="72"/>
    </row>
    <row r="9377" spans="6:10">
      <c r="F9377" s="71"/>
      <c r="G9377" s="47"/>
      <c r="H9377" s="72"/>
      <c r="I9377" s="72"/>
      <c r="J9377" s="72"/>
    </row>
    <row r="9378" spans="6:10">
      <c r="F9378" s="71"/>
      <c r="G9378" s="47"/>
      <c r="H9378" s="72"/>
      <c r="I9378" s="72"/>
      <c r="J9378" s="72"/>
    </row>
    <row r="9379" spans="6:10">
      <c r="F9379" s="71"/>
      <c r="G9379" s="47"/>
      <c r="H9379" s="72"/>
      <c r="I9379" s="72"/>
      <c r="J9379" s="72"/>
    </row>
    <row r="9380" spans="6:10">
      <c r="F9380" s="71"/>
      <c r="G9380" s="47"/>
      <c r="H9380" s="72"/>
      <c r="I9380" s="72"/>
      <c r="J9380" s="72"/>
    </row>
    <row r="9381" spans="6:10">
      <c r="F9381" s="71"/>
      <c r="G9381" s="47"/>
      <c r="H9381" s="72"/>
      <c r="I9381" s="72"/>
      <c r="J9381" s="72"/>
    </row>
    <row r="9382" spans="6:10">
      <c r="F9382" s="71"/>
      <c r="G9382" s="47"/>
      <c r="H9382" s="72"/>
      <c r="I9382" s="72"/>
      <c r="J9382" s="72"/>
    </row>
    <row r="9383" spans="6:10">
      <c r="F9383" s="71"/>
      <c r="G9383" s="47"/>
      <c r="H9383" s="72"/>
      <c r="I9383" s="72"/>
      <c r="J9383" s="72"/>
    </row>
    <row r="9384" spans="6:10">
      <c r="F9384" s="71"/>
      <c r="G9384" s="47"/>
      <c r="H9384" s="72"/>
      <c r="I9384" s="72"/>
      <c r="J9384" s="72"/>
    </row>
    <row r="9385" spans="6:10">
      <c r="F9385" s="71"/>
      <c r="G9385" s="47"/>
      <c r="H9385" s="72"/>
      <c r="I9385" s="72"/>
      <c r="J9385" s="72"/>
    </row>
    <row r="9386" spans="6:10">
      <c r="F9386" s="71"/>
      <c r="G9386" s="47"/>
      <c r="H9386" s="72"/>
      <c r="I9386" s="72"/>
      <c r="J9386" s="72"/>
    </row>
    <row r="9387" spans="6:10">
      <c r="F9387" s="71"/>
      <c r="G9387" s="47"/>
      <c r="H9387" s="72"/>
      <c r="I9387" s="72"/>
      <c r="J9387" s="72"/>
    </row>
    <row r="9388" spans="6:10">
      <c r="F9388" s="71"/>
      <c r="G9388" s="47"/>
      <c r="H9388" s="72"/>
      <c r="I9388" s="72"/>
      <c r="J9388" s="72"/>
    </row>
    <row r="9389" spans="6:10">
      <c r="F9389" s="71"/>
      <c r="G9389" s="47"/>
      <c r="H9389" s="72"/>
      <c r="I9389" s="72"/>
      <c r="J9389" s="72"/>
    </row>
    <row r="9390" spans="6:10">
      <c r="F9390" s="71"/>
      <c r="G9390" s="47"/>
      <c r="H9390" s="72"/>
      <c r="I9390" s="72"/>
      <c r="J9390" s="72"/>
    </row>
    <row r="9391" spans="6:10">
      <c r="F9391" s="71"/>
      <c r="G9391" s="47"/>
      <c r="H9391" s="72"/>
      <c r="I9391" s="72"/>
      <c r="J9391" s="72"/>
    </row>
    <row r="9392" spans="6:10">
      <c r="F9392" s="71"/>
      <c r="G9392" s="47"/>
      <c r="H9392" s="72"/>
      <c r="I9392" s="72"/>
      <c r="J9392" s="72"/>
    </row>
    <row r="9393" spans="6:10">
      <c r="F9393" s="71"/>
      <c r="G9393" s="47"/>
      <c r="H9393" s="72"/>
      <c r="I9393" s="72"/>
      <c r="J9393" s="72"/>
    </row>
    <row r="9394" spans="6:10">
      <c r="F9394" s="71"/>
      <c r="G9394" s="47"/>
      <c r="H9394" s="72"/>
      <c r="I9394" s="72"/>
      <c r="J9394" s="72"/>
    </row>
    <row r="9395" spans="6:10">
      <c r="F9395" s="71"/>
      <c r="G9395" s="47"/>
      <c r="H9395" s="72"/>
      <c r="I9395" s="72"/>
      <c r="J9395" s="72"/>
    </row>
    <row r="9396" spans="6:10">
      <c r="F9396" s="71"/>
      <c r="G9396" s="47"/>
      <c r="H9396" s="72"/>
      <c r="I9396" s="72"/>
      <c r="J9396" s="72"/>
    </row>
    <row r="9397" spans="6:10">
      <c r="F9397" s="71"/>
      <c r="G9397" s="47"/>
      <c r="H9397" s="72"/>
      <c r="I9397" s="72"/>
      <c r="J9397" s="72"/>
    </row>
    <row r="9398" spans="6:10">
      <c r="F9398" s="71"/>
      <c r="G9398" s="47"/>
      <c r="H9398" s="72"/>
      <c r="I9398" s="72"/>
      <c r="J9398" s="72"/>
    </row>
    <row r="9399" spans="6:10">
      <c r="F9399" s="71"/>
      <c r="G9399" s="47"/>
      <c r="H9399" s="72"/>
      <c r="I9399" s="72"/>
      <c r="J9399" s="72"/>
    </row>
    <row r="9400" spans="6:10">
      <c r="F9400" s="71"/>
      <c r="G9400" s="47"/>
      <c r="H9400" s="72"/>
      <c r="I9400" s="72"/>
      <c r="J9400" s="72"/>
    </row>
    <row r="9401" spans="6:10">
      <c r="F9401" s="71"/>
      <c r="G9401" s="47"/>
      <c r="H9401" s="72"/>
      <c r="I9401" s="72"/>
      <c r="J9401" s="72"/>
    </row>
    <row r="9402" spans="6:10">
      <c r="F9402" s="71"/>
      <c r="G9402" s="47"/>
      <c r="H9402" s="72"/>
      <c r="I9402" s="72"/>
      <c r="J9402" s="72"/>
    </row>
    <row r="9403" spans="6:10">
      <c r="F9403" s="71"/>
      <c r="G9403" s="47"/>
      <c r="H9403" s="72"/>
      <c r="I9403" s="72"/>
      <c r="J9403" s="72"/>
    </row>
    <row r="9404" spans="6:10">
      <c r="F9404" s="71"/>
      <c r="G9404" s="47"/>
      <c r="H9404" s="72"/>
      <c r="I9404" s="72"/>
      <c r="J9404" s="72"/>
    </row>
    <row r="9405" spans="6:10">
      <c r="F9405" s="71"/>
      <c r="G9405" s="47"/>
      <c r="H9405" s="72"/>
      <c r="I9405" s="72"/>
      <c r="J9405" s="72"/>
    </row>
    <row r="9406" spans="6:10">
      <c r="F9406" s="71"/>
      <c r="G9406" s="47"/>
      <c r="H9406" s="72"/>
      <c r="I9406" s="72"/>
      <c r="J9406" s="72"/>
    </row>
    <row r="9407" spans="6:10">
      <c r="F9407" s="71"/>
      <c r="G9407" s="47"/>
      <c r="H9407" s="72"/>
      <c r="I9407" s="72"/>
      <c r="J9407" s="72"/>
    </row>
    <row r="9408" spans="6:10">
      <c r="F9408" s="71"/>
      <c r="G9408" s="47"/>
      <c r="H9408" s="72"/>
      <c r="I9408" s="72"/>
      <c r="J9408" s="72"/>
    </row>
    <row r="9409" spans="6:10">
      <c r="F9409" s="71"/>
      <c r="G9409" s="47"/>
      <c r="H9409" s="72"/>
      <c r="I9409" s="72"/>
      <c r="J9409" s="72"/>
    </row>
    <row r="9410" spans="6:10">
      <c r="F9410" s="71"/>
      <c r="G9410" s="47"/>
      <c r="H9410" s="72"/>
      <c r="I9410" s="72"/>
      <c r="J9410" s="72"/>
    </row>
    <row r="9411" spans="6:10">
      <c r="F9411" s="71"/>
      <c r="G9411" s="47"/>
      <c r="H9411" s="72"/>
      <c r="I9411" s="72"/>
      <c r="J9411" s="72"/>
    </row>
    <row r="9412" spans="6:10">
      <c r="F9412" s="71"/>
      <c r="G9412" s="47"/>
      <c r="H9412" s="72"/>
      <c r="I9412" s="72"/>
      <c r="J9412" s="72"/>
    </row>
    <row r="9413" spans="6:10">
      <c r="F9413" s="71"/>
      <c r="G9413" s="47"/>
      <c r="H9413" s="72"/>
      <c r="I9413" s="72"/>
      <c r="J9413" s="72"/>
    </row>
    <row r="9414" spans="6:10">
      <c r="F9414" s="71"/>
      <c r="G9414" s="47"/>
      <c r="H9414" s="72"/>
      <c r="I9414" s="72"/>
      <c r="J9414" s="72"/>
    </row>
    <row r="9415" spans="6:10">
      <c r="F9415" s="71"/>
      <c r="G9415" s="47"/>
      <c r="H9415" s="72"/>
      <c r="I9415" s="72"/>
      <c r="J9415" s="72"/>
    </row>
    <row r="9416" spans="6:10">
      <c r="F9416" s="71"/>
      <c r="G9416" s="47"/>
      <c r="H9416" s="72"/>
      <c r="I9416" s="72"/>
      <c r="J9416" s="72"/>
    </row>
    <row r="9417" spans="6:10">
      <c r="F9417" s="71"/>
      <c r="G9417" s="47"/>
      <c r="H9417" s="72"/>
      <c r="I9417" s="72"/>
      <c r="J9417" s="72"/>
    </row>
    <row r="9418" spans="6:10">
      <c r="F9418" s="71"/>
      <c r="G9418" s="47"/>
      <c r="H9418" s="72"/>
      <c r="I9418" s="72"/>
      <c r="J9418" s="72"/>
    </row>
    <row r="9419" spans="6:10">
      <c r="F9419" s="71"/>
      <c r="G9419" s="47"/>
      <c r="H9419" s="72"/>
      <c r="I9419" s="72"/>
      <c r="J9419" s="72"/>
    </row>
    <row r="9420" spans="6:10">
      <c r="F9420" s="71"/>
      <c r="G9420" s="47"/>
      <c r="H9420" s="72"/>
      <c r="I9420" s="72"/>
      <c r="J9420" s="72"/>
    </row>
    <row r="9421" spans="6:10">
      <c r="F9421" s="71"/>
      <c r="G9421" s="47"/>
      <c r="H9421" s="72"/>
      <c r="I9421" s="72"/>
      <c r="J9421" s="72"/>
    </row>
    <row r="9422" spans="6:10">
      <c r="F9422" s="71"/>
      <c r="G9422" s="47"/>
      <c r="H9422" s="72"/>
      <c r="I9422" s="72"/>
      <c r="J9422" s="72"/>
    </row>
    <row r="9423" spans="6:10">
      <c r="F9423" s="71"/>
      <c r="G9423" s="47"/>
      <c r="H9423" s="72"/>
      <c r="I9423" s="72"/>
      <c r="J9423" s="72"/>
    </row>
    <row r="9424" spans="6:10">
      <c r="F9424" s="71"/>
      <c r="G9424" s="47"/>
      <c r="H9424" s="72"/>
      <c r="I9424" s="72"/>
      <c r="J9424" s="72"/>
    </row>
    <row r="9425" spans="6:19">
      <c r="F9425" s="71"/>
      <c r="G9425" s="47"/>
      <c r="H9425" s="72"/>
      <c r="I9425" s="72"/>
      <c r="J9425" s="72"/>
    </row>
    <row r="9426" spans="6:19">
      <c r="F9426" s="71"/>
      <c r="G9426" s="47"/>
      <c r="H9426" s="72"/>
      <c r="I9426" s="72"/>
      <c r="J9426" s="72"/>
    </row>
    <row r="9427" spans="6:19">
      <c r="F9427" s="71"/>
      <c r="G9427" s="47"/>
      <c r="H9427" s="72"/>
      <c r="I9427" s="72"/>
      <c r="J9427" s="72"/>
    </row>
    <row r="9428" spans="6:19">
      <c r="F9428" s="71"/>
      <c r="G9428" s="47"/>
      <c r="H9428" s="72"/>
      <c r="I9428" s="72"/>
      <c r="J9428" s="72"/>
    </row>
    <row r="9429" spans="6:19">
      <c r="F9429" s="71"/>
      <c r="G9429" s="47"/>
      <c r="H9429" s="72"/>
      <c r="I9429" s="72"/>
      <c r="J9429" s="72"/>
    </row>
    <row r="9430" spans="6:19">
      <c r="F9430" s="71"/>
      <c r="G9430" s="47"/>
      <c r="H9430" s="72"/>
      <c r="I9430" s="72"/>
      <c r="J9430" s="72"/>
    </row>
    <row r="9431" spans="6:19">
      <c r="F9431" s="71"/>
      <c r="G9431" s="47"/>
      <c r="H9431" s="72"/>
      <c r="I9431" s="72"/>
      <c r="J9431" s="72"/>
    </row>
    <row r="9432" spans="6:19">
      <c r="F9432" s="70"/>
      <c r="G9432" s="47"/>
      <c r="H9432" s="72"/>
      <c r="I9432" s="72"/>
      <c r="J9432" s="72"/>
      <c r="O9432" s="78"/>
      <c r="P9432" s="78"/>
      <c r="Q9432" s="78"/>
      <c r="R9432" s="78"/>
      <c r="S9432" s="79"/>
    </row>
    <row r="9433" spans="6:19">
      <c r="F9433" s="70"/>
      <c r="G9433" s="47"/>
      <c r="H9433" s="72"/>
      <c r="I9433" s="72"/>
      <c r="J9433" s="72"/>
      <c r="O9433" s="78"/>
      <c r="P9433" s="78"/>
      <c r="Q9433" s="78"/>
      <c r="R9433" s="78"/>
      <c r="S9433" s="79"/>
    </row>
    <row r="9434" spans="6:19">
      <c r="F9434" s="70"/>
      <c r="G9434" s="47"/>
      <c r="H9434" s="72"/>
      <c r="I9434" s="72"/>
      <c r="J9434" s="72"/>
      <c r="O9434" s="78"/>
      <c r="P9434" s="78"/>
      <c r="Q9434" s="78"/>
      <c r="R9434" s="78"/>
    </row>
    <row r="9435" spans="6:19">
      <c r="F9435" s="70"/>
      <c r="G9435" s="47"/>
      <c r="H9435" s="72"/>
      <c r="I9435" s="72"/>
      <c r="J9435" s="72"/>
      <c r="O9435" s="78"/>
      <c r="P9435" s="78"/>
      <c r="Q9435" s="78"/>
      <c r="R9435" s="78"/>
    </row>
    <row r="9436" spans="6:19">
      <c r="F9436" s="70"/>
      <c r="G9436" s="47"/>
      <c r="H9436" s="72"/>
      <c r="I9436" s="72"/>
      <c r="J9436" s="72"/>
      <c r="O9436" s="78"/>
      <c r="P9436" s="78"/>
      <c r="Q9436" s="78"/>
      <c r="R9436" s="78"/>
    </row>
    <row r="9437" spans="6:19">
      <c r="F9437" s="70"/>
      <c r="G9437" s="47"/>
      <c r="H9437" s="72"/>
      <c r="I9437" s="72"/>
      <c r="J9437" s="72"/>
      <c r="O9437" s="78"/>
      <c r="P9437" s="78"/>
      <c r="Q9437" s="78"/>
      <c r="R9437" s="78"/>
    </row>
    <row r="9438" spans="6:19">
      <c r="F9438" s="70"/>
      <c r="G9438" s="47"/>
      <c r="H9438" s="72"/>
      <c r="I9438" s="72"/>
      <c r="J9438" s="72"/>
      <c r="O9438" s="78"/>
      <c r="P9438" s="78"/>
      <c r="Q9438" s="78"/>
      <c r="R9438" s="78"/>
    </row>
    <row r="9439" spans="6:19">
      <c r="F9439" s="70"/>
      <c r="G9439" s="47"/>
      <c r="H9439" s="72"/>
      <c r="I9439" s="72"/>
      <c r="J9439" s="72"/>
      <c r="O9439" s="78"/>
      <c r="P9439" s="78"/>
      <c r="Q9439" s="78"/>
      <c r="R9439" s="78"/>
    </row>
    <row r="9440" spans="6:19">
      <c r="F9440" s="70"/>
      <c r="G9440" s="47"/>
      <c r="H9440" s="72"/>
      <c r="I9440" s="72"/>
      <c r="J9440" s="72"/>
      <c r="O9440" s="78"/>
      <c r="P9440" s="78"/>
      <c r="Q9440" s="78"/>
      <c r="R9440" s="78"/>
    </row>
    <row r="9441" spans="6:18">
      <c r="F9441" s="70"/>
      <c r="G9441" s="47"/>
      <c r="H9441" s="72"/>
      <c r="I9441" s="72"/>
      <c r="J9441" s="72"/>
      <c r="O9441" s="78"/>
      <c r="P9441" s="78"/>
      <c r="Q9441" s="78"/>
      <c r="R9441" s="78"/>
    </row>
    <row r="9442" spans="6:18">
      <c r="F9442" s="70"/>
      <c r="G9442" s="47"/>
      <c r="H9442" s="72"/>
      <c r="I9442" s="72"/>
      <c r="J9442" s="72"/>
      <c r="O9442" s="78"/>
      <c r="P9442" s="78"/>
      <c r="Q9442" s="78"/>
      <c r="R9442" s="78"/>
    </row>
    <row r="9443" spans="6:18">
      <c r="F9443" s="70"/>
      <c r="G9443" s="47"/>
      <c r="H9443" s="72"/>
      <c r="I9443" s="72"/>
      <c r="J9443" s="72"/>
      <c r="O9443" s="78"/>
      <c r="P9443" s="78"/>
      <c r="Q9443" s="78"/>
      <c r="R9443" s="78"/>
    </row>
    <row r="9444" spans="6:18">
      <c r="F9444" s="70"/>
      <c r="G9444" s="47"/>
      <c r="H9444" s="72"/>
      <c r="I9444" s="72"/>
      <c r="J9444" s="72"/>
      <c r="O9444" s="78"/>
      <c r="P9444" s="78"/>
      <c r="Q9444" s="78"/>
      <c r="R9444" s="78"/>
    </row>
    <row r="9445" spans="6:18">
      <c r="F9445" s="70"/>
      <c r="G9445" s="47"/>
      <c r="H9445" s="72"/>
      <c r="I9445" s="72"/>
      <c r="J9445" s="72"/>
      <c r="O9445" s="78"/>
      <c r="P9445" s="78"/>
      <c r="Q9445" s="78"/>
      <c r="R9445" s="78"/>
    </row>
    <row r="9446" spans="6:18">
      <c r="F9446" s="70"/>
      <c r="G9446" s="47"/>
      <c r="H9446" s="72"/>
      <c r="I9446" s="72"/>
      <c r="J9446" s="72"/>
      <c r="O9446" s="78"/>
      <c r="P9446" s="78"/>
      <c r="Q9446" s="78"/>
      <c r="R9446" s="78"/>
    </row>
    <row r="9447" spans="6:18">
      <c r="F9447" s="70"/>
      <c r="G9447" s="47"/>
      <c r="H9447" s="72"/>
      <c r="I9447" s="72"/>
      <c r="J9447" s="72"/>
      <c r="O9447" s="78"/>
      <c r="P9447" s="78"/>
      <c r="Q9447" s="78"/>
      <c r="R9447" s="78"/>
    </row>
    <row r="9448" spans="6:18">
      <c r="F9448" s="70"/>
      <c r="G9448" s="47"/>
      <c r="H9448" s="72"/>
      <c r="I9448" s="72"/>
      <c r="J9448" s="72"/>
      <c r="O9448" s="78"/>
      <c r="P9448" s="78"/>
      <c r="Q9448" s="78"/>
      <c r="R9448" s="78"/>
    </row>
    <row r="9449" spans="6:18">
      <c r="F9449" s="70"/>
      <c r="G9449" s="47"/>
      <c r="H9449" s="72"/>
      <c r="I9449" s="72"/>
      <c r="J9449" s="72"/>
      <c r="O9449" s="78"/>
      <c r="P9449" s="78"/>
      <c r="Q9449" s="78"/>
      <c r="R9449" s="78"/>
    </row>
    <row r="9450" spans="6:18">
      <c r="F9450" s="70"/>
      <c r="G9450" s="47"/>
      <c r="H9450" s="72"/>
      <c r="I9450" s="72"/>
      <c r="J9450" s="72"/>
      <c r="O9450" s="78"/>
      <c r="P9450" s="78"/>
      <c r="Q9450" s="78"/>
      <c r="R9450" s="78"/>
    </row>
    <row r="9451" spans="6:18">
      <c r="F9451" s="70"/>
      <c r="G9451" s="47"/>
      <c r="H9451" s="72"/>
      <c r="I9451" s="72"/>
      <c r="J9451" s="72"/>
      <c r="O9451" s="78"/>
      <c r="P9451" s="78"/>
      <c r="Q9451" s="78"/>
      <c r="R9451" s="78"/>
    </row>
    <row r="9452" spans="6:18">
      <c r="F9452" s="70"/>
      <c r="G9452" s="47"/>
      <c r="H9452" s="72"/>
      <c r="I9452" s="72"/>
      <c r="J9452" s="72"/>
      <c r="O9452" s="78"/>
      <c r="P9452" s="78"/>
      <c r="Q9452" s="78"/>
      <c r="R9452" s="78"/>
    </row>
    <row r="9453" spans="6:18">
      <c r="F9453" s="70"/>
      <c r="G9453" s="47"/>
      <c r="H9453" s="72"/>
      <c r="I9453" s="72"/>
      <c r="J9453" s="72"/>
      <c r="O9453" s="78"/>
      <c r="P9453" s="78"/>
      <c r="Q9453" s="78"/>
      <c r="R9453" s="78"/>
    </row>
    <row r="9454" spans="6:18">
      <c r="F9454" s="70"/>
      <c r="G9454" s="47"/>
      <c r="H9454" s="72"/>
      <c r="I9454" s="72"/>
      <c r="J9454" s="72"/>
      <c r="O9454" s="78"/>
      <c r="P9454" s="78"/>
      <c r="Q9454" s="78"/>
      <c r="R9454" s="78"/>
    </row>
    <row r="9455" spans="6:18">
      <c r="F9455" s="70"/>
      <c r="G9455" s="47"/>
      <c r="H9455" s="72"/>
      <c r="I9455" s="72"/>
      <c r="J9455" s="72"/>
      <c r="O9455" s="78"/>
      <c r="P9455" s="78"/>
      <c r="Q9455" s="78"/>
      <c r="R9455" s="78"/>
    </row>
    <row r="9456" spans="6:18">
      <c r="F9456" s="70"/>
      <c r="G9456" s="47"/>
      <c r="H9456" s="72"/>
      <c r="I9456" s="72"/>
      <c r="J9456" s="72"/>
      <c r="O9456" s="78"/>
      <c r="P9456" s="78"/>
      <c r="Q9456" s="78"/>
      <c r="R9456" s="78"/>
    </row>
    <row r="9457" spans="6:18">
      <c r="F9457" s="70"/>
      <c r="G9457" s="47"/>
      <c r="H9457" s="72"/>
      <c r="I9457" s="72"/>
      <c r="J9457" s="72"/>
      <c r="O9457" s="78"/>
      <c r="P9457" s="78"/>
      <c r="Q9457" s="78"/>
      <c r="R9457" s="78"/>
    </row>
    <row r="9458" spans="6:18">
      <c r="F9458" s="70"/>
      <c r="G9458" s="47"/>
      <c r="H9458" s="72"/>
      <c r="I9458" s="72"/>
      <c r="J9458" s="72"/>
      <c r="O9458" s="78"/>
      <c r="P9458" s="78"/>
      <c r="Q9458" s="78"/>
      <c r="R9458" s="78"/>
    </row>
    <row r="9459" spans="6:18">
      <c r="F9459" s="70"/>
      <c r="G9459" s="47"/>
      <c r="H9459" s="72"/>
      <c r="I9459" s="72"/>
      <c r="J9459" s="72"/>
      <c r="O9459" s="78"/>
      <c r="P9459" s="78"/>
      <c r="Q9459" s="78"/>
      <c r="R9459" s="78"/>
    </row>
    <row r="9460" spans="6:18">
      <c r="F9460" s="70"/>
      <c r="G9460" s="47"/>
      <c r="H9460" s="72"/>
      <c r="I9460" s="72"/>
      <c r="J9460" s="72"/>
      <c r="O9460" s="78"/>
      <c r="P9460" s="78"/>
      <c r="Q9460" s="78"/>
      <c r="R9460" s="78"/>
    </row>
    <row r="9461" spans="6:18">
      <c r="F9461" s="70"/>
      <c r="G9461" s="47"/>
      <c r="H9461" s="72"/>
      <c r="I9461" s="72"/>
      <c r="J9461" s="72"/>
      <c r="O9461" s="78"/>
      <c r="P9461" s="78"/>
      <c r="Q9461" s="78"/>
      <c r="R9461" s="78"/>
    </row>
    <row r="9462" spans="6:18">
      <c r="F9462" s="70"/>
      <c r="G9462" s="47"/>
      <c r="H9462" s="72"/>
      <c r="I9462" s="72"/>
      <c r="J9462" s="72"/>
      <c r="O9462" s="78"/>
      <c r="P9462" s="78"/>
      <c r="Q9462" s="78"/>
      <c r="R9462" s="78"/>
    </row>
    <row r="9463" spans="6:18">
      <c r="F9463" s="70"/>
      <c r="G9463" s="47"/>
      <c r="H9463" s="72"/>
      <c r="I9463" s="72"/>
      <c r="J9463" s="72"/>
      <c r="O9463" s="78"/>
      <c r="P9463" s="78"/>
      <c r="Q9463" s="78"/>
      <c r="R9463" s="78"/>
    </row>
    <row r="9464" spans="6:18">
      <c r="F9464" s="70"/>
      <c r="G9464" s="47"/>
      <c r="H9464" s="72"/>
      <c r="I9464" s="72"/>
      <c r="J9464" s="72"/>
      <c r="O9464" s="78"/>
      <c r="P9464" s="78"/>
      <c r="Q9464" s="78"/>
      <c r="R9464" s="78"/>
    </row>
    <row r="9465" spans="6:18">
      <c r="F9465" s="70"/>
      <c r="G9465" s="47"/>
      <c r="H9465" s="72"/>
      <c r="I9465" s="72"/>
      <c r="J9465" s="72"/>
      <c r="O9465" s="78"/>
      <c r="P9465" s="78"/>
      <c r="Q9465" s="78"/>
      <c r="R9465" s="78"/>
    </row>
    <row r="9466" spans="6:18">
      <c r="F9466" s="70"/>
      <c r="G9466" s="47"/>
      <c r="H9466" s="72"/>
      <c r="I9466" s="72"/>
      <c r="J9466" s="72"/>
      <c r="O9466" s="78"/>
      <c r="P9466" s="78"/>
      <c r="Q9466" s="78"/>
      <c r="R9466" s="78"/>
    </row>
    <row r="9467" spans="6:18">
      <c r="F9467" s="70"/>
      <c r="G9467" s="47"/>
      <c r="H9467" s="72"/>
      <c r="I9467" s="72"/>
      <c r="J9467" s="72"/>
      <c r="O9467" s="78"/>
      <c r="P9467" s="78"/>
      <c r="Q9467" s="78"/>
      <c r="R9467" s="78"/>
    </row>
    <row r="9468" spans="6:18">
      <c r="F9468" s="70"/>
      <c r="G9468" s="47"/>
      <c r="H9468" s="72"/>
      <c r="I9468" s="72"/>
      <c r="J9468" s="72"/>
      <c r="O9468" s="78"/>
      <c r="P9468" s="78"/>
      <c r="Q9468" s="78"/>
      <c r="R9468" s="78"/>
    </row>
    <row r="9469" spans="6:18">
      <c r="F9469" s="70"/>
      <c r="G9469" s="47"/>
      <c r="H9469" s="72"/>
      <c r="I9469" s="72"/>
      <c r="J9469" s="72"/>
      <c r="O9469" s="78"/>
      <c r="P9469" s="78"/>
      <c r="Q9469" s="78"/>
      <c r="R9469" s="78"/>
    </row>
    <row r="9470" spans="6:18">
      <c r="F9470" s="70"/>
      <c r="G9470" s="47"/>
      <c r="H9470" s="72"/>
      <c r="I9470" s="72"/>
      <c r="J9470" s="72"/>
      <c r="O9470" s="78"/>
      <c r="P9470" s="78"/>
      <c r="Q9470" s="78"/>
      <c r="R9470" s="78"/>
    </row>
    <row r="9471" spans="6:18">
      <c r="F9471" s="70"/>
      <c r="G9471" s="47"/>
      <c r="H9471" s="72"/>
      <c r="I9471" s="72"/>
      <c r="J9471" s="72"/>
      <c r="O9471" s="78"/>
      <c r="P9471" s="78"/>
      <c r="Q9471" s="78"/>
      <c r="R9471" s="78"/>
    </row>
    <row r="9472" spans="6:18">
      <c r="F9472" s="70"/>
      <c r="G9472" s="47"/>
      <c r="H9472" s="72"/>
      <c r="I9472" s="72"/>
      <c r="J9472" s="72"/>
      <c r="O9472" s="78"/>
      <c r="P9472" s="78"/>
      <c r="Q9472" s="78"/>
      <c r="R9472" s="78"/>
    </row>
    <row r="9473" spans="6:18">
      <c r="F9473" s="70"/>
      <c r="G9473" s="47"/>
      <c r="H9473" s="72"/>
      <c r="I9473" s="72"/>
      <c r="J9473" s="72"/>
      <c r="O9473" s="78"/>
      <c r="P9473" s="78"/>
      <c r="Q9473" s="78"/>
      <c r="R9473" s="78"/>
    </row>
    <row r="9474" spans="6:18">
      <c r="F9474" s="70"/>
      <c r="G9474" s="47"/>
      <c r="H9474" s="72"/>
      <c r="I9474" s="72"/>
      <c r="J9474" s="72"/>
      <c r="O9474" s="78"/>
      <c r="P9474" s="78"/>
      <c r="Q9474" s="78"/>
      <c r="R9474" s="78"/>
    </row>
    <row r="9475" spans="6:18">
      <c r="F9475" s="70"/>
      <c r="G9475" s="47"/>
      <c r="H9475" s="72"/>
      <c r="I9475" s="72"/>
      <c r="J9475" s="72"/>
      <c r="O9475" s="78"/>
      <c r="P9475" s="78"/>
      <c r="Q9475" s="78"/>
      <c r="R9475" s="78"/>
    </row>
    <row r="9476" spans="6:18">
      <c r="F9476" s="70"/>
      <c r="G9476" s="47"/>
      <c r="H9476" s="72"/>
      <c r="I9476" s="72"/>
      <c r="J9476" s="72"/>
      <c r="O9476" s="78"/>
      <c r="P9476" s="78"/>
      <c r="Q9476" s="78"/>
      <c r="R9476" s="78"/>
    </row>
    <row r="9477" spans="6:18">
      <c r="F9477" s="70"/>
      <c r="G9477" s="47"/>
      <c r="H9477" s="72"/>
      <c r="I9477" s="72"/>
      <c r="J9477" s="72"/>
      <c r="O9477" s="78"/>
      <c r="P9477" s="78"/>
      <c r="Q9477" s="78"/>
      <c r="R9477" s="78"/>
    </row>
    <row r="9478" spans="6:18">
      <c r="F9478" s="70"/>
      <c r="G9478" s="47"/>
      <c r="H9478" s="72"/>
      <c r="I9478" s="72"/>
      <c r="J9478" s="72"/>
      <c r="O9478" s="78"/>
      <c r="P9478" s="78"/>
      <c r="Q9478" s="78"/>
      <c r="R9478" s="78"/>
    </row>
    <row r="9479" spans="6:18">
      <c r="F9479" s="70"/>
      <c r="G9479" s="47"/>
      <c r="H9479" s="72"/>
      <c r="I9479" s="72"/>
      <c r="J9479" s="72"/>
      <c r="O9479" s="78"/>
      <c r="P9479" s="78"/>
      <c r="Q9479" s="78"/>
      <c r="R9479" s="78"/>
    </row>
    <row r="9480" spans="6:18">
      <c r="F9480" s="70"/>
      <c r="G9480" s="47"/>
      <c r="H9480" s="72"/>
      <c r="I9480" s="72"/>
      <c r="J9480" s="72"/>
      <c r="O9480" s="78"/>
      <c r="P9480" s="78"/>
      <c r="Q9480" s="78"/>
      <c r="R9480" s="78"/>
    </row>
    <row r="9481" spans="6:18">
      <c r="F9481" s="70"/>
      <c r="G9481" s="47"/>
      <c r="H9481" s="72"/>
      <c r="I9481" s="72"/>
      <c r="J9481" s="72"/>
      <c r="O9481" s="78"/>
      <c r="P9481" s="78"/>
      <c r="Q9481" s="78"/>
      <c r="R9481" s="78"/>
    </row>
    <row r="9482" spans="6:18">
      <c r="F9482" s="70"/>
      <c r="G9482" s="47"/>
      <c r="H9482" s="72"/>
      <c r="I9482" s="72"/>
      <c r="J9482" s="72"/>
      <c r="O9482" s="78"/>
      <c r="P9482" s="78"/>
      <c r="Q9482" s="78"/>
      <c r="R9482" s="78"/>
    </row>
    <row r="9483" spans="6:18">
      <c r="F9483" s="70"/>
      <c r="G9483" s="47"/>
      <c r="H9483" s="72"/>
      <c r="I9483" s="72"/>
      <c r="J9483" s="72"/>
      <c r="O9483" s="78"/>
      <c r="P9483" s="78"/>
      <c r="Q9483" s="78"/>
      <c r="R9483" s="78"/>
    </row>
    <row r="9484" spans="6:18">
      <c r="F9484" s="70"/>
      <c r="G9484" s="47"/>
      <c r="H9484" s="72"/>
      <c r="I9484" s="72"/>
      <c r="J9484" s="72"/>
      <c r="O9484" s="78"/>
      <c r="P9484" s="78"/>
      <c r="Q9484" s="78"/>
      <c r="R9484" s="78"/>
    </row>
    <row r="9485" spans="6:18">
      <c r="F9485" s="70"/>
      <c r="G9485" s="47"/>
      <c r="H9485" s="72"/>
      <c r="I9485" s="72"/>
      <c r="J9485" s="72"/>
      <c r="O9485" s="78"/>
      <c r="P9485" s="78"/>
      <c r="Q9485" s="78"/>
      <c r="R9485" s="78"/>
    </row>
    <row r="9486" spans="6:18">
      <c r="F9486" s="70"/>
      <c r="G9486" s="47"/>
      <c r="H9486" s="72"/>
      <c r="I9486" s="72"/>
      <c r="J9486" s="72"/>
      <c r="O9486" s="78"/>
      <c r="P9486" s="78"/>
      <c r="Q9486" s="78"/>
      <c r="R9486" s="78"/>
    </row>
    <row r="9487" spans="6:18">
      <c r="F9487" s="70"/>
      <c r="G9487" s="47"/>
      <c r="H9487" s="72"/>
      <c r="I9487" s="72"/>
      <c r="J9487" s="72"/>
      <c r="O9487" s="78"/>
      <c r="P9487" s="78"/>
      <c r="Q9487" s="78"/>
      <c r="R9487" s="78"/>
    </row>
    <row r="9488" spans="6:18">
      <c r="F9488" s="70"/>
      <c r="G9488" s="47"/>
      <c r="H9488" s="72"/>
      <c r="I9488" s="72"/>
      <c r="J9488" s="72"/>
      <c r="O9488" s="78"/>
      <c r="P9488" s="78"/>
      <c r="Q9488" s="78"/>
      <c r="R9488" s="78"/>
    </row>
    <row r="9489" spans="6:18">
      <c r="F9489" s="70"/>
      <c r="G9489" s="47"/>
      <c r="H9489" s="72"/>
      <c r="I9489" s="72"/>
      <c r="J9489" s="72"/>
      <c r="O9489" s="78"/>
      <c r="P9489" s="78"/>
      <c r="Q9489" s="78"/>
      <c r="R9489" s="78"/>
    </row>
    <row r="9490" spans="6:18">
      <c r="F9490" s="70"/>
      <c r="G9490" s="47"/>
      <c r="H9490" s="72"/>
      <c r="I9490" s="72"/>
      <c r="J9490" s="72"/>
      <c r="O9490" s="78"/>
      <c r="P9490" s="78"/>
      <c r="Q9490" s="78"/>
      <c r="R9490" s="78"/>
    </row>
    <row r="9491" spans="6:18">
      <c r="F9491" s="70"/>
      <c r="G9491" s="47"/>
      <c r="H9491" s="72"/>
      <c r="I9491" s="72"/>
      <c r="J9491" s="72"/>
      <c r="O9491" s="78"/>
      <c r="P9491" s="78"/>
      <c r="Q9491" s="78"/>
      <c r="R9491" s="78"/>
    </row>
    <row r="9492" spans="6:18">
      <c r="F9492" s="70"/>
      <c r="G9492" s="47"/>
      <c r="H9492" s="72"/>
      <c r="I9492" s="72"/>
      <c r="J9492" s="72"/>
      <c r="O9492" s="78"/>
      <c r="P9492" s="78"/>
      <c r="Q9492" s="78"/>
      <c r="R9492" s="78"/>
    </row>
    <row r="9493" spans="6:18">
      <c r="F9493" s="70"/>
      <c r="G9493" s="47"/>
      <c r="H9493" s="72"/>
      <c r="I9493" s="72"/>
      <c r="J9493" s="72"/>
      <c r="O9493" s="78"/>
      <c r="P9493" s="78"/>
      <c r="Q9493" s="78"/>
      <c r="R9493" s="78"/>
    </row>
    <row r="9494" spans="6:18">
      <c r="F9494" s="70"/>
      <c r="G9494" s="47"/>
      <c r="H9494" s="72"/>
      <c r="I9494" s="72"/>
      <c r="J9494" s="72"/>
      <c r="O9494" s="78"/>
      <c r="P9494" s="78"/>
      <c r="Q9494" s="78"/>
      <c r="R9494" s="78"/>
    </row>
    <row r="9495" spans="6:18">
      <c r="F9495" s="70"/>
      <c r="G9495" s="47"/>
      <c r="H9495" s="72"/>
      <c r="I9495" s="72"/>
      <c r="J9495" s="72"/>
      <c r="O9495" s="78"/>
      <c r="P9495" s="78"/>
      <c r="Q9495" s="78"/>
      <c r="R9495" s="78"/>
    </row>
    <row r="9496" spans="6:18">
      <c r="F9496" s="70"/>
      <c r="G9496" s="47"/>
      <c r="H9496" s="72"/>
      <c r="I9496" s="72"/>
      <c r="J9496" s="72"/>
      <c r="O9496" s="78"/>
      <c r="P9496" s="78"/>
      <c r="Q9496" s="78"/>
      <c r="R9496" s="78"/>
    </row>
    <row r="9497" spans="6:18">
      <c r="F9497" s="70"/>
      <c r="G9497" s="47"/>
      <c r="H9497" s="72"/>
      <c r="I9497" s="72"/>
      <c r="J9497" s="72"/>
      <c r="O9497" s="78"/>
      <c r="P9497" s="78"/>
      <c r="Q9497" s="78"/>
      <c r="R9497" s="78"/>
    </row>
    <row r="9498" spans="6:18">
      <c r="F9498" s="70"/>
      <c r="G9498" s="47"/>
      <c r="H9498" s="72"/>
      <c r="I9498" s="72"/>
      <c r="J9498" s="72"/>
      <c r="O9498" s="78"/>
      <c r="P9498" s="78"/>
      <c r="Q9498" s="78"/>
      <c r="R9498" s="78"/>
    </row>
    <row r="9499" spans="6:18">
      <c r="F9499" s="70"/>
      <c r="G9499" s="47"/>
      <c r="H9499" s="72"/>
      <c r="I9499" s="72"/>
      <c r="J9499" s="72"/>
      <c r="O9499" s="78"/>
      <c r="P9499" s="78"/>
      <c r="Q9499" s="78"/>
      <c r="R9499" s="78"/>
    </row>
    <row r="9500" spans="6:18">
      <c r="F9500" s="70"/>
      <c r="G9500" s="47"/>
      <c r="H9500" s="72"/>
      <c r="I9500" s="72"/>
      <c r="J9500" s="72"/>
      <c r="O9500" s="78"/>
      <c r="P9500" s="78"/>
      <c r="Q9500" s="78"/>
      <c r="R9500" s="78"/>
    </row>
    <row r="9501" spans="6:18">
      <c r="F9501" s="70"/>
      <c r="G9501" s="47"/>
      <c r="H9501" s="72"/>
      <c r="I9501" s="72"/>
      <c r="J9501" s="72"/>
      <c r="O9501" s="78"/>
      <c r="P9501" s="78"/>
      <c r="Q9501" s="78"/>
      <c r="R9501" s="78"/>
    </row>
    <row r="9502" spans="6:18">
      <c r="F9502" s="70"/>
      <c r="G9502" s="47"/>
      <c r="H9502" s="72"/>
      <c r="I9502" s="72"/>
      <c r="J9502" s="72"/>
      <c r="O9502" s="78"/>
      <c r="P9502" s="78"/>
      <c r="Q9502" s="78"/>
      <c r="R9502" s="78"/>
    </row>
    <row r="9503" spans="6:18">
      <c r="F9503" s="70"/>
      <c r="G9503" s="47"/>
      <c r="H9503" s="72"/>
      <c r="I9503" s="72"/>
      <c r="J9503" s="72"/>
      <c r="O9503" s="78"/>
      <c r="P9503" s="78"/>
      <c r="Q9503" s="78"/>
      <c r="R9503" s="78"/>
    </row>
    <row r="9504" spans="6:18">
      <c r="F9504" s="70"/>
      <c r="G9504" s="47"/>
      <c r="H9504" s="72"/>
      <c r="I9504" s="72"/>
      <c r="J9504" s="72"/>
      <c r="O9504" s="78"/>
      <c r="P9504" s="78"/>
      <c r="Q9504" s="78"/>
      <c r="R9504" s="78"/>
    </row>
    <row r="9505" spans="6:18">
      <c r="F9505" s="70"/>
      <c r="G9505" s="47"/>
      <c r="H9505" s="72"/>
      <c r="I9505" s="72"/>
      <c r="J9505" s="72"/>
      <c r="O9505" s="78"/>
      <c r="P9505" s="78"/>
      <c r="Q9505" s="78"/>
      <c r="R9505" s="78"/>
    </row>
    <row r="9506" spans="6:18">
      <c r="F9506" s="70"/>
      <c r="G9506" s="47"/>
      <c r="H9506" s="72"/>
      <c r="I9506" s="72"/>
      <c r="J9506" s="72"/>
      <c r="O9506" s="78"/>
      <c r="P9506" s="78"/>
      <c r="Q9506" s="78"/>
      <c r="R9506" s="78"/>
    </row>
    <row r="9507" spans="6:18">
      <c r="F9507" s="70"/>
      <c r="G9507" s="47"/>
      <c r="H9507" s="72"/>
      <c r="I9507" s="72"/>
      <c r="J9507" s="72"/>
      <c r="O9507" s="78"/>
      <c r="P9507" s="78"/>
      <c r="Q9507" s="78"/>
      <c r="R9507" s="78"/>
    </row>
    <row r="9508" spans="6:18">
      <c r="F9508" s="70"/>
      <c r="G9508" s="47"/>
      <c r="H9508" s="72"/>
      <c r="I9508" s="72"/>
      <c r="J9508" s="72"/>
      <c r="O9508" s="78"/>
      <c r="P9508" s="78"/>
      <c r="Q9508" s="78"/>
      <c r="R9508" s="78"/>
    </row>
    <row r="9509" spans="6:18">
      <c r="F9509" s="70"/>
      <c r="G9509" s="47"/>
      <c r="H9509" s="72"/>
      <c r="I9509" s="72"/>
      <c r="J9509" s="72"/>
      <c r="O9509" s="78"/>
      <c r="P9509" s="78"/>
      <c r="Q9509" s="78"/>
      <c r="R9509" s="78"/>
    </row>
    <row r="9510" spans="6:18">
      <c r="F9510" s="70"/>
      <c r="G9510" s="47"/>
      <c r="H9510" s="72"/>
      <c r="I9510" s="72"/>
      <c r="J9510" s="72"/>
      <c r="O9510" s="78"/>
      <c r="P9510" s="78"/>
      <c r="Q9510" s="78"/>
      <c r="R9510" s="78"/>
    </row>
    <row r="9511" spans="6:18">
      <c r="F9511" s="70"/>
      <c r="G9511" s="47"/>
      <c r="H9511" s="72"/>
      <c r="I9511" s="72"/>
      <c r="J9511" s="72"/>
      <c r="O9511" s="78"/>
      <c r="P9511" s="78"/>
      <c r="Q9511" s="78"/>
      <c r="R9511" s="78"/>
    </row>
    <row r="9512" spans="6:18">
      <c r="F9512" s="70"/>
      <c r="G9512" s="47"/>
      <c r="H9512" s="72"/>
      <c r="I9512" s="72"/>
      <c r="J9512" s="72"/>
      <c r="O9512" s="78"/>
      <c r="P9512" s="78"/>
      <c r="Q9512" s="78"/>
      <c r="R9512" s="78"/>
    </row>
    <row r="9513" spans="6:18">
      <c r="F9513" s="70"/>
      <c r="G9513" s="47"/>
      <c r="H9513" s="72"/>
      <c r="I9513" s="72"/>
      <c r="J9513" s="72"/>
      <c r="O9513" s="78"/>
      <c r="P9513" s="78"/>
      <c r="Q9513" s="78"/>
      <c r="R9513" s="78"/>
    </row>
    <row r="9514" spans="6:18">
      <c r="F9514" s="70"/>
      <c r="G9514" s="47"/>
      <c r="H9514" s="72"/>
      <c r="I9514" s="72"/>
      <c r="J9514" s="72"/>
      <c r="O9514" s="78"/>
      <c r="P9514" s="78"/>
      <c r="Q9514" s="78"/>
      <c r="R9514" s="78"/>
    </row>
    <row r="9515" spans="6:18">
      <c r="F9515" s="70"/>
      <c r="G9515" s="47"/>
      <c r="H9515" s="72"/>
      <c r="I9515" s="72"/>
      <c r="J9515" s="72"/>
      <c r="O9515" s="78"/>
      <c r="P9515" s="78"/>
      <c r="Q9515" s="78"/>
      <c r="R9515" s="78"/>
    </row>
    <row r="9516" spans="6:18">
      <c r="F9516" s="70"/>
      <c r="G9516" s="47"/>
      <c r="H9516" s="72"/>
      <c r="I9516" s="72"/>
      <c r="J9516" s="72"/>
      <c r="O9516" s="78"/>
      <c r="P9516" s="78"/>
      <c r="Q9516" s="78"/>
      <c r="R9516" s="78"/>
    </row>
    <row r="9517" spans="6:18">
      <c r="F9517" s="70"/>
      <c r="G9517" s="47"/>
      <c r="H9517" s="72"/>
      <c r="I9517" s="72"/>
      <c r="J9517" s="72"/>
      <c r="O9517" s="78"/>
      <c r="P9517" s="78"/>
      <c r="Q9517" s="78"/>
      <c r="R9517" s="78"/>
    </row>
    <row r="9518" spans="6:18">
      <c r="F9518" s="70"/>
      <c r="G9518" s="47"/>
      <c r="H9518" s="72"/>
      <c r="I9518" s="72"/>
      <c r="J9518" s="72"/>
      <c r="O9518" s="78"/>
      <c r="P9518" s="78"/>
      <c r="Q9518" s="78"/>
      <c r="R9518" s="78"/>
    </row>
    <row r="9519" spans="6:18">
      <c r="F9519" s="70"/>
      <c r="G9519" s="47"/>
      <c r="H9519" s="72"/>
      <c r="I9519" s="72"/>
      <c r="J9519" s="72"/>
      <c r="O9519" s="78"/>
      <c r="P9519" s="78"/>
      <c r="Q9519" s="78"/>
      <c r="R9519" s="78"/>
    </row>
    <row r="9520" spans="6:18">
      <c r="F9520" s="70"/>
      <c r="G9520" s="47"/>
      <c r="H9520" s="72"/>
      <c r="I9520" s="72"/>
      <c r="J9520" s="72"/>
      <c r="O9520" s="78"/>
      <c r="P9520" s="78"/>
      <c r="Q9520" s="78"/>
      <c r="R9520" s="78"/>
    </row>
    <row r="9521" spans="6:18">
      <c r="F9521" s="70"/>
      <c r="G9521" s="47"/>
      <c r="H9521" s="72"/>
      <c r="I9521" s="72"/>
      <c r="J9521" s="72"/>
      <c r="O9521" s="78"/>
      <c r="P9521" s="78"/>
      <c r="Q9521" s="78"/>
      <c r="R9521" s="78"/>
    </row>
    <row r="9522" spans="6:18">
      <c r="F9522" s="70"/>
      <c r="G9522" s="47"/>
      <c r="H9522" s="72"/>
      <c r="I9522" s="72"/>
      <c r="J9522" s="72"/>
      <c r="O9522" s="78"/>
      <c r="P9522" s="78"/>
      <c r="Q9522" s="78"/>
      <c r="R9522" s="78"/>
    </row>
    <row r="9523" spans="6:18">
      <c r="F9523" s="70"/>
      <c r="G9523" s="47"/>
      <c r="H9523" s="72"/>
      <c r="I9523" s="72"/>
      <c r="J9523" s="72"/>
      <c r="O9523" s="78"/>
      <c r="P9523" s="78"/>
      <c r="Q9523" s="78"/>
      <c r="R9523" s="78"/>
    </row>
    <row r="9524" spans="6:18">
      <c r="F9524" s="70"/>
      <c r="G9524" s="47"/>
      <c r="H9524" s="72"/>
      <c r="I9524" s="72"/>
      <c r="J9524" s="72"/>
      <c r="O9524" s="78"/>
      <c r="P9524" s="78"/>
      <c r="Q9524" s="78"/>
      <c r="R9524" s="78"/>
    </row>
    <row r="9525" spans="6:18">
      <c r="F9525" s="70"/>
      <c r="G9525" s="47"/>
      <c r="H9525" s="72"/>
      <c r="I9525" s="72"/>
      <c r="J9525" s="72"/>
      <c r="O9525" s="78"/>
      <c r="P9525" s="78"/>
      <c r="Q9525" s="78"/>
      <c r="R9525" s="78"/>
    </row>
    <row r="9526" spans="6:18">
      <c r="F9526" s="70"/>
      <c r="G9526" s="47"/>
      <c r="H9526" s="72"/>
      <c r="I9526" s="72"/>
      <c r="J9526" s="72"/>
      <c r="O9526" s="78"/>
      <c r="P9526" s="78"/>
      <c r="Q9526" s="78"/>
      <c r="R9526" s="78"/>
    </row>
    <row r="9527" spans="6:18">
      <c r="F9527" s="70"/>
      <c r="G9527" s="47"/>
      <c r="H9527" s="72"/>
      <c r="I9527" s="72"/>
      <c r="J9527" s="72"/>
      <c r="O9527" s="78"/>
      <c r="P9527" s="78"/>
      <c r="Q9527" s="78"/>
      <c r="R9527" s="78"/>
    </row>
    <row r="9528" spans="6:18">
      <c r="F9528" s="70"/>
      <c r="G9528" s="47"/>
      <c r="H9528" s="72"/>
      <c r="I9528" s="72"/>
      <c r="J9528" s="72"/>
      <c r="O9528" s="78"/>
      <c r="P9528" s="78"/>
      <c r="Q9528" s="78"/>
      <c r="R9528" s="78"/>
    </row>
    <row r="9529" spans="6:18">
      <c r="F9529" s="70"/>
      <c r="G9529" s="47"/>
      <c r="H9529" s="72"/>
      <c r="I9529" s="72"/>
      <c r="J9529" s="72"/>
      <c r="O9529" s="78"/>
      <c r="P9529" s="78"/>
      <c r="Q9529" s="78"/>
      <c r="R9529" s="78"/>
    </row>
    <row r="9530" spans="6:18">
      <c r="F9530" s="70"/>
      <c r="G9530" s="47"/>
      <c r="H9530" s="72"/>
      <c r="I9530" s="72"/>
      <c r="J9530" s="72"/>
      <c r="O9530" s="78"/>
      <c r="P9530" s="78"/>
      <c r="Q9530" s="78"/>
      <c r="R9530" s="78"/>
    </row>
    <row r="9531" spans="6:18">
      <c r="F9531" s="70"/>
      <c r="G9531" s="47"/>
      <c r="H9531" s="72"/>
      <c r="I9531" s="72"/>
      <c r="J9531" s="72"/>
      <c r="O9531" s="78"/>
      <c r="P9531" s="78"/>
      <c r="Q9531" s="78"/>
      <c r="R9531" s="78"/>
    </row>
    <row r="9532" spans="6:18">
      <c r="F9532" s="70"/>
      <c r="G9532" s="47"/>
      <c r="H9532" s="72"/>
      <c r="I9532" s="72"/>
      <c r="J9532" s="72"/>
      <c r="O9532" s="78"/>
      <c r="P9532" s="78"/>
      <c r="Q9532" s="78"/>
      <c r="R9532" s="78"/>
    </row>
    <row r="9533" spans="6:18">
      <c r="F9533" s="70"/>
      <c r="G9533" s="47"/>
      <c r="H9533" s="72"/>
      <c r="I9533" s="72"/>
      <c r="J9533" s="72"/>
      <c r="O9533" s="78"/>
      <c r="P9533" s="78"/>
      <c r="Q9533" s="78"/>
      <c r="R9533" s="78"/>
    </row>
    <row r="9534" spans="6:18">
      <c r="F9534" s="70"/>
      <c r="G9534" s="47"/>
      <c r="H9534" s="72"/>
      <c r="I9534" s="72"/>
      <c r="J9534" s="72"/>
      <c r="O9534" s="78"/>
      <c r="P9534" s="78"/>
      <c r="Q9534" s="78"/>
      <c r="R9534" s="78"/>
    </row>
    <row r="9535" spans="6:18">
      <c r="F9535" s="70"/>
      <c r="G9535" s="47"/>
      <c r="H9535" s="72"/>
      <c r="I9535" s="72"/>
      <c r="J9535" s="72"/>
      <c r="O9535" s="78"/>
      <c r="P9535" s="78"/>
      <c r="Q9535" s="78"/>
      <c r="R9535" s="78"/>
    </row>
    <row r="9536" spans="6:18">
      <c r="F9536" s="70"/>
      <c r="G9536" s="47"/>
      <c r="H9536" s="72"/>
      <c r="I9536" s="72"/>
      <c r="J9536" s="72"/>
      <c r="O9536" s="78"/>
      <c r="P9536" s="78"/>
      <c r="Q9536" s="78"/>
      <c r="R9536" s="78"/>
    </row>
    <row r="9537" spans="6:18">
      <c r="F9537" s="70"/>
      <c r="G9537" s="47"/>
      <c r="H9537" s="72"/>
      <c r="I9537" s="72"/>
      <c r="J9537" s="72"/>
      <c r="O9537" s="78"/>
      <c r="P9537" s="78"/>
      <c r="Q9537" s="78"/>
      <c r="R9537" s="78"/>
    </row>
    <row r="9538" spans="6:18">
      <c r="F9538" s="70"/>
      <c r="G9538" s="47"/>
      <c r="H9538" s="72"/>
      <c r="I9538" s="72"/>
      <c r="J9538" s="72"/>
      <c r="O9538" s="78"/>
      <c r="P9538" s="78"/>
      <c r="Q9538" s="78"/>
      <c r="R9538" s="78"/>
    </row>
    <row r="9539" spans="6:18">
      <c r="F9539" s="70"/>
      <c r="G9539" s="47"/>
      <c r="H9539" s="72"/>
      <c r="I9539" s="72"/>
      <c r="J9539" s="72"/>
      <c r="O9539" s="78"/>
      <c r="P9539" s="78"/>
      <c r="Q9539" s="78"/>
      <c r="R9539" s="78"/>
    </row>
    <row r="9540" spans="6:18">
      <c r="F9540" s="70"/>
      <c r="G9540" s="47"/>
      <c r="H9540" s="72"/>
      <c r="I9540" s="72"/>
      <c r="J9540" s="72"/>
      <c r="O9540" s="78"/>
      <c r="P9540" s="78"/>
      <c r="Q9540" s="78"/>
      <c r="R9540" s="78"/>
    </row>
    <row r="9541" spans="6:18">
      <c r="F9541" s="70"/>
      <c r="G9541" s="47"/>
      <c r="H9541" s="72"/>
      <c r="I9541" s="72"/>
      <c r="J9541" s="72"/>
      <c r="O9541" s="78"/>
      <c r="P9541" s="78"/>
      <c r="Q9541" s="78"/>
      <c r="R9541" s="78"/>
    </row>
    <row r="9542" spans="6:18">
      <c r="F9542" s="70"/>
      <c r="G9542" s="47"/>
      <c r="H9542" s="72"/>
      <c r="I9542" s="72"/>
      <c r="J9542" s="72"/>
      <c r="O9542" s="78"/>
      <c r="P9542" s="78"/>
      <c r="Q9542" s="78"/>
      <c r="R9542" s="78"/>
    </row>
    <row r="9543" spans="6:18">
      <c r="F9543" s="70"/>
      <c r="G9543" s="47"/>
      <c r="H9543" s="72"/>
      <c r="I9543" s="72"/>
      <c r="J9543" s="72"/>
      <c r="O9543" s="78"/>
      <c r="P9543" s="78"/>
      <c r="Q9543" s="78"/>
      <c r="R9543" s="78"/>
    </row>
    <row r="9544" spans="6:18">
      <c r="F9544" s="70"/>
      <c r="G9544" s="47"/>
      <c r="H9544" s="72"/>
      <c r="I9544" s="72"/>
      <c r="J9544" s="72"/>
      <c r="O9544" s="78"/>
      <c r="P9544" s="78"/>
      <c r="Q9544" s="78"/>
      <c r="R9544" s="78"/>
    </row>
    <row r="9545" spans="6:18">
      <c r="F9545" s="70"/>
      <c r="G9545" s="47"/>
      <c r="H9545" s="72"/>
      <c r="I9545" s="72"/>
      <c r="J9545" s="72"/>
      <c r="O9545" s="78"/>
      <c r="P9545" s="78"/>
      <c r="Q9545" s="78"/>
      <c r="R9545" s="78"/>
    </row>
    <row r="9546" spans="6:18">
      <c r="F9546" s="70"/>
      <c r="G9546" s="47"/>
      <c r="H9546" s="72"/>
      <c r="I9546" s="72"/>
      <c r="J9546" s="72"/>
      <c r="O9546" s="78"/>
      <c r="P9546" s="78"/>
      <c r="Q9546" s="78"/>
      <c r="R9546" s="78"/>
    </row>
    <row r="9547" spans="6:18">
      <c r="F9547" s="70"/>
      <c r="G9547" s="47"/>
      <c r="H9547" s="72"/>
      <c r="I9547" s="72"/>
      <c r="J9547" s="72"/>
      <c r="O9547" s="78"/>
      <c r="P9547" s="78"/>
      <c r="Q9547" s="78"/>
      <c r="R9547" s="78"/>
    </row>
    <row r="9548" spans="6:18">
      <c r="F9548" s="70"/>
      <c r="G9548" s="47"/>
      <c r="H9548" s="72"/>
      <c r="I9548" s="72"/>
      <c r="J9548" s="72"/>
      <c r="O9548" s="78"/>
      <c r="P9548" s="78"/>
      <c r="Q9548" s="78"/>
      <c r="R9548" s="78"/>
    </row>
    <row r="9549" spans="6:18">
      <c r="F9549" s="70"/>
      <c r="G9549" s="47"/>
      <c r="H9549" s="72"/>
      <c r="I9549" s="72"/>
      <c r="J9549" s="72"/>
      <c r="O9549" s="78"/>
      <c r="P9549" s="78"/>
      <c r="Q9549" s="78"/>
      <c r="R9549" s="78"/>
    </row>
    <row r="9550" spans="6:18">
      <c r="F9550" s="70"/>
      <c r="G9550" s="47"/>
      <c r="H9550" s="72"/>
      <c r="I9550" s="72"/>
      <c r="J9550" s="72"/>
      <c r="O9550" s="78"/>
      <c r="P9550" s="78"/>
      <c r="Q9550" s="78"/>
      <c r="R9550" s="78"/>
    </row>
    <row r="9551" spans="6:18">
      <c r="F9551" s="70"/>
      <c r="G9551" s="47"/>
      <c r="H9551" s="72"/>
      <c r="I9551" s="72"/>
      <c r="J9551" s="72"/>
      <c r="O9551" s="78"/>
      <c r="P9551" s="78"/>
      <c r="Q9551" s="78"/>
      <c r="R9551" s="78"/>
    </row>
    <row r="9552" spans="6:18">
      <c r="F9552" s="70"/>
      <c r="G9552" s="47"/>
      <c r="H9552" s="72"/>
      <c r="I9552" s="72"/>
      <c r="J9552" s="72"/>
      <c r="O9552" s="78"/>
      <c r="P9552" s="78"/>
      <c r="Q9552" s="78"/>
      <c r="R9552" s="78"/>
    </row>
    <row r="9553" spans="6:18">
      <c r="F9553" s="70"/>
      <c r="G9553" s="47"/>
      <c r="H9553" s="72"/>
      <c r="I9553" s="72"/>
      <c r="J9553" s="72"/>
      <c r="O9553" s="78"/>
      <c r="P9553" s="78"/>
      <c r="Q9553" s="78"/>
      <c r="R9553" s="78"/>
    </row>
    <row r="9554" spans="6:18">
      <c r="F9554" s="70"/>
      <c r="G9554" s="47"/>
      <c r="H9554" s="72"/>
      <c r="I9554" s="72"/>
      <c r="J9554" s="72"/>
      <c r="O9554" s="78"/>
      <c r="P9554" s="78"/>
      <c r="Q9554" s="78"/>
      <c r="R9554" s="78"/>
    </row>
    <row r="9555" spans="6:18">
      <c r="F9555" s="70"/>
      <c r="G9555" s="47"/>
      <c r="H9555" s="72"/>
      <c r="I9555" s="72"/>
      <c r="J9555" s="72"/>
      <c r="O9555" s="78"/>
      <c r="P9555" s="78"/>
      <c r="Q9555" s="78"/>
      <c r="R9555" s="78"/>
    </row>
    <row r="9556" spans="6:18">
      <c r="F9556" s="70"/>
      <c r="G9556" s="47"/>
      <c r="H9556" s="72"/>
      <c r="I9556" s="72"/>
      <c r="J9556" s="72"/>
      <c r="O9556" s="78"/>
      <c r="P9556" s="78"/>
      <c r="Q9556" s="78"/>
      <c r="R9556" s="78"/>
    </row>
    <row r="9557" spans="6:18">
      <c r="F9557" s="70"/>
      <c r="G9557" s="47"/>
      <c r="H9557" s="72"/>
      <c r="I9557" s="72"/>
      <c r="J9557" s="72"/>
      <c r="O9557" s="78"/>
      <c r="P9557" s="78"/>
      <c r="Q9557" s="78"/>
      <c r="R9557" s="78"/>
    </row>
    <row r="9558" spans="6:18">
      <c r="F9558" s="70"/>
      <c r="G9558" s="47"/>
      <c r="H9558" s="72"/>
      <c r="I9558" s="72"/>
      <c r="J9558" s="72"/>
      <c r="O9558" s="78"/>
      <c r="P9558" s="78"/>
      <c r="Q9558" s="78"/>
      <c r="R9558" s="78"/>
    </row>
    <row r="9559" spans="6:18">
      <c r="F9559" s="70"/>
      <c r="G9559" s="47"/>
      <c r="H9559" s="72"/>
      <c r="I9559" s="72"/>
      <c r="J9559" s="72"/>
      <c r="O9559" s="78"/>
      <c r="P9559" s="78"/>
      <c r="Q9559" s="78"/>
      <c r="R9559" s="78"/>
    </row>
    <row r="9560" spans="6:18">
      <c r="F9560" s="70"/>
      <c r="G9560" s="47"/>
      <c r="H9560" s="72"/>
      <c r="I9560" s="72"/>
      <c r="J9560" s="72"/>
      <c r="O9560" s="78"/>
      <c r="P9560" s="78"/>
      <c r="Q9560" s="78"/>
      <c r="R9560" s="78"/>
    </row>
    <row r="9561" spans="6:18">
      <c r="F9561" s="70"/>
      <c r="G9561" s="47"/>
      <c r="H9561" s="72"/>
      <c r="I9561" s="72"/>
      <c r="J9561" s="72"/>
      <c r="O9561" s="78"/>
      <c r="P9561" s="78"/>
      <c r="Q9561" s="78"/>
      <c r="R9561" s="78"/>
    </row>
    <row r="9562" spans="6:18">
      <c r="F9562" s="70"/>
      <c r="G9562" s="47"/>
      <c r="H9562" s="72"/>
      <c r="I9562" s="72"/>
      <c r="J9562" s="72"/>
      <c r="O9562" s="78"/>
      <c r="P9562" s="78"/>
      <c r="Q9562" s="78"/>
      <c r="R9562" s="78"/>
    </row>
    <row r="9563" spans="6:18">
      <c r="F9563" s="70"/>
      <c r="G9563" s="47"/>
      <c r="H9563" s="72"/>
      <c r="I9563" s="72"/>
      <c r="J9563" s="72"/>
      <c r="O9563" s="78"/>
      <c r="P9563" s="78"/>
      <c r="Q9563" s="78"/>
      <c r="R9563" s="78"/>
    </row>
    <row r="9564" spans="6:18">
      <c r="F9564" s="70"/>
      <c r="G9564" s="47"/>
      <c r="H9564" s="72"/>
      <c r="I9564" s="72"/>
      <c r="J9564" s="72"/>
      <c r="O9564" s="78"/>
      <c r="P9564" s="78"/>
      <c r="Q9564" s="78"/>
      <c r="R9564" s="78"/>
    </row>
    <row r="9565" spans="6:18">
      <c r="F9565" s="70"/>
      <c r="G9565" s="47"/>
      <c r="H9565" s="72"/>
      <c r="I9565" s="72"/>
      <c r="J9565" s="72"/>
      <c r="O9565" s="78"/>
      <c r="P9565" s="78"/>
      <c r="Q9565" s="78"/>
      <c r="R9565" s="78"/>
    </row>
    <row r="9566" spans="6:18">
      <c r="F9566" s="70"/>
      <c r="G9566" s="47"/>
      <c r="H9566" s="72"/>
      <c r="I9566" s="72"/>
      <c r="J9566" s="72"/>
      <c r="O9566" s="78"/>
      <c r="P9566" s="78"/>
      <c r="Q9566" s="78"/>
      <c r="R9566" s="78"/>
    </row>
    <row r="9567" spans="6:18">
      <c r="F9567" s="70"/>
      <c r="G9567" s="47"/>
      <c r="H9567" s="72"/>
      <c r="I9567" s="72"/>
      <c r="J9567" s="72"/>
      <c r="O9567" s="78"/>
      <c r="P9567" s="78"/>
      <c r="Q9567" s="78"/>
      <c r="R9567" s="78"/>
    </row>
    <row r="9568" spans="6:18">
      <c r="F9568" s="70"/>
      <c r="G9568" s="47"/>
      <c r="H9568" s="72"/>
      <c r="I9568" s="72"/>
      <c r="J9568" s="72"/>
      <c r="O9568" s="78"/>
      <c r="P9568" s="78"/>
      <c r="Q9568" s="78"/>
      <c r="R9568" s="78"/>
    </row>
    <row r="9569" spans="6:18">
      <c r="F9569" s="70"/>
      <c r="G9569" s="47"/>
      <c r="H9569" s="72"/>
      <c r="I9569" s="72"/>
      <c r="J9569" s="72"/>
      <c r="O9569" s="78"/>
      <c r="P9569" s="78"/>
      <c r="Q9569" s="78"/>
      <c r="R9569" s="78"/>
    </row>
    <row r="9570" spans="6:18">
      <c r="F9570" s="70"/>
      <c r="G9570" s="47"/>
      <c r="H9570" s="72"/>
      <c r="I9570" s="72"/>
      <c r="J9570" s="72"/>
      <c r="O9570" s="78"/>
      <c r="P9570" s="78"/>
      <c r="Q9570" s="78"/>
      <c r="R9570" s="78"/>
    </row>
    <row r="9571" spans="6:18">
      <c r="F9571" s="70"/>
      <c r="G9571" s="47"/>
      <c r="H9571" s="72"/>
      <c r="I9571" s="72"/>
      <c r="J9571" s="72"/>
      <c r="O9571" s="78"/>
      <c r="P9571" s="78"/>
      <c r="Q9571" s="78"/>
      <c r="R9571" s="78"/>
    </row>
    <row r="9572" spans="6:18">
      <c r="F9572" s="70"/>
      <c r="G9572" s="47"/>
      <c r="H9572" s="72"/>
      <c r="I9572" s="72"/>
      <c r="J9572" s="72"/>
      <c r="O9572" s="78"/>
      <c r="P9572" s="78"/>
      <c r="Q9572" s="78"/>
      <c r="R9572" s="78"/>
    </row>
    <row r="9573" spans="6:18">
      <c r="F9573" s="70"/>
      <c r="G9573" s="47"/>
      <c r="H9573" s="72"/>
      <c r="I9573" s="72"/>
      <c r="J9573" s="72"/>
      <c r="O9573" s="78"/>
      <c r="P9573" s="78"/>
      <c r="Q9573" s="78"/>
      <c r="R9573" s="78"/>
    </row>
    <row r="9574" spans="6:18">
      <c r="F9574" s="70"/>
      <c r="G9574" s="47"/>
      <c r="H9574" s="72"/>
      <c r="I9574" s="72"/>
      <c r="J9574" s="72"/>
      <c r="O9574" s="78"/>
      <c r="P9574" s="78"/>
      <c r="Q9574" s="78"/>
      <c r="R9574" s="78"/>
    </row>
    <row r="9575" spans="6:18">
      <c r="F9575" s="70"/>
      <c r="G9575" s="47"/>
      <c r="H9575" s="72"/>
      <c r="I9575" s="72"/>
      <c r="J9575" s="72"/>
      <c r="O9575" s="78"/>
      <c r="P9575" s="78"/>
      <c r="Q9575" s="78"/>
      <c r="R9575" s="78"/>
    </row>
    <row r="9576" spans="6:18">
      <c r="F9576" s="70"/>
      <c r="G9576" s="47"/>
      <c r="H9576" s="72"/>
      <c r="I9576" s="72"/>
      <c r="J9576" s="72"/>
      <c r="O9576" s="78"/>
      <c r="P9576" s="78"/>
      <c r="Q9576" s="78"/>
      <c r="R9576" s="78"/>
    </row>
    <row r="9577" spans="6:18">
      <c r="F9577" s="70"/>
      <c r="G9577" s="47"/>
      <c r="H9577" s="72"/>
      <c r="I9577" s="72"/>
      <c r="J9577" s="72"/>
      <c r="O9577" s="78"/>
      <c r="P9577" s="78"/>
      <c r="Q9577" s="78"/>
      <c r="R9577" s="78"/>
    </row>
    <row r="9578" spans="6:18">
      <c r="F9578" s="70"/>
      <c r="G9578" s="47"/>
      <c r="H9578" s="72"/>
      <c r="I9578" s="72"/>
      <c r="J9578" s="72"/>
      <c r="O9578" s="78"/>
      <c r="P9578" s="78"/>
      <c r="Q9578" s="78"/>
      <c r="R9578" s="78"/>
    </row>
    <row r="9579" spans="6:18">
      <c r="F9579" s="70"/>
      <c r="G9579" s="47"/>
      <c r="H9579" s="72"/>
      <c r="I9579" s="72"/>
      <c r="J9579" s="72"/>
      <c r="O9579" s="78"/>
      <c r="P9579" s="78"/>
      <c r="Q9579" s="78"/>
      <c r="R9579" s="78"/>
    </row>
    <row r="9580" spans="6:18">
      <c r="F9580" s="70"/>
      <c r="G9580" s="47"/>
      <c r="H9580" s="72"/>
      <c r="I9580" s="72"/>
      <c r="J9580" s="72"/>
      <c r="O9580" s="78"/>
      <c r="P9580" s="78"/>
      <c r="Q9580" s="78"/>
      <c r="R9580" s="78"/>
    </row>
    <row r="9581" spans="6:18">
      <c r="F9581" s="70"/>
      <c r="G9581" s="47"/>
      <c r="H9581" s="72"/>
      <c r="I9581" s="72"/>
      <c r="J9581" s="72"/>
      <c r="O9581" s="78"/>
      <c r="P9581" s="78"/>
      <c r="Q9581" s="78"/>
      <c r="R9581" s="78"/>
    </row>
    <row r="9582" spans="6:18">
      <c r="F9582" s="70"/>
      <c r="G9582" s="47"/>
      <c r="H9582" s="72"/>
      <c r="I9582" s="72"/>
      <c r="J9582" s="72"/>
      <c r="O9582" s="78"/>
      <c r="P9582" s="78"/>
      <c r="Q9582" s="78"/>
      <c r="R9582" s="78"/>
    </row>
    <row r="9583" spans="6:18">
      <c r="F9583" s="70"/>
      <c r="G9583" s="47"/>
      <c r="H9583" s="72"/>
      <c r="I9583" s="72"/>
      <c r="J9583" s="72"/>
      <c r="O9583" s="78"/>
      <c r="P9583" s="78"/>
      <c r="Q9583" s="78"/>
      <c r="R9583" s="78"/>
    </row>
    <row r="9584" spans="6:18">
      <c r="F9584" s="70"/>
      <c r="G9584" s="47"/>
      <c r="H9584" s="72"/>
      <c r="I9584" s="72"/>
      <c r="J9584" s="72"/>
      <c r="O9584" s="78"/>
      <c r="P9584" s="78"/>
      <c r="Q9584" s="78"/>
      <c r="R9584" s="78"/>
    </row>
    <row r="9585" spans="6:18">
      <c r="F9585" s="70"/>
      <c r="G9585" s="47"/>
      <c r="H9585" s="72"/>
      <c r="I9585" s="72"/>
      <c r="J9585" s="72"/>
      <c r="O9585" s="78"/>
      <c r="P9585" s="78"/>
      <c r="Q9585" s="78"/>
      <c r="R9585" s="78"/>
    </row>
    <row r="9586" spans="6:18">
      <c r="F9586" s="70"/>
      <c r="G9586" s="47"/>
      <c r="H9586" s="72"/>
      <c r="I9586" s="72"/>
      <c r="J9586" s="72"/>
      <c r="O9586" s="78"/>
      <c r="P9586" s="78"/>
      <c r="Q9586" s="78"/>
      <c r="R9586" s="78"/>
    </row>
    <row r="9587" spans="6:18">
      <c r="F9587" s="70"/>
      <c r="G9587" s="47"/>
      <c r="H9587" s="72"/>
      <c r="I9587" s="72"/>
      <c r="J9587" s="72"/>
      <c r="O9587" s="78"/>
      <c r="P9587" s="78"/>
      <c r="Q9587" s="78"/>
      <c r="R9587" s="78"/>
    </row>
    <row r="9588" spans="6:18">
      <c r="F9588" s="70"/>
      <c r="G9588" s="47"/>
      <c r="H9588" s="72"/>
      <c r="I9588" s="72"/>
      <c r="J9588" s="72"/>
      <c r="O9588" s="78"/>
      <c r="P9588" s="78"/>
      <c r="Q9588" s="78"/>
      <c r="R9588" s="78"/>
    </row>
    <row r="9589" spans="6:18">
      <c r="F9589" s="70"/>
      <c r="G9589" s="47"/>
      <c r="H9589" s="72"/>
      <c r="I9589" s="72"/>
      <c r="J9589" s="72"/>
      <c r="O9589" s="78"/>
      <c r="P9589" s="78"/>
      <c r="Q9589" s="78"/>
      <c r="R9589" s="78"/>
    </row>
    <row r="9590" spans="6:18">
      <c r="F9590" s="70"/>
      <c r="G9590" s="47"/>
      <c r="H9590" s="72"/>
      <c r="I9590" s="72"/>
      <c r="J9590" s="72"/>
      <c r="O9590" s="78"/>
      <c r="P9590" s="78"/>
      <c r="Q9590" s="78"/>
      <c r="R9590" s="78"/>
    </row>
    <row r="9591" spans="6:18">
      <c r="F9591" s="70"/>
      <c r="G9591" s="47"/>
      <c r="H9591" s="72"/>
      <c r="I9591" s="72"/>
      <c r="J9591" s="72"/>
      <c r="O9591" s="78"/>
      <c r="P9591" s="78"/>
      <c r="Q9591" s="78"/>
      <c r="R9591" s="78"/>
    </row>
    <row r="9592" spans="6:18">
      <c r="F9592" s="70"/>
      <c r="G9592" s="47"/>
      <c r="H9592" s="72"/>
      <c r="I9592" s="72"/>
      <c r="J9592" s="72"/>
      <c r="O9592" s="78"/>
      <c r="P9592" s="78"/>
      <c r="Q9592" s="78"/>
      <c r="R9592" s="78"/>
    </row>
    <row r="9593" spans="6:18">
      <c r="F9593" s="70"/>
      <c r="G9593" s="47"/>
      <c r="H9593" s="72"/>
      <c r="I9593" s="72"/>
      <c r="J9593" s="72"/>
      <c r="O9593" s="78"/>
      <c r="P9593" s="78"/>
      <c r="Q9593" s="78"/>
      <c r="R9593" s="78"/>
    </row>
    <row r="9594" spans="6:18">
      <c r="F9594" s="70"/>
      <c r="G9594" s="47"/>
      <c r="H9594" s="72"/>
      <c r="I9594" s="72"/>
      <c r="J9594" s="72"/>
      <c r="O9594" s="78"/>
      <c r="P9594" s="78"/>
      <c r="Q9594" s="78"/>
      <c r="R9594" s="78"/>
    </row>
    <row r="9595" spans="6:18">
      <c r="F9595" s="70"/>
      <c r="G9595" s="47"/>
      <c r="H9595" s="72"/>
      <c r="I9595" s="72"/>
      <c r="J9595" s="72"/>
      <c r="O9595" s="78"/>
      <c r="P9595" s="78"/>
      <c r="Q9595" s="78"/>
      <c r="R9595" s="78"/>
    </row>
    <row r="9596" spans="6:18">
      <c r="F9596" s="70"/>
      <c r="G9596" s="47"/>
      <c r="H9596" s="72"/>
      <c r="I9596" s="72"/>
      <c r="J9596" s="72"/>
      <c r="O9596" s="78"/>
      <c r="P9596" s="78"/>
      <c r="Q9596" s="78"/>
      <c r="R9596" s="78"/>
    </row>
    <row r="9597" spans="6:18">
      <c r="F9597" s="70"/>
      <c r="G9597" s="47"/>
      <c r="H9597" s="72"/>
      <c r="I9597" s="72"/>
      <c r="J9597" s="72"/>
      <c r="O9597" s="78"/>
      <c r="P9597" s="78"/>
      <c r="Q9597" s="78"/>
      <c r="R9597" s="78"/>
    </row>
    <row r="9598" spans="6:18">
      <c r="F9598" s="70"/>
      <c r="G9598" s="47"/>
      <c r="H9598" s="72"/>
      <c r="I9598" s="72"/>
      <c r="J9598" s="72"/>
      <c r="O9598" s="78"/>
      <c r="P9598" s="78"/>
      <c r="Q9598" s="78"/>
      <c r="R9598" s="78"/>
    </row>
    <row r="9599" spans="6:18">
      <c r="F9599" s="70"/>
      <c r="G9599" s="47"/>
      <c r="H9599" s="72"/>
      <c r="I9599" s="72"/>
      <c r="J9599" s="72"/>
      <c r="O9599" s="78"/>
      <c r="P9599" s="78"/>
      <c r="Q9599" s="78"/>
      <c r="R9599" s="78"/>
    </row>
    <row r="9600" spans="6:18">
      <c r="F9600" s="70"/>
      <c r="G9600" s="47"/>
      <c r="H9600" s="72"/>
      <c r="I9600" s="72"/>
      <c r="J9600" s="72"/>
      <c r="O9600" s="78"/>
      <c r="P9600" s="78"/>
      <c r="Q9600" s="78"/>
      <c r="R9600" s="78"/>
    </row>
    <row r="9601" spans="6:18">
      <c r="F9601" s="70"/>
      <c r="G9601" s="47"/>
      <c r="H9601" s="72"/>
      <c r="I9601" s="72"/>
      <c r="J9601" s="72"/>
      <c r="O9601" s="78"/>
      <c r="P9601" s="78"/>
      <c r="Q9601" s="78"/>
      <c r="R9601" s="78"/>
    </row>
    <row r="9602" spans="6:18">
      <c r="F9602" s="70"/>
      <c r="G9602" s="47"/>
      <c r="H9602" s="72"/>
      <c r="I9602" s="72"/>
      <c r="J9602" s="72"/>
      <c r="O9602" s="78"/>
      <c r="P9602" s="78"/>
      <c r="Q9602" s="78"/>
      <c r="R9602" s="78"/>
    </row>
    <row r="9603" spans="6:18">
      <c r="F9603" s="70"/>
      <c r="G9603" s="47"/>
      <c r="H9603" s="72"/>
      <c r="I9603" s="72"/>
      <c r="J9603" s="72"/>
      <c r="O9603" s="78"/>
      <c r="P9603" s="78"/>
      <c r="Q9603" s="78"/>
      <c r="R9603" s="78"/>
    </row>
    <row r="9604" spans="6:18">
      <c r="F9604" s="70"/>
      <c r="G9604" s="47"/>
      <c r="H9604" s="72"/>
      <c r="I9604" s="72"/>
      <c r="J9604" s="72"/>
      <c r="O9604" s="78"/>
      <c r="P9604" s="78"/>
      <c r="Q9604" s="78"/>
      <c r="R9604" s="78"/>
    </row>
    <row r="9605" spans="6:18">
      <c r="F9605" s="70"/>
      <c r="G9605" s="47"/>
      <c r="H9605" s="72"/>
      <c r="I9605" s="72"/>
      <c r="J9605" s="72"/>
      <c r="O9605" s="78"/>
      <c r="P9605" s="78"/>
      <c r="Q9605" s="78"/>
      <c r="R9605" s="78"/>
    </row>
    <row r="9606" spans="6:18">
      <c r="F9606" s="70"/>
      <c r="G9606" s="47"/>
      <c r="H9606" s="72"/>
      <c r="I9606" s="72"/>
      <c r="J9606" s="72"/>
      <c r="O9606" s="78"/>
      <c r="P9606" s="78"/>
      <c r="Q9606" s="78"/>
      <c r="R9606" s="78"/>
    </row>
    <row r="9607" spans="6:18">
      <c r="F9607" s="70"/>
      <c r="G9607" s="47"/>
      <c r="H9607" s="72"/>
      <c r="I9607" s="72"/>
      <c r="J9607" s="72"/>
      <c r="O9607" s="78"/>
      <c r="P9607" s="78"/>
      <c r="Q9607" s="78"/>
      <c r="R9607" s="78"/>
    </row>
    <row r="9608" spans="6:18">
      <c r="F9608" s="70"/>
      <c r="G9608" s="47"/>
      <c r="H9608" s="72"/>
      <c r="I9608" s="72"/>
      <c r="J9608" s="72"/>
      <c r="O9608" s="78"/>
      <c r="P9608" s="78"/>
      <c r="Q9608" s="78"/>
      <c r="R9608" s="78"/>
    </row>
    <row r="9609" spans="6:18">
      <c r="F9609" s="70"/>
      <c r="G9609" s="47"/>
      <c r="H9609" s="72"/>
      <c r="I9609" s="72"/>
      <c r="J9609" s="72"/>
      <c r="O9609" s="78"/>
      <c r="P9609" s="78"/>
      <c r="Q9609" s="78"/>
      <c r="R9609" s="78"/>
    </row>
    <row r="9610" spans="6:18">
      <c r="F9610" s="70"/>
      <c r="G9610" s="47"/>
      <c r="H9610" s="72"/>
      <c r="I9610" s="72"/>
      <c r="J9610" s="72"/>
      <c r="O9610" s="78"/>
      <c r="P9610" s="78"/>
      <c r="Q9610" s="78"/>
      <c r="R9610" s="78"/>
    </row>
    <row r="9611" spans="6:18">
      <c r="F9611" s="70"/>
      <c r="G9611" s="47"/>
      <c r="H9611" s="72"/>
      <c r="I9611" s="72"/>
      <c r="J9611" s="72"/>
      <c r="O9611" s="78"/>
      <c r="P9611" s="78"/>
      <c r="Q9611" s="78"/>
      <c r="R9611" s="78"/>
    </row>
    <row r="9612" spans="6:18">
      <c r="F9612" s="70"/>
      <c r="G9612" s="47"/>
      <c r="H9612" s="72"/>
      <c r="I9612" s="72"/>
      <c r="J9612" s="72"/>
      <c r="O9612" s="78"/>
      <c r="P9612" s="78"/>
      <c r="Q9612" s="78"/>
      <c r="R9612" s="78"/>
    </row>
    <row r="9613" spans="6:18">
      <c r="F9613" s="70"/>
      <c r="G9613" s="47"/>
      <c r="H9613" s="72"/>
      <c r="I9613" s="72"/>
      <c r="J9613" s="72"/>
      <c r="O9613" s="78"/>
      <c r="P9613" s="78"/>
      <c r="Q9613" s="78"/>
      <c r="R9613" s="78"/>
    </row>
    <row r="9614" spans="6:18">
      <c r="F9614" s="70"/>
      <c r="G9614" s="47"/>
      <c r="H9614" s="72"/>
      <c r="I9614" s="72"/>
      <c r="J9614" s="72"/>
      <c r="O9614" s="78"/>
      <c r="P9614" s="78"/>
      <c r="Q9614" s="78"/>
      <c r="R9614" s="78"/>
    </row>
    <row r="9615" spans="6:18">
      <c r="F9615" s="70"/>
      <c r="G9615" s="47"/>
      <c r="H9615" s="72"/>
      <c r="I9615" s="72"/>
      <c r="J9615" s="72"/>
      <c r="O9615" s="78"/>
      <c r="P9615" s="78"/>
      <c r="Q9615" s="78"/>
      <c r="R9615" s="78"/>
    </row>
    <row r="9616" spans="6:18">
      <c r="F9616" s="70"/>
      <c r="G9616" s="47"/>
      <c r="H9616" s="72"/>
      <c r="I9616" s="72"/>
      <c r="J9616" s="72"/>
      <c r="O9616" s="78"/>
      <c r="P9616" s="78"/>
      <c r="Q9616" s="78"/>
      <c r="R9616" s="78"/>
    </row>
    <row r="9617" spans="6:18">
      <c r="F9617" s="70"/>
      <c r="G9617" s="47"/>
      <c r="H9617" s="72"/>
      <c r="I9617" s="72"/>
      <c r="J9617" s="72"/>
      <c r="O9617" s="78"/>
      <c r="P9617" s="78"/>
      <c r="Q9617" s="78"/>
      <c r="R9617" s="78"/>
    </row>
    <row r="9618" spans="6:18">
      <c r="F9618" s="70"/>
      <c r="G9618" s="47"/>
      <c r="H9618" s="72"/>
      <c r="I9618" s="72"/>
      <c r="J9618" s="72"/>
      <c r="O9618" s="78"/>
      <c r="P9618" s="78"/>
      <c r="Q9618" s="78"/>
      <c r="R9618" s="78"/>
    </row>
    <row r="9619" spans="6:18">
      <c r="F9619" s="70"/>
      <c r="G9619" s="47"/>
      <c r="H9619" s="72"/>
      <c r="I9619" s="72"/>
      <c r="J9619" s="72"/>
      <c r="O9619" s="78"/>
      <c r="P9619" s="78"/>
      <c r="Q9619" s="78"/>
      <c r="R9619" s="78"/>
    </row>
    <row r="9620" spans="6:18">
      <c r="F9620" s="70"/>
      <c r="G9620" s="47"/>
      <c r="H9620" s="72"/>
      <c r="I9620" s="72"/>
      <c r="J9620" s="72"/>
      <c r="O9620" s="78"/>
      <c r="P9620" s="78"/>
      <c r="Q9620" s="78"/>
      <c r="R9620" s="78"/>
    </row>
    <row r="9621" spans="6:18">
      <c r="F9621" s="70"/>
      <c r="G9621" s="47"/>
      <c r="H9621" s="72"/>
      <c r="I9621" s="72"/>
      <c r="J9621" s="72"/>
      <c r="O9621" s="78"/>
      <c r="P9621" s="78"/>
      <c r="Q9621" s="78"/>
      <c r="R9621" s="78"/>
    </row>
    <row r="9622" spans="6:18">
      <c r="F9622" s="70"/>
      <c r="G9622" s="47"/>
      <c r="H9622" s="72"/>
      <c r="I9622" s="72"/>
      <c r="J9622" s="72"/>
      <c r="O9622" s="78"/>
      <c r="P9622" s="78"/>
      <c r="Q9622" s="78"/>
      <c r="R9622" s="78"/>
    </row>
    <row r="9623" spans="6:18">
      <c r="F9623" s="70"/>
      <c r="G9623" s="47"/>
      <c r="H9623" s="72"/>
      <c r="I9623" s="72"/>
      <c r="J9623" s="72"/>
      <c r="O9623" s="78"/>
      <c r="P9623" s="78"/>
      <c r="Q9623" s="78"/>
      <c r="R9623" s="78"/>
    </row>
    <row r="9624" spans="6:18">
      <c r="F9624" s="70"/>
      <c r="G9624" s="47"/>
      <c r="H9624" s="72"/>
      <c r="I9624" s="72"/>
      <c r="J9624" s="72"/>
      <c r="O9624" s="78"/>
      <c r="P9624" s="78"/>
      <c r="Q9624" s="78"/>
      <c r="R9624" s="78"/>
    </row>
    <row r="9625" spans="6:18">
      <c r="F9625" s="70"/>
      <c r="G9625" s="47"/>
      <c r="H9625" s="72"/>
      <c r="I9625" s="72"/>
      <c r="J9625" s="72"/>
      <c r="O9625" s="78"/>
      <c r="P9625" s="78"/>
      <c r="Q9625" s="78"/>
      <c r="R9625" s="78"/>
    </row>
    <row r="9626" spans="6:18">
      <c r="F9626" s="70"/>
      <c r="G9626" s="47"/>
      <c r="H9626" s="72"/>
      <c r="I9626" s="72"/>
      <c r="J9626" s="72"/>
      <c r="O9626" s="78"/>
      <c r="P9626" s="78"/>
      <c r="Q9626" s="78"/>
      <c r="R9626" s="78"/>
    </row>
    <row r="9627" spans="6:18">
      <c r="F9627" s="70"/>
      <c r="G9627" s="47"/>
      <c r="H9627" s="72"/>
      <c r="I9627" s="72"/>
      <c r="J9627" s="72"/>
      <c r="O9627" s="78"/>
      <c r="P9627" s="78"/>
      <c r="Q9627" s="78"/>
      <c r="R9627" s="78"/>
    </row>
    <row r="9628" spans="6:18">
      <c r="F9628" s="70"/>
      <c r="G9628" s="47"/>
      <c r="H9628" s="72"/>
      <c r="I9628" s="72"/>
      <c r="J9628" s="72"/>
      <c r="O9628" s="78"/>
      <c r="P9628" s="78"/>
      <c r="Q9628" s="78"/>
      <c r="R9628" s="78"/>
    </row>
    <row r="9629" spans="6:18">
      <c r="F9629" s="70"/>
      <c r="G9629" s="47"/>
      <c r="H9629" s="72"/>
      <c r="I9629" s="72"/>
      <c r="J9629" s="72"/>
      <c r="O9629" s="78"/>
      <c r="P9629" s="78"/>
      <c r="Q9629" s="78"/>
      <c r="R9629" s="78"/>
    </row>
    <row r="9630" spans="6:18">
      <c r="F9630" s="70"/>
      <c r="G9630" s="47"/>
      <c r="H9630" s="72"/>
      <c r="I9630" s="72"/>
      <c r="J9630" s="72"/>
      <c r="O9630" s="78"/>
      <c r="P9630" s="78"/>
      <c r="Q9630" s="78"/>
      <c r="R9630" s="78"/>
    </row>
    <row r="9631" spans="6:18">
      <c r="F9631" s="70"/>
      <c r="G9631" s="47"/>
      <c r="H9631" s="72"/>
      <c r="I9631" s="72"/>
      <c r="J9631" s="72"/>
      <c r="O9631" s="78"/>
      <c r="P9631" s="78"/>
      <c r="Q9631" s="78"/>
      <c r="R9631" s="78"/>
    </row>
    <row r="9632" spans="6:18">
      <c r="F9632" s="70"/>
      <c r="G9632" s="47"/>
      <c r="H9632" s="72"/>
      <c r="I9632" s="72"/>
      <c r="J9632" s="72"/>
      <c r="O9632" s="78"/>
      <c r="P9632" s="78"/>
      <c r="Q9632" s="78"/>
      <c r="R9632" s="78"/>
    </row>
    <row r="9633" spans="6:18">
      <c r="F9633" s="70"/>
      <c r="G9633" s="47"/>
      <c r="H9633" s="72"/>
      <c r="I9633" s="72"/>
      <c r="J9633" s="72"/>
      <c r="O9633" s="78"/>
      <c r="P9633" s="78"/>
      <c r="Q9633" s="78"/>
      <c r="R9633" s="78"/>
    </row>
    <row r="9634" spans="6:18">
      <c r="F9634" s="70"/>
      <c r="G9634" s="47"/>
      <c r="H9634" s="72"/>
      <c r="I9634" s="72"/>
      <c r="J9634" s="72"/>
      <c r="O9634" s="78"/>
      <c r="P9634" s="78"/>
      <c r="Q9634" s="78"/>
      <c r="R9634" s="78"/>
    </row>
    <row r="9635" spans="6:18">
      <c r="F9635" s="70"/>
      <c r="G9635" s="47"/>
      <c r="H9635" s="72"/>
      <c r="I9635" s="72"/>
      <c r="J9635" s="72"/>
      <c r="O9635" s="78"/>
      <c r="P9635" s="78"/>
      <c r="Q9635" s="78"/>
      <c r="R9635" s="78"/>
    </row>
    <row r="9636" spans="6:18">
      <c r="F9636" s="70"/>
      <c r="G9636" s="47"/>
      <c r="H9636" s="72"/>
      <c r="I9636" s="72"/>
      <c r="J9636" s="72"/>
      <c r="O9636" s="78"/>
      <c r="P9636" s="78"/>
      <c r="Q9636" s="78"/>
      <c r="R9636" s="78"/>
    </row>
    <row r="9637" spans="6:18">
      <c r="F9637" s="70"/>
      <c r="G9637" s="47"/>
      <c r="H9637" s="72"/>
      <c r="I9637" s="72"/>
      <c r="J9637" s="72"/>
      <c r="O9637" s="78"/>
      <c r="P9637" s="78"/>
      <c r="Q9637" s="78"/>
      <c r="R9637" s="78"/>
    </row>
    <row r="9638" spans="6:18">
      <c r="F9638" s="70"/>
      <c r="G9638" s="47"/>
      <c r="H9638" s="72"/>
      <c r="I9638" s="72"/>
      <c r="J9638" s="72"/>
      <c r="O9638" s="78"/>
      <c r="P9638" s="78"/>
      <c r="Q9638" s="78"/>
      <c r="R9638" s="78"/>
    </row>
    <row r="9639" spans="6:18">
      <c r="F9639" s="70"/>
      <c r="G9639" s="47"/>
      <c r="H9639" s="72"/>
      <c r="I9639" s="72"/>
      <c r="J9639" s="72"/>
      <c r="O9639" s="78"/>
      <c r="P9639" s="78"/>
      <c r="Q9639" s="78"/>
      <c r="R9639" s="78"/>
    </row>
    <row r="9640" spans="6:18">
      <c r="F9640" s="70"/>
      <c r="G9640" s="47"/>
      <c r="H9640" s="72"/>
      <c r="I9640" s="72"/>
      <c r="J9640" s="72"/>
      <c r="O9640" s="78"/>
      <c r="P9640" s="78"/>
      <c r="Q9640" s="78"/>
      <c r="R9640" s="78"/>
    </row>
    <row r="9641" spans="6:18">
      <c r="F9641" s="70"/>
      <c r="G9641" s="47"/>
      <c r="H9641" s="72"/>
      <c r="I9641" s="72"/>
      <c r="J9641" s="72"/>
      <c r="O9641" s="78"/>
      <c r="P9641" s="78"/>
      <c r="Q9641" s="78"/>
      <c r="R9641" s="78"/>
    </row>
    <row r="9642" spans="6:18">
      <c r="F9642" s="70"/>
      <c r="G9642" s="47"/>
      <c r="H9642" s="72"/>
      <c r="I9642" s="72"/>
      <c r="J9642" s="72"/>
      <c r="O9642" s="78"/>
      <c r="P9642" s="78"/>
      <c r="Q9642" s="78"/>
      <c r="R9642" s="78"/>
    </row>
    <row r="9643" spans="6:18">
      <c r="F9643" s="70"/>
      <c r="G9643" s="47"/>
      <c r="H9643" s="72"/>
      <c r="I9643" s="72"/>
      <c r="J9643" s="72"/>
      <c r="O9643" s="78"/>
      <c r="P9643" s="78"/>
      <c r="Q9643" s="78"/>
      <c r="R9643" s="78"/>
    </row>
    <row r="9644" spans="6:18">
      <c r="F9644" s="70"/>
      <c r="G9644" s="47"/>
      <c r="H9644" s="72"/>
      <c r="I9644" s="72"/>
      <c r="J9644" s="72"/>
      <c r="O9644" s="78"/>
      <c r="P9644" s="78"/>
      <c r="Q9644" s="78"/>
      <c r="R9644" s="78"/>
    </row>
    <row r="9645" spans="6:18">
      <c r="F9645" s="70"/>
      <c r="G9645" s="47"/>
      <c r="H9645" s="72"/>
      <c r="I9645" s="72"/>
      <c r="J9645" s="72"/>
      <c r="O9645" s="78"/>
      <c r="P9645" s="78"/>
      <c r="Q9645" s="78"/>
      <c r="R9645" s="78"/>
    </row>
    <row r="9646" spans="6:18">
      <c r="F9646" s="70"/>
      <c r="G9646" s="47"/>
      <c r="H9646" s="72"/>
      <c r="I9646" s="72"/>
      <c r="J9646" s="72"/>
      <c r="O9646" s="78"/>
      <c r="P9646" s="78"/>
      <c r="Q9646" s="78"/>
      <c r="R9646" s="78"/>
    </row>
    <row r="9647" spans="6:18">
      <c r="F9647" s="70"/>
      <c r="G9647" s="47"/>
      <c r="H9647" s="72"/>
      <c r="I9647" s="72"/>
      <c r="J9647" s="72"/>
      <c r="O9647" s="78"/>
      <c r="P9647" s="78"/>
      <c r="Q9647" s="78"/>
      <c r="R9647" s="78"/>
    </row>
    <row r="9648" spans="6:18">
      <c r="F9648" s="70"/>
      <c r="G9648" s="47"/>
      <c r="H9648" s="72"/>
      <c r="I9648" s="72"/>
      <c r="J9648" s="72"/>
      <c r="O9648" s="78"/>
      <c r="P9648" s="78"/>
      <c r="Q9648" s="78"/>
      <c r="R9648" s="78"/>
    </row>
    <row r="9649" spans="6:18">
      <c r="F9649" s="70"/>
      <c r="G9649" s="47"/>
      <c r="H9649" s="72"/>
      <c r="I9649" s="72"/>
      <c r="J9649" s="72"/>
      <c r="O9649" s="78"/>
      <c r="P9649" s="78"/>
      <c r="Q9649" s="78"/>
      <c r="R9649" s="78"/>
    </row>
    <row r="9650" spans="6:18">
      <c r="F9650" s="70"/>
      <c r="G9650" s="47"/>
      <c r="H9650" s="72"/>
      <c r="I9650" s="72"/>
      <c r="J9650" s="72"/>
      <c r="O9650" s="78"/>
      <c r="P9650" s="78"/>
      <c r="Q9650" s="78"/>
      <c r="R9650" s="78"/>
    </row>
    <row r="9651" spans="6:18">
      <c r="F9651" s="70"/>
      <c r="G9651" s="47"/>
      <c r="H9651" s="72"/>
      <c r="I9651" s="72"/>
      <c r="J9651" s="72"/>
      <c r="O9651" s="78"/>
      <c r="P9651" s="78"/>
      <c r="Q9651" s="78"/>
      <c r="R9651" s="78"/>
    </row>
    <row r="9652" spans="6:18">
      <c r="F9652" s="70"/>
      <c r="G9652" s="47"/>
      <c r="H9652" s="72"/>
      <c r="I9652" s="72"/>
      <c r="J9652" s="72"/>
      <c r="O9652" s="78"/>
      <c r="P9652" s="78"/>
      <c r="Q9652" s="78"/>
      <c r="R9652" s="78"/>
    </row>
    <row r="9653" spans="6:18">
      <c r="F9653" s="70"/>
      <c r="G9653" s="47"/>
      <c r="H9653" s="72"/>
      <c r="I9653" s="72"/>
      <c r="J9653" s="72"/>
      <c r="O9653" s="78"/>
      <c r="P9653" s="78"/>
      <c r="Q9653" s="78"/>
      <c r="R9653" s="78"/>
    </row>
    <row r="9654" spans="6:18">
      <c r="F9654" s="70"/>
      <c r="G9654" s="47"/>
      <c r="H9654" s="72"/>
      <c r="I9654" s="72"/>
      <c r="J9654" s="72"/>
      <c r="O9654" s="78"/>
      <c r="P9654" s="78"/>
      <c r="Q9654" s="78"/>
      <c r="R9654" s="78"/>
    </row>
    <row r="9655" spans="6:18">
      <c r="F9655" s="70"/>
      <c r="G9655" s="47"/>
      <c r="H9655" s="72"/>
      <c r="I9655" s="72"/>
      <c r="J9655" s="72"/>
      <c r="O9655" s="78"/>
      <c r="P9655" s="78"/>
      <c r="Q9655" s="78"/>
      <c r="R9655" s="78"/>
    </row>
    <row r="9656" spans="6:18">
      <c r="F9656" s="70"/>
      <c r="G9656" s="47"/>
      <c r="H9656" s="72"/>
      <c r="I9656" s="72"/>
      <c r="J9656" s="72"/>
      <c r="O9656" s="78"/>
      <c r="P9656" s="78"/>
      <c r="Q9656" s="78"/>
      <c r="R9656" s="78"/>
    </row>
    <row r="9657" spans="6:18">
      <c r="F9657" s="70"/>
      <c r="G9657" s="47"/>
      <c r="H9657" s="72"/>
      <c r="I9657" s="72"/>
      <c r="J9657" s="72"/>
      <c r="O9657" s="78"/>
      <c r="P9657" s="78"/>
      <c r="Q9657" s="78"/>
      <c r="R9657" s="78"/>
    </row>
    <row r="9658" spans="6:18">
      <c r="F9658" s="70"/>
      <c r="G9658" s="47"/>
      <c r="H9658" s="72"/>
      <c r="I9658" s="72"/>
      <c r="J9658" s="72"/>
      <c r="O9658" s="78"/>
      <c r="P9658" s="78"/>
      <c r="Q9658" s="78"/>
      <c r="R9658" s="78"/>
    </row>
    <row r="9659" spans="6:18">
      <c r="F9659" s="70"/>
      <c r="G9659" s="47"/>
      <c r="H9659" s="72"/>
      <c r="I9659" s="72"/>
      <c r="J9659" s="72"/>
      <c r="O9659" s="78"/>
      <c r="P9659" s="78"/>
      <c r="Q9659" s="78"/>
      <c r="R9659" s="78"/>
    </row>
    <row r="9660" spans="6:18">
      <c r="F9660" s="70"/>
      <c r="G9660" s="47"/>
      <c r="H9660" s="72"/>
      <c r="I9660" s="72"/>
      <c r="J9660" s="72"/>
      <c r="O9660" s="78"/>
      <c r="P9660" s="78"/>
      <c r="Q9660" s="78"/>
      <c r="R9660" s="78"/>
    </row>
    <row r="9661" spans="6:18">
      <c r="F9661" s="70"/>
      <c r="G9661" s="47"/>
      <c r="H9661" s="72"/>
      <c r="I9661" s="72"/>
      <c r="J9661" s="72"/>
      <c r="O9661" s="78"/>
      <c r="P9661" s="78"/>
      <c r="Q9661" s="78"/>
      <c r="R9661" s="78"/>
    </row>
    <row r="9662" spans="6:18">
      <c r="F9662" s="70"/>
      <c r="G9662" s="47"/>
      <c r="H9662" s="72"/>
      <c r="I9662" s="72"/>
      <c r="J9662" s="72"/>
      <c r="O9662" s="78"/>
      <c r="P9662" s="78"/>
      <c r="Q9662" s="78"/>
      <c r="R9662" s="78"/>
    </row>
    <row r="9663" spans="6:18">
      <c r="F9663" s="70"/>
      <c r="G9663" s="47"/>
      <c r="H9663" s="72"/>
      <c r="I9663" s="72"/>
      <c r="J9663" s="72"/>
      <c r="O9663" s="78"/>
      <c r="P9663" s="78"/>
      <c r="Q9663" s="78"/>
      <c r="R9663" s="78"/>
    </row>
    <row r="9664" spans="6:18">
      <c r="F9664" s="70"/>
      <c r="G9664" s="47"/>
      <c r="H9664" s="72"/>
      <c r="I9664" s="72"/>
      <c r="J9664" s="72"/>
      <c r="O9664" s="78"/>
      <c r="P9664" s="78"/>
      <c r="Q9664" s="78"/>
      <c r="R9664" s="78"/>
    </row>
    <row r="9665" spans="6:18">
      <c r="F9665" s="70"/>
      <c r="G9665" s="47"/>
      <c r="H9665" s="72"/>
      <c r="I9665" s="72"/>
      <c r="J9665" s="72"/>
      <c r="O9665" s="78"/>
      <c r="P9665" s="78"/>
      <c r="Q9665" s="78"/>
      <c r="R9665" s="78"/>
    </row>
    <row r="9666" spans="6:18">
      <c r="F9666" s="70"/>
      <c r="G9666" s="47"/>
      <c r="H9666" s="72"/>
      <c r="I9666" s="72"/>
      <c r="J9666" s="72"/>
      <c r="O9666" s="78"/>
      <c r="P9666" s="78"/>
      <c r="Q9666" s="78"/>
      <c r="R9666" s="78"/>
    </row>
    <row r="9667" spans="6:18">
      <c r="F9667" s="70"/>
      <c r="G9667" s="47"/>
      <c r="H9667" s="72"/>
      <c r="I9667" s="72"/>
      <c r="J9667" s="72"/>
      <c r="O9667" s="78"/>
      <c r="P9667" s="78"/>
      <c r="Q9667" s="78"/>
      <c r="R9667" s="78"/>
    </row>
    <row r="9668" spans="6:18">
      <c r="F9668" s="70"/>
      <c r="G9668" s="47"/>
      <c r="H9668" s="72"/>
      <c r="I9668" s="72"/>
      <c r="J9668" s="72"/>
      <c r="O9668" s="78"/>
      <c r="P9668" s="78"/>
      <c r="Q9668" s="78"/>
      <c r="R9668" s="78"/>
    </row>
    <row r="9669" spans="6:18">
      <c r="F9669" s="70"/>
      <c r="G9669" s="47"/>
      <c r="H9669" s="72"/>
      <c r="I9669" s="72"/>
      <c r="J9669" s="72"/>
      <c r="O9669" s="78"/>
      <c r="P9669" s="78"/>
      <c r="Q9669" s="78"/>
      <c r="R9669" s="78"/>
    </row>
    <row r="9670" spans="6:18">
      <c r="F9670" s="70"/>
      <c r="G9670" s="47"/>
      <c r="H9670" s="72"/>
      <c r="I9670" s="72"/>
      <c r="J9670" s="72"/>
      <c r="O9670" s="78"/>
      <c r="P9670" s="78"/>
      <c r="Q9670" s="78"/>
      <c r="R9670" s="78"/>
    </row>
    <row r="9671" spans="6:18">
      <c r="F9671" s="70"/>
      <c r="G9671" s="47"/>
      <c r="H9671" s="72"/>
      <c r="I9671" s="72"/>
      <c r="J9671" s="72"/>
      <c r="O9671" s="78"/>
      <c r="P9671" s="78"/>
      <c r="Q9671" s="78"/>
      <c r="R9671" s="78"/>
    </row>
    <row r="9672" spans="6:18">
      <c r="F9672" s="70"/>
      <c r="G9672" s="47"/>
      <c r="H9672" s="72"/>
      <c r="I9672" s="72"/>
      <c r="J9672" s="72"/>
      <c r="O9672" s="78"/>
      <c r="P9672" s="78"/>
      <c r="Q9672" s="78"/>
      <c r="R9672" s="78"/>
    </row>
    <row r="9673" spans="6:18">
      <c r="F9673" s="70"/>
      <c r="G9673" s="47"/>
      <c r="H9673" s="72"/>
      <c r="I9673" s="72"/>
      <c r="J9673" s="72"/>
      <c r="O9673" s="78"/>
      <c r="P9673" s="78"/>
      <c r="Q9673" s="78"/>
      <c r="R9673" s="78"/>
    </row>
    <row r="9674" spans="6:18">
      <c r="F9674" s="70"/>
      <c r="G9674" s="47"/>
      <c r="H9674" s="72"/>
      <c r="I9674" s="72"/>
      <c r="J9674" s="72"/>
      <c r="O9674" s="78"/>
      <c r="P9674" s="78"/>
      <c r="Q9674" s="78"/>
      <c r="R9674" s="78"/>
    </row>
    <row r="9675" spans="6:18">
      <c r="F9675" s="70"/>
      <c r="G9675" s="47"/>
      <c r="H9675" s="72"/>
      <c r="I9675" s="72"/>
      <c r="J9675" s="72"/>
      <c r="O9675" s="78"/>
      <c r="P9675" s="78"/>
      <c r="Q9675" s="78"/>
      <c r="R9675" s="78"/>
    </row>
    <row r="9676" spans="6:18">
      <c r="F9676" s="70"/>
      <c r="G9676" s="47"/>
      <c r="H9676" s="72"/>
      <c r="I9676" s="72"/>
      <c r="J9676" s="72"/>
      <c r="O9676" s="78"/>
      <c r="P9676" s="78"/>
      <c r="Q9676" s="78"/>
      <c r="R9676" s="78"/>
    </row>
    <row r="9677" spans="6:18">
      <c r="F9677" s="70"/>
      <c r="G9677" s="47"/>
      <c r="H9677" s="72"/>
      <c r="I9677" s="72"/>
      <c r="J9677" s="72"/>
      <c r="O9677" s="78"/>
      <c r="P9677" s="78"/>
      <c r="Q9677" s="78"/>
      <c r="R9677" s="78"/>
    </row>
    <row r="9678" spans="6:18">
      <c r="F9678" s="70"/>
      <c r="G9678" s="47"/>
      <c r="H9678" s="72"/>
      <c r="I9678" s="72"/>
      <c r="J9678" s="72"/>
      <c r="O9678" s="78"/>
      <c r="P9678" s="78"/>
      <c r="Q9678" s="78"/>
      <c r="R9678" s="78"/>
    </row>
    <row r="9679" spans="6:18">
      <c r="F9679" s="70"/>
      <c r="G9679" s="47"/>
      <c r="H9679" s="72"/>
      <c r="I9679" s="72"/>
      <c r="J9679" s="72"/>
      <c r="O9679" s="78"/>
      <c r="P9679" s="78"/>
      <c r="Q9679" s="78"/>
      <c r="R9679" s="78"/>
    </row>
    <row r="9680" spans="6:18">
      <c r="F9680" s="70"/>
      <c r="G9680" s="47"/>
      <c r="H9680" s="72"/>
      <c r="I9680" s="72"/>
      <c r="J9680" s="72"/>
      <c r="O9680" s="78"/>
      <c r="P9680" s="78"/>
      <c r="Q9680" s="78"/>
      <c r="R9680" s="78"/>
    </row>
    <row r="9681" spans="6:18">
      <c r="F9681" s="70"/>
      <c r="G9681" s="47"/>
      <c r="H9681" s="72"/>
      <c r="I9681" s="72"/>
      <c r="J9681" s="72"/>
      <c r="O9681" s="78"/>
      <c r="P9681" s="78"/>
      <c r="Q9681" s="78"/>
      <c r="R9681" s="78"/>
    </row>
    <row r="9682" spans="6:18">
      <c r="F9682" s="70"/>
      <c r="G9682" s="47"/>
      <c r="H9682" s="72"/>
      <c r="I9682" s="72"/>
      <c r="J9682" s="72"/>
      <c r="O9682" s="78"/>
      <c r="P9682" s="78"/>
      <c r="Q9682" s="78"/>
      <c r="R9682" s="78"/>
    </row>
    <row r="9683" spans="6:18">
      <c r="F9683" s="70"/>
      <c r="G9683" s="47"/>
      <c r="H9683" s="72"/>
      <c r="I9683" s="72"/>
      <c r="J9683" s="72"/>
      <c r="O9683" s="78"/>
      <c r="P9683" s="78"/>
      <c r="Q9683" s="78"/>
      <c r="R9683" s="78"/>
    </row>
    <row r="9684" spans="6:18">
      <c r="F9684" s="70"/>
      <c r="G9684" s="47"/>
      <c r="H9684" s="72"/>
      <c r="I9684" s="72"/>
      <c r="J9684" s="72"/>
      <c r="O9684" s="78"/>
      <c r="P9684" s="78"/>
      <c r="Q9684" s="78"/>
      <c r="R9684" s="78"/>
    </row>
    <row r="9685" spans="6:18">
      <c r="F9685" s="70"/>
      <c r="G9685" s="47"/>
      <c r="H9685" s="72"/>
      <c r="I9685" s="72"/>
      <c r="J9685" s="72"/>
      <c r="O9685" s="78"/>
      <c r="P9685" s="78"/>
      <c r="Q9685" s="78"/>
      <c r="R9685" s="78"/>
    </row>
    <row r="9686" spans="6:18">
      <c r="F9686" s="70"/>
      <c r="G9686" s="47"/>
      <c r="H9686" s="72"/>
      <c r="I9686" s="72"/>
      <c r="J9686" s="72"/>
      <c r="O9686" s="78"/>
      <c r="P9686" s="78"/>
      <c r="Q9686" s="78"/>
      <c r="R9686" s="78"/>
    </row>
    <row r="9687" spans="6:18">
      <c r="F9687" s="70"/>
      <c r="G9687" s="47"/>
      <c r="H9687" s="72"/>
      <c r="I9687" s="72"/>
      <c r="J9687" s="72"/>
      <c r="O9687" s="78"/>
      <c r="P9687" s="78"/>
      <c r="Q9687" s="78"/>
      <c r="R9687" s="78"/>
    </row>
    <row r="9688" spans="6:18">
      <c r="F9688" s="70"/>
      <c r="G9688" s="47"/>
      <c r="H9688" s="72"/>
      <c r="I9688" s="72"/>
      <c r="J9688" s="72"/>
      <c r="O9688" s="78"/>
      <c r="P9688" s="78"/>
      <c r="Q9688" s="78"/>
      <c r="R9688" s="78"/>
    </row>
    <row r="9689" spans="6:18">
      <c r="F9689" s="70"/>
      <c r="G9689" s="47"/>
      <c r="H9689" s="72"/>
      <c r="I9689" s="72"/>
      <c r="J9689" s="72"/>
      <c r="O9689" s="78"/>
      <c r="P9689" s="78"/>
      <c r="Q9689" s="78"/>
      <c r="R9689" s="78"/>
    </row>
    <row r="9690" spans="6:18">
      <c r="F9690" s="70"/>
      <c r="G9690" s="47"/>
      <c r="H9690" s="72"/>
      <c r="I9690" s="72"/>
      <c r="J9690" s="72"/>
      <c r="O9690" s="78"/>
      <c r="P9690" s="78"/>
      <c r="Q9690" s="78"/>
      <c r="R9690" s="78"/>
    </row>
    <row r="9691" spans="6:18">
      <c r="F9691" s="70"/>
      <c r="G9691" s="47"/>
      <c r="H9691" s="72"/>
      <c r="I9691" s="72"/>
      <c r="J9691" s="72"/>
      <c r="O9691" s="78"/>
      <c r="P9691" s="78"/>
      <c r="Q9691" s="78"/>
      <c r="R9691" s="78"/>
    </row>
    <row r="9692" spans="6:18">
      <c r="F9692" s="70"/>
      <c r="G9692" s="47"/>
      <c r="H9692" s="72"/>
      <c r="I9692" s="72"/>
      <c r="J9692" s="72"/>
      <c r="O9692" s="78"/>
      <c r="P9692" s="78"/>
      <c r="Q9692" s="78"/>
      <c r="R9692" s="78"/>
    </row>
    <row r="9693" spans="6:18">
      <c r="F9693" s="70"/>
      <c r="G9693" s="47"/>
      <c r="H9693" s="72"/>
      <c r="I9693" s="72"/>
      <c r="J9693" s="72"/>
      <c r="O9693" s="78"/>
      <c r="P9693" s="78"/>
      <c r="Q9693" s="78"/>
      <c r="R9693" s="78"/>
    </row>
    <row r="9694" spans="6:18">
      <c r="F9694" s="70"/>
      <c r="G9694" s="47"/>
      <c r="H9694" s="72"/>
      <c r="I9694" s="72"/>
      <c r="J9694" s="72"/>
      <c r="O9694" s="78"/>
      <c r="P9694" s="78"/>
      <c r="Q9694" s="78"/>
      <c r="R9694" s="78"/>
    </row>
    <row r="9695" spans="6:18">
      <c r="F9695" s="70"/>
      <c r="G9695" s="47"/>
      <c r="H9695" s="72"/>
      <c r="I9695" s="72"/>
      <c r="J9695" s="72"/>
      <c r="O9695" s="78"/>
      <c r="P9695" s="78"/>
      <c r="Q9695" s="78"/>
      <c r="R9695" s="78"/>
    </row>
    <row r="9696" spans="6:18">
      <c r="F9696" s="70"/>
      <c r="G9696" s="47"/>
      <c r="H9696" s="72"/>
      <c r="I9696" s="72"/>
      <c r="J9696" s="72"/>
      <c r="O9696" s="78"/>
      <c r="P9696" s="78"/>
      <c r="Q9696" s="78"/>
      <c r="R9696" s="78"/>
    </row>
    <row r="9697" spans="6:18">
      <c r="F9697" s="70"/>
      <c r="G9697" s="47"/>
      <c r="H9697" s="72"/>
      <c r="I9697" s="72"/>
      <c r="J9697" s="72"/>
      <c r="O9697" s="78"/>
      <c r="P9697" s="78"/>
      <c r="Q9697" s="78"/>
      <c r="R9697" s="78"/>
    </row>
    <row r="9698" spans="6:18">
      <c r="F9698" s="70"/>
      <c r="G9698" s="47"/>
      <c r="H9698" s="72"/>
      <c r="I9698" s="72"/>
      <c r="J9698" s="72"/>
      <c r="O9698" s="78"/>
      <c r="P9698" s="78"/>
      <c r="Q9698" s="78"/>
      <c r="R9698" s="78"/>
    </row>
    <row r="9699" spans="6:18">
      <c r="F9699" s="70"/>
      <c r="G9699" s="47"/>
      <c r="H9699" s="72"/>
      <c r="I9699" s="72"/>
      <c r="J9699" s="72"/>
      <c r="O9699" s="78"/>
      <c r="P9699" s="78"/>
      <c r="Q9699" s="78"/>
      <c r="R9699" s="78"/>
    </row>
    <row r="9700" spans="6:18">
      <c r="F9700" s="70"/>
      <c r="G9700" s="47"/>
      <c r="H9700" s="72"/>
      <c r="I9700" s="72"/>
      <c r="J9700" s="72"/>
      <c r="O9700" s="78"/>
      <c r="P9700" s="78"/>
      <c r="Q9700" s="78"/>
      <c r="R9700" s="78"/>
    </row>
    <row r="9701" spans="6:18">
      <c r="F9701" s="70"/>
      <c r="G9701" s="47"/>
      <c r="H9701" s="72"/>
      <c r="I9701" s="72"/>
      <c r="J9701" s="72"/>
      <c r="O9701" s="78"/>
      <c r="P9701" s="78"/>
      <c r="Q9701" s="78"/>
      <c r="R9701" s="78"/>
    </row>
    <row r="9702" spans="6:18">
      <c r="F9702" s="70"/>
      <c r="G9702" s="47"/>
      <c r="H9702" s="72"/>
      <c r="I9702" s="72"/>
      <c r="J9702" s="72"/>
      <c r="O9702" s="78"/>
      <c r="P9702" s="78"/>
      <c r="Q9702" s="78"/>
      <c r="R9702" s="78"/>
    </row>
    <row r="9703" spans="6:18">
      <c r="F9703" s="70"/>
      <c r="G9703" s="47"/>
      <c r="H9703" s="72"/>
      <c r="I9703" s="72"/>
      <c r="J9703" s="72"/>
      <c r="O9703" s="78"/>
      <c r="P9703" s="78"/>
      <c r="Q9703" s="78"/>
      <c r="R9703" s="78"/>
    </row>
    <row r="9704" spans="6:18">
      <c r="F9704" s="70"/>
      <c r="G9704" s="47"/>
      <c r="H9704" s="72"/>
      <c r="I9704" s="72"/>
      <c r="J9704" s="72"/>
      <c r="O9704" s="78"/>
      <c r="P9704" s="78"/>
      <c r="Q9704" s="78"/>
      <c r="R9704" s="78"/>
    </row>
    <row r="9705" spans="6:18">
      <c r="F9705" s="70"/>
      <c r="G9705" s="47"/>
      <c r="H9705" s="72"/>
      <c r="I9705" s="72"/>
      <c r="J9705" s="72"/>
      <c r="O9705" s="78"/>
      <c r="P9705" s="78"/>
      <c r="Q9705" s="78"/>
      <c r="R9705" s="78"/>
    </row>
    <row r="9706" spans="6:18">
      <c r="F9706" s="70"/>
      <c r="G9706" s="47"/>
      <c r="H9706" s="72"/>
      <c r="I9706" s="72"/>
      <c r="J9706" s="72"/>
      <c r="O9706" s="78"/>
      <c r="P9706" s="78"/>
      <c r="Q9706" s="78"/>
      <c r="R9706" s="78"/>
    </row>
    <row r="9707" spans="6:18">
      <c r="F9707" s="70"/>
      <c r="G9707" s="47"/>
      <c r="H9707" s="72"/>
      <c r="I9707" s="72"/>
      <c r="J9707" s="72"/>
      <c r="O9707" s="78"/>
      <c r="P9707" s="78"/>
      <c r="Q9707" s="78"/>
      <c r="R9707" s="78"/>
    </row>
    <row r="9708" spans="6:18">
      <c r="F9708" s="70"/>
      <c r="G9708" s="47"/>
      <c r="H9708" s="72"/>
      <c r="I9708" s="72"/>
      <c r="J9708" s="72"/>
      <c r="O9708" s="78"/>
      <c r="P9708" s="78"/>
      <c r="Q9708" s="78"/>
      <c r="R9708" s="78"/>
    </row>
    <row r="9709" spans="6:18">
      <c r="F9709" s="70"/>
      <c r="G9709" s="47"/>
      <c r="H9709" s="72"/>
      <c r="I9709" s="72"/>
      <c r="J9709" s="72"/>
      <c r="O9709" s="78"/>
      <c r="P9709" s="78"/>
      <c r="Q9709" s="78"/>
      <c r="R9709" s="78"/>
    </row>
    <row r="9710" spans="6:18">
      <c r="F9710" s="70"/>
      <c r="G9710" s="47"/>
      <c r="H9710" s="72"/>
      <c r="I9710" s="72"/>
      <c r="J9710" s="72"/>
      <c r="O9710" s="78"/>
      <c r="P9710" s="78"/>
      <c r="Q9710" s="78"/>
      <c r="R9710" s="78"/>
    </row>
    <row r="9711" spans="6:18">
      <c r="F9711" s="70"/>
      <c r="G9711" s="47"/>
      <c r="H9711" s="72"/>
      <c r="I9711" s="72"/>
      <c r="J9711" s="72"/>
      <c r="O9711" s="78"/>
      <c r="P9711" s="78"/>
      <c r="Q9711" s="78"/>
      <c r="R9711" s="78"/>
    </row>
    <row r="9712" spans="6:18">
      <c r="F9712" s="70"/>
      <c r="G9712" s="47"/>
      <c r="H9712" s="72"/>
      <c r="I9712" s="72"/>
      <c r="J9712" s="72"/>
      <c r="O9712" s="78"/>
      <c r="P9712" s="78"/>
      <c r="Q9712" s="78"/>
      <c r="R9712" s="78"/>
    </row>
    <row r="9713" spans="6:18">
      <c r="F9713" s="70"/>
      <c r="G9713" s="47"/>
      <c r="H9713" s="72"/>
      <c r="I9713" s="72"/>
      <c r="J9713" s="72"/>
      <c r="O9713" s="78"/>
      <c r="P9713" s="78"/>
      <c r="Q9713" s="78"/>
      <c r="R9713" s="78"/>
    </row>
    <row r="9714" spans="6:18">
      <c r="F9714" s="70"/>
      <c r="G9714" s="47"/>
      <c r="H9714" s="72"/>
      <c r="I9714" s="72"/>
      <c r="J9714" s="72"/>
      <c r="O9714" s="78"/>
      <c r="P9714" s="78"/>
      <c r="Q9714" s="78"/>
      <c r="R9714" s="78"/>
    </row>
    <row r="9715" spans="6:18">
      <c r="F9715" s="70"/>
      <c r="G9715" s="47"/>
      <c r="H9715" s="72"/>
      <c r="I9715" s="72"/>
      <c r="J9715" s="72"/>
      <c r="O9715" s="78"/>
      <c r="P9715" s="78"/>
      <c r="Q9715" s="78"/>
      <c r="R9715" s="78"/>
    </row>
    <row r="9716" spans="6:18">
      <c r="F9716" s="70"/>
      <c r="G9716" s="47"/>
      <c r="H9716" s="72"/>
      <c r="I9716" s="72"/>
      <c r="J9716" s="72"/>
      <c r="O9716" s="78"/>
      <c r="P9716" s="78"/>
      <c r="Q9716" s="78"/>
      <c r="R9716" s="78"/>
    </row>
    <row r="9717" spans="6:18">
      <c r="F9717" s="70"/>
      <c r="G9717" s="47"/>
      <c r="H9717" s="72"/>
      <c r="I9717" s="72"/>
      <c r="J9717" s="72"/>
      <c r="O9717" s="78"/>
      <c r="P9717" s="78"/>
      <c r="Q9717" s="78"/>
      <c r="R9717" s="78"/>
    </row>
    <row r="9718" spans="6:18">
      <c r="F9718" s="70"/>
      <c r="G9718" s="47"/>
      <c r="H9718" s="72"/>
      <c r="I9718" s="72"/>
      <c r="J9718" s="72"/>
      <c r="O9718" s="78"/>
      <c r="P9718" s="78"/>
      <c r="Q9718" s="78"/>
      <c r="R9718" s="78"/>
    </row>
    <row r="9719" spans="6:18">
      <c r="F9719" s="70"/>
      <c r="G9719" s="47"/>
      <c r="H9719" s="72"/>
      <c r="I9719" s="72"/>
      <c r="J9719" s="72"/>
      <c r="O9719" s="78"/>
      <c r="P9719" s="78"/>
      <c r="Q9719" s="78"/>
      <c r="R9719" s="78"/>
    </row>
    <row r="9720" spans="6:18">
      <c r="F9720" s="70"/>
      <c r="G9720" s="47"/>
      <c r="H9720" s="72"/>
      <c r="I9720" s="72"/>
      <c r="J9720" s="72"/>
      <c r="O9720" s="78"/>
      <c r="P9720" s="78"/>
      <c r="Q9720" s="78"/>
      <c r="R9720" s="78"/>
    </row>
    <row r="9721" spans="6:18">
      <c r="F9721" s="70"/>
      <c r="G9721" s="47"/>
      <c r="H9721" s="72"/>
      <c r="I9721" s="72"/>
      <c r="J9721" s="72"/>
      <c r="O9721" s="78"/>
      <c r="P9721" s="78"/>
      <c r="Q9721" s="78"/>
      <c r="R9721" s="78"/>
    </row>
    <row r="9722" spans="6:18">
      <c r="F9722" s="70"/>
      <c r="G9722" s="47"/>
      <c r="H9722" s="72"/>
      <c r="I9722" s="72"/>
      <c r="J9722" s="72"/>
      <c r="O9722" s="78"/>
      <c r="P9722" s="78"/>
      <c r="Q9722" s="78"/>
      <c r="R9722" s="78"/>
    </row>
    <row r="9723" spans="6:18">
      <c r="F9723" s="70"/>
      <c r="G9723" s="47"/>
      <c r="H9723" s="72"/>
      <c r="I9723" s="72"/>
      <c r="J9723" s="72"/>
      <c r="O9723" s="78"/>
      <c r="P9723" s="78"/>
      <c r="Q9723" s="78"/>
      <c r="R9723" s="78"/>
    </row>
    <row r="9724" spans="6:18">
      <c r="F9724" s="70"/>
      <c r="G9724" s="47"/>
      <c r="H9724" s="72"/>
      <c r="I9724" s="72"/>
      <c r="J9724" s="72"/>
      <c r="O9724" s="78"/>
      <c r="P9724" s="78"/>
      <c r="Q9724" s="78"/>
      <c r="R9724" s="78"/>
    </row>
    <row r="9725" spans="6:18">
      <c r="F9725" s="70"/>
      <c r="G9725" s="47"/>
      <c r="H9725" s="72"/>
      <c r="I9725" s="72"/>
      <c r="J9725" s="72"/>
      <c r="O9725" s="78"/>
      <c r="P9725" s="78"/>
      <c r="Q9725" s="78"/>
      <c r="R9725" s="78"/>
    </row>
    <row r="9726" spans="6:18">
      <c r="F9726" s="70"/>
      <c r="G9726" s="47"/>
      <c r="H9726" s="72"/>
      <c r="I9726" s="72"/>
      <c r="J9726" s="72"/>
      <c r="O9726" s="78"/>
      <c r="P9726" s="78"/>
      <c r="Q9726" s="78"/>
      <c r="R9726" s="78"/>
    </row>
    <row r="9727" spans="6:18">
      <c r="F9727" s="70"/>
      <c r="G9727" s="47"/>
      <c r="H9727" s="72"/>
      <c r="I9727" s="72"/>
      <c r="J9727" s="72"/>
      <c r="O9727" s="78"/>
      <c r="P9727" s="78"/>
      <c r="Q9727" s="78"/>
      <c r="R9727" s="78"/>
    </row>
    <row r="9728" spans="6:18">
      <c r="F9728" s="70"/>
      <c r="G9728" s="47"/>
      <c r="H9728" s="72"/>
      <c r="I9728" s="72"/>
      <c r="J9728" s="72"/>
      <c r="O9728" s="78"/>
      <c r="P9728" s="78"/>
      <c r="Q9728" s="78"/>
      <c r="R9728" s="78"/>
    </row>
    <row r="9729" spans="6:18">
      <c r="F9729" s="70"/>
      <c r="G9729" s="47"/>
      <c r="H9729" s="72"/>
      <c r="I9729" s="72"/>
      <c r="J9729" s="72"/>
      <c r="O9729" s="78"/>
      <c r="P9729" s="78"/>
      <c r="Q9729" s="78"/>
      <c r="R9729" s="78"/>
    </row>
    <row r="9730" spans="6:18">
      <c r="F9730" s="70"/>
      <c r="G9730" s="47"/>
      <c r="H9730" s="72"/>
      <c r="I9730" s="72"/>
      <c r="J9730" s="72"/>
      <c r="O9730" s="78"/>
      <c r="P9730" s="78"/>
      <c r="Q9730" s="78"/>
      <c r="R9730" s="78"/>
    </row>
    <row r="9731" spans="6:18">
      <c r="F9731" s="70"/>
      <c r="G9731" s="47"/>
      <c r="H9731" s="72"/>
      <c r="I9731" s="72"/>
      <c r="J9731" s="72"/>
      <c r="O9731" s="78"/>
      <c r="P9731" s="78"/>
      <c r="Q9731" s="78"/>
      <c r="R9731" s="78"/>
    </row>
    <row r="9732" spans="6:18">
      <c r="F9732" s="70"/>
      <c r="G9732" s="47"/>
      <c r="H9732" s="72"/>
      <c r="I9732" s="72"/>
      <c r="J9732" s="72"/>
      <c r="O9732" s="78"/>
      <c r="P9732" s="78"/>
      <c r="Q9732" s="78"/>
      <c r="R9732" s="78"/>
    </row>
    <row r="9733" spans="6:18">
      <c r="F9733" s="70"/>
      <c r="G9733" s="47"/>
      <c r="H9733" s="72"/>
      <c r="I9733" s="72"/>
      <c r="J9733" s="72"/>
      <c r="O9733" s="78"/>
      <c r="P9733" s="78"/>
      <c r="Q9733" s="78"/>
      <c r="R9733" s="78"/>
    </row>
    <row r="9734" spans="6:18">
      <c r="F9734" s="70"/>
      <c r="G9734" s="47"/>
      <c r="H9734" s="72"/>
      <c r="I9734" s="72"/>
      <c r="J9734" s="72"/>
      <c r="O9734" s="78"/>
      <c r="P9734" s="78"/>
      <c r="Q9734" s="78"/>
      <c r="R9734" s="78"/>
    </row>
    <row r="9735" spans="6:18">
      <c r="F9735" s="70"/>
      <c r="G9735" s="47"/>
      <c r="H9735" s="72"/>
      <c r="I9735" s="72"/>
      <c r="J9735" s="72"/>
      <c r="O9735" s="78"/>
      <c r="P9735" s="78"/>
      <c r="Q9735" s="78"/>
      <c r="R9735" s="78"/>
    </row>
    <row r="9736" spans="6:18">
      <c r="F9736" s="70"/>
      <c r="G9736" s="47"/>
      <c r="H9736" s="72"/>
      <c r="I9736" s="72"/>
      <c r="J9736" s="72"/>
      <c r="O9736" s="78"/>
      <c r="P9736" s="78"/>
      <c r="Q9736" s="78"/>
      <c r="R9736" s="78"/>
    </row>
    <row r="9737" spans="6:18">
      <c r="F9737" s="70"/>
      <c r="G9737" s="47"/>
      <c r="H9737" s="72"/>
      <c r="I9737" s="72"/>
      <c r="J9737" s="72"/>
      <c r="O9737" s="78"/>
      <c r="P9737" s="78"/>
      <c r="Q9737" s="78"/>
      <c r="R9737" s="78"/>
    </row>
    <row r="9738" spans="6:18">
      <c r="F9738" s="70"/>
      <c r="G9738" s="47"/>
      <c r="H9738" s="72"/>
      <c r="I9738" s="72"/>
      <c r="J9738" s="72"/>
      <c r="O9738" s="78"/>
      <c r="P9738" s="78"/>
      <c r="Q9738" s="78"/>
      <c r="R9738" s="78"/>
    </row>
    <row r="9739" spans="6:18">
      <c r="F9739" s="70"/>
      <c r="G9739" s="47"/>
      <c r="H9739" s="72"/>
      <c r="I9739" s="72"/>
      <c r="J9739" s="72"/>
      <c r="O9739" s="78"/>
      <c r="P9739" s="78"/>
      <c r="Q9739" s="78"/>
      <c r="R9739" s="78"/>
    </row>
    <row r="9740" spans="6:18">
      <c r="F9740" s="70"/>
      <c r="G9740" s="47"/>
      <c r="H9740" s="72"/>
      <c r="I9740" s="72"/>
      <c r="J9740" s="72"/>
      <c r="O9740" s="78"/>
      <c r="P9740" s="78"/>
      <c r="Q9740" s="78"/>
      <c r="R9740" s="78"/>
    </row>
    <row r="9741" spans="6:18">
      <c r="F9741" s="70"/>
      <c r="G9741" s="47"/>
      <c r="H9741" s="72"/>
      <c r="I9741" s="72"/>
      <c r="J9741" s="72"/>
      <c r="O9741" s="78"/>
      <c r="P9741" s="78"/>
      <c r="Q9741" s="78"/>
      <c r="R9741" s="78"/>
    </row>
    <row r="9742" spans="6:18">
      <c r="F9742" s="70"/>
      <c r="G9742" s="47"/>
      <c r="H9742" s="72"/>
      <c r="I9742" s="72"/>
      <c r="J9742" s="72"/>
      <c r="O9742" s="78"/>
      <c r="P9742" s="78"/>
      <c r="Q9742" s="78"/>
      <c r="R9742" s="78"/>
    </row>
    <row r="9743" spans="6:18">
      <c r="F9743" s="70"/>
      <c r="G9743" s="47"/>
      <c r="H9743" s="72"/>
      <c r="I9743" s="72"/>
      <c r="J9743" s="72"/>
      <c r="O9743" s="78"/>
      <c r="P9743" s="78"/>
      <c r="Q9743" s="78"/>
      <c r="R9743" s="78"/>
    </row>
    <row r="9744" spans="6:18">
      <c r="F9744" s="70"/>
      <c r="G9744" s="47"/>
      <c r="H9744" s="72"/>
      <c r="I9744" s="72"/>
      <c r="J9744" s="72"/>
      <c r="O9744" s="78"/>
      <c r="P9744" s="78"/>
      <c r="Q9744" s="78"/>
      <c r="R9744" s="78"/>
    </row>
    <row r="9745" spans="6:18">
      <c r="F9745" s="70"/>
      <c r="G9745" s="47"/>
      <c r="H9745" s="72"/>
      <c r="I9745" s="72"/>
      <c r="J9745" s="72"/>
      <c r="O9745" s="78"/>
      <c r="P9745" s="78"/>
      <c r="Q9745" s="78"/>
      <c r="R9745" s="78"/>
    </row>
    <row r="9746" spans="6:18">
      <c r="F9746" s="70"/>
      <c r="G9746" s="47"/>
      <c r="H9746" s="72"/>
      <c r="I9746" s="72"/>
      <c r="J9746" s="72"/>
      <c r="O9746" s="78"/>
      <c r="P9746" s="78"/>
      <c r="Q9746" s="78"/>
      <c r="R9746" s="78"/>
    </row>
    <row r="9747" spans="6:18">
      <c r="F9747" s="70"/>
      <c r="G9747" s="47"/>
      <c r="H9747" s="72"/>
      <c r="I9747" s="72"/>
      <c r="J9747" s="72"/>
      <c r="O9747" s="78"/>
      <c r="P9747" s="78"/>
      <c r="Q9747" s="78"/>
      <c r="R9747" s="78"/>
    </row>
    <row r="9748" spans="6:18">
      <c r="F9748" s="70"/>
      <c r="G9748" s="47"/>
      <c r="H9748" s="72"/>
      <c r="I9748" s="72"/>
      <c r="J9748" s="72"/>
      <c r="O9748" s="78"/>
      <c r="P9748" s="78"/>
      <c r="Q9748" s="78"/>
      <c r="R9748" s="78"/>
    </row>
    <row r="9749" spans="6:18">
      <c r="F9749" s="70"/>
      <c r="G9749" s="47"/>
      <c r="H9749" s="72"/>
      <c r="I9749" s="72"/>
      <c r="J9749" s="72"/>
      <c r="O9749" s="78"/>
      <c r="P9749" s="78"/>
      <c r="Q9749" s="78"/>
      <c r="R9749" s="78"/>
    </row>
    <row r="9750" spans="6:18">
      <c r="F9750" s="70"/>
      <c r="G9750" s="47"/>
      <c r="H9750" s="72"/>
      <c r="I9750" s="72"/>
      <c r="J9750" s="72"/>
      <c r="O9750" s="78"/>
      <c r="P9750" s="78"/>
      <c r="Q9750" s="78"/>
      <c r="R9750" s="78"/>
    </row>
    <row r="9751" spans="6:18">
      <c r="F9751" s="70"/>
      <c r="G9751" s="47"/>
      <c r="H9751" s="72"/>
      <c r="I9751" s="72"/>
      <c r="J9751" s="72"/>
      <c r="O9751" s="78"/>
      <c r="P9751" s="78"/>
      <c r="Q9751" s="78"/>
      <c r="R9751" s="78"/>
    </row>
    <row r="9752" spans="6:18">
      <c r="F9752" s="70"/>
      <c r="G9752" s="47"/>
      <c r="H9752" s="72"/>
      <c r="I9752" s="72"/>
      <c r="J9752" s="72"/>
      <c r="O9752" s="78"/>
      <c r="P9752" s="78"/>
      <c r="Q9752" s="78"/>
      <c r="R9752" s="78"/>
    </row>
    <row r="9753" spans="6:18">
      <c r="F9753" s="70"/>
      <c r="G9753" s="47"/>
      <c r="H9753" s="72"/>
      <c r="I9753" s="72"/>
      <c r="J9753" s="72"/>
      <c r="O9753" s="78"/>
      <c r="P9753" s="78"/>
      <c r="Q9753" s="78"/>
      <c r="R9753" s="78"/>
    </row>
    <row r="9754" spans="6:18">
      <c r="F9754" s="70"/>
      <c r="G9754" s="47"/>
      <c r="H9754" s="72"/>
      <c r="I9754" s="72"/>
      <c r="J9754" s="72"/>
      <c r="O9754" s="78"/>
      <c r="P9754" s="78"/>
      <c r="Q9754" s="78"/>
      <c r="R9754" s="78"/>
    </row>
    <row r="9755" spans="6:18">
      <c r="F9755" s="70"/>
      <c r="G9755" s="47"/>
      <c r="H9755" s="72"/>
      <c r="I9755" s="72"/>
      <c r="J9755" s="72"/>
      <c r="O9755" s="78"/>
      <c r="P9755" s="78"/>
      <c r="Q9755" s="78"/>
      <c r="R9755" s="78"/>
    </row>
    <row r="9756" spans="6:18">
      <c r="F9756" s="70"/>
      <c r="G9756" s="47"/>
      <c r="H9756" s="72"/>
      <c r="I9756" s="72"/>
      <c r="J9756" s="72"/>
      <c r="O9756" s="78"/>
      <c r="P9756" s="78"/>
      <c r="Q9756" s="78"/>
      <c r="R9756" s="78"/>
    </row>
    <row r="9757" spans="6:18">
      <c r="F9757" s="70"/>
      <c r="G9757" s="47"/>
      <c r="H9757" s="72"/>
      <c r="I9757" s="72"/>
      <c r="J9757" s="72"/>
      <c r="O9757" s="78"/>
      <c r="P9757" s="78"/>
      <c r="Q9757" s="78"/>
      <c r="R9757" s="78"/>
    </row>
    <row r="9758" spans="6:18">
      <c r="F9758" s="70"/>
      <c r="G9758" s="47"/>
      <c r="H9758" s="72"/>
      <c r="I9758" s="72"/>
      <c r="J9758" s="72"/>
      <c r="O9758" s="78"/>
      <c r="P9758" s="78"/>
      <c r="Q9758" s="78"/>
      <c r="R9758" s="78"/>
    </row>
    <row r="9759" spans="6:18">
      <c r="F9759" s="70"/>
      <c r="G9759" s="47"/>
      <c r="H9759" s="72"/>
      <c r="I9759" s="72"/>
      <c r="J9759" s="72"/>
      <c r="O9759" s="78"/>
      <c r="P9759" s="78"/>
      <c r="Q9759" s="78"/>
      <c r="R9759" s="78"/>
    </row>
    <row r="9760" spans="6:18">
      <c r="F9760" s="70"/>
      <c r="G9760" s="47"/>
      <c r="H9760" s="72"/>
      <c r="I9760" s="72"/>
      <c r="J9760" s="72"/>
      <c r="O9760" s="78"/>
      <c r="P9760" s="78"/>
      <c r="Q9760" s="78"/>
      <c r="R9760" s="78"/>
    </row>
    <row r="9761" spans="6:18">
      <c r="F9761" s="70"/>
      <c r="G9761" s="47"/>
      <c r="H9761" s="72"/>
      <c r="I9761" s="72"/>
      <c r="J9761" s="72"/>
      <c r="O9761" s="78"/>
      <c r="P9761" s="78"/>
      <c r="Q9761" s="78"/>
      <c r="R9761" s="78"/>
    </row>
    <row r="9762" spans="6:18">
      <c r="F9762" s="70"/>
      <c r="G9762" s="47"/>
      <c r="H9762" s="72"/>
      <c r="I9762" s="72"/>
      <c r="J9762" s="72"/>
      <c r="O9762" s="78"/>
      <c r="P9762" s="78"/>
      <c r="Q9762" s="78"/>
      <c r="R9762" s="78"/>
    </row>
    <row r="9763" spans="6:18">
      <c r="F9763" s="70"/>
      <c r="G9763" s="47"/>
      <c r="H9763" s="72"/>
      <c r="I9763" s="72"/>
      <c r="J9763" s="72"/>
      <c r="O9763" s="78"/>
      <c r="P9763" s="78"/>
      <c r="Q9763" s="78"/>
      <c r="R9763" s="78"/>
    </row>
    <row r="9764" spans="6:18">
      <c r="F9764" s="70"/>
      <c r="G9764" s="47"/>
      <c r="H9764" s="72"/>
      <c r="I9764" s="72"/>
      <c r="J9764" s="72"/>
      <c r="O9764" s="78"/>
      <c r="P9764" s="78"/>
      <c r="Q9764" s="78"/>
      <c r="R9764" s="78"/>
    </row>
    <row r="9765" spans="6:18">
      <c r="F9765" s="70"/>
      <c r="G9765" s="47"/>
      <c r="H9765" s="72"/>
      <c r="I9765" s="72"/>
      <c r="J9765" s="72"/>
      <c r="O9765" s="78"/>
      <c r="P9765" s="78"/>
      <c r="Q9765" s="78"/>
      <c r="R9765" s="78"/>
    </row>
    <row r="9766" spans="6:18">
      <c r="F9766" s="70"/>
      <c r="G9766" s="47"/>
      <c r="H9766" s="72"/>
      <c r="I9766" s="72"/>
      <c r="J9766" s="72"/>
      <c r="O9766" s="78"/>
      <c r="P9766" s="78"/>
      <c r="Q9766" s="78"/>
      <c r="R9766" s="78"/>
    </row>
    <row r="9767" spans="6:18">
      <c r="F9767" s="70"/>
      <c r="G9767" s="47"/>
      <c r="H9767" s="72"/>
      <c r="I9767" s="72"/>
      <c r="J9767" s="72"/>
      <c r="O9767" s="78"/>
      <c r="P9767" s="78"/>
      <c r="Q9767" s="78"/>
      <c r="R9767" s="78"/>
    </row>
    <row r="9768" spans="6:18">
      <c r="F9768" s="70"/>
      <c r="G9768" s="47"/>
      <c r="H9768" s="72"/>
      <c r="I9768" s="72"/>
      <c r="J9768" s="72"/>
      <c r="O9768" s="78"/>
      <c r="P9768" s="78"/>
      <c r="Q9768" s="78"/>
      <c r="R9768" s="78"/>
    </row>
    <row r="9769" spans="6:18">
      <c r="F9769" s="70"/>
      <c r="G9769" s="47"/>
      <c r="H9769" s="72"/>
      <c r="I9769" s="72"/>
      <c r="J9769" s="72"/>
      <c r="O9769" s="78"/>
      <c r="P9769" s="78"/>
      <c r="Q9769" s="78"/>
      <c r="R9769" s="78"/>
    </row>
    <row r="9770" spans="6:18">
      <c r="F9770" s="70"/>
      <c r="G9770" s="47"/>
      <c r="H9770" s="72"/>
      <c r="I9770" s="72"/>
      <c r="J9770" s="72"/>
      <c r="O9770" s="78"/>
      <c r="P9770" s="78"/>
      <c r="Q9770" s="78"/>
      <c r="R9770" s="78"/>
    </row>
    <row r="9771" spans="6:18">
      <c r="F9771" s="70"/>
      <c r="G9771" s="47"/>
      <c r="H9771" s="72"/>
      <c r="I9771" s="72"/>
      <c r="J9771" s="72"/>
      <c r="O9771" s="78"/>
      <c r="P9771" s="78"/>
      <c r="Q9771" s="78"/>
      <c r="R9771" s="78"/>
    </row>
    <row r="9772" spans="6:18">
      <c r="F9772" s="70"/>
      <c r="G9772" s="47"/>
      <c r="H9772" s="72"/>
      <c r="I9772" s="72"/>
      <c r="J9772" s="72"/>
      <c r="O9772" s="78"/>
      <c r="P9772" s="78"/>
      <c r="Q9772" s="78"/>
      <c r="R9772" s="78"/>
    </row>
    <row r="9773" spans="6:18">
      <c r="F9773" s="70"/>
      <c r="G9773" s="47"/>
      <c r="H9773" s="72"/>
      <c r="I9773" s="72"/>
      <c r="J9773" s="72"/>
      <c r="O9773" s="78"/>
      <c r="P9773" s="78"/>
      <c r="Q9773" s="78"/>
      <c r="R9773" s="78"/>
    </row>
    <row r="9774" spans="6:18">
      <c r="F9774" s="70"/>
      <c r="G9774" s="47"/>
      <c r="H9774" s="72"/>
      <c r="I9774" s="72"/>
      <c r="J9774" s="72"/>
      <c r="O9774" s="78"/>
      <c r="P9774" s="78"/>
      <c r="Q9774" s="78"/>
      <c r="R9774" s="78"/>
    </row>
    <row r="9775" spans="6:18">
      <c r="F9775" s="70"/>
      <c r="G9775" s="47"/>
      <c r="H9775" s="72"/>
      <c r="I9775" s="72"/>
      <c r="J9775" s="72"/>
      <c r="O9775" s="78"/>
      <c r="P9775" s="78"/>
      <c r="Q9775" s="78"/>
      <c r="R9775" s="78"/>
    </row>
    <row r="9776" spans="6:18">
      <c r="F9776" s="70"/>
      <c r="G9776" s="47"/>
      <c r="H9776" s="72"/>
      <c r="I9776" s="72"/>
      <c r="J9776" s="72"/>
      <c r="O9776" s="78"/>
      <c r="P9776" s="78"/>
      <c r="Q9776" s="78"/>
      <c r="R9776" s="78"/>
    </row>
    <row r="9777" spans="6:18">
      <c r="F9777" s="70"/>
      <c r="G9777" s="47"/>
      <c r="H9777" s="72"/>
      <c r="I9777" s="72"/>
      <c r="J9777" s="72"/>
      <c r="O9777" s="78"/>
      <c r="P9777" s="78"/>
      <c r="Q9777" s="78"/>
      <c r="R9777" s="78"/>
    </row>
    <row r="9778" spans="6:18">
      <c r="F9778" s="70"/>
      <c r="G9778" s="47"/>
      <c r="H9778" s="72"/>
      <c r="I9778" s="72"/>
      <c r="J9778" s="72"/>
      <c r="O9778" s="78"/>
      <c r="P9778" s="78"/>
      <c r="Q9778" s="78"/>
      <c r="R9778" s="78"/>
    </row>
    <row r="9779" spans="6:18">
      <c r="F9779" s="70"/>
      <c r="G9779" s="47"/>
      <c r="H9779" s="72"/>
      <c r="I9779" s="72"/>
      <c r="J9779" s="72"/>
      <c r="O9779" s="78"/>
      <c r="P9779" s="78"/>
      <c r="Q9779" s="78"/>
      <c r="R9779" s="78"/>
    </row>
    <row r="9780" spans="6:18">
      <c r="F9780" s="70"/>
      <c r="G9780" s="47"/>
      <c r="H9780" s="72"/>
      <c r="I9780" s="72"/>
      <c r="J9780" s="72"/>
      <c r="O9780" s="78"/>
      <c r="P9780" s="78"/>
      <c r="Q9780" s="78"/>
      <c r="R9780" s="78"/>
    </row>
    <row r="9781" spans="6:18">
      <c r="F9781" s="70"/>
      <c r="G9781" s="47"/>
      <c r="H9781" s="72"/>
      <c r="I9781" s="72"/>
      <c r="J9781" s="72"/>
      <c r="O9781" s="78"/>
      <c r="P9781" s="78"/>
      <c r="Q9781" s="78"/>
      <c r="R9781" s="78"/>
    </row>
    <row r="9782" spans="6:18">
      <c r="F9782" s="70"/>
      <c r="G9782" s="47"/>
      <c r="H9782" s="72"/>
      <c r="I9782" s="72"/>
      <c r="J9782" s="72"/>
      <c r="O9782" s="78"/>
      <c r="P9782" s="78"/>
      <c r="Q9782" s="78"/>
      <c r="R9782" s="78"/>
    </row>
    <row r="9783" spans="6:18">
      <c r="F9783" s="70"/>
      <c r="G9783" s="47"/>
      <c r="H9783" s="72"/>
      <c r="I9783" s="72"/>
      <c r="J9783" s="72"/>
      <c r="O9783" s="78"/>
      <c r="P9783" s="78"/>
      <c r="Q9783" s="78"/>
      <c r="R9783" s="78"/>
    </row>
    <row r="9784" spans="6:18">
      <c r="F9784" s="70"/>
      <c r="G9784" s="47"/>
      <c r="H9784" s="72"/>
      <c r="I9784" s="72"/>
      <c r="J9784" s="72"/>
      <c r="O9784" s="78"/>
      <c r="P9784" s="78"/>
      <c r="Q9784" s="78"/>
      <c r="R9784" s="78"/>
    </row>
    <row r="9785" spans="6:18">
      <c r="F9785" s="70"/>
      <c r="G9785" s="47"/>
      <c r="H9785" s="72"/>
      <c r="I9785" s="72"/>
      <c r="J9785" s="72"/>
      <c r="O9785" s="78"/>
      <c r="P9785" s="78"/>
      <c r="Q9785" s="78"/>
      <c r="R9785" s="78"/>
    </row>
    <row r="9786" spans="6:18">
      <c r="F9786" s="70"/>
      <c r="G9786" s="47"/>
      <c r="H9786" s="72"/>
      <c r="I9786" s="72"/>
      <c r="J9786" s="72"/>
      <c r="O9786" s="78"/>
      <c r="P9786" s="78"/>
      <c r="Q9786" s="78"/>
      <c r="R9786" s="78"/>
    </row>
    <row r="9787" spans="6:18">
      <c r="F9787" s="70"/>
      <c r="G9787" s="47"/>
      <c r="H9787" s="72"/>
      <c r="I9787" s="72"/>
      <c r="J9787" s="72"/>
      <c r="O9787" s="78"/>
      <c r="P9787" s="78"/>
      <c r="Q9787" s="78"/>
      <c r="R9787" s="78"/>
    </row>
    <row r="9788" spans="6:18">
      <c r="F9788" s="70"/>
      <c r="G9788" s="47"/>
      <c r="H9788" s="72"/>
      <c r="I9788" s="72"/>
      <c r="J9788" s="72"/>
      <c r="O9788" s="78"/>
      <c r="P9788" s="78"/>
      <c r="Q9788" s="78"/>
      <c r="R9788" s="78"/>
    </row>
    <row r="9789" spans="6:18">
      <c r="F9789" s="70"/>
      <c r="G9789" s="47"/>
      <c r="H9789" s="72"/>
      <c r="I9789" s="72"/>
      <c r="J9789" s="72"/>
      <c r="O9789" s="78"/>
      <c r="P9789" s="78"/>
      <c r="Q9789" s="78"/>
      <c r="R9789" s="78"/>
    </row>
    <row r="9790" spans="6:18">
      <c r="F9790" s="70"/>
      <c r="G9790" s="47"/>
      <c r="H9790" s="72"/>
      <c r="I9790" s="72"/>
      <c r="J9790" s="72"/>
      <c r="O9790" s="78"/>
      <c r="P9790" s="78"/>
      <c r="Q9790" s="78"/>
      <c r="R9790" s="78"/>
    </row>
    <row r="9791" spans="6:18">
      <c r="F9791" s="70"/>
      <c r="G9791" s="47"/>
      <c r="H9791" s="72"/>
      <c r="I9791" s="72"/>
      <c r="J9791" s="72"/>
      <c r="O9791" s="78"/>
      <c r="P9791" s="78"/>
      <c r="Q9791" s="78"/>
      <c r="R9791" s="78"/>
    </row>
    <row r="9792" spans="6:18">
      <c r="F9792" s="70"/>
      <c r="G9792" s="47"/>
      <c r="H9792" s="72"/>
      <c r="I9792" s="72"/>
      <c r="J9792" s="72"/>
      <c r="O9792" s="78"/>
      <c r="P9792" s="78"/>
      <c r="Q9792" s="78"/>
      <c r="R9792" s="78"/>
    </row>
    <row r="9793" spans="6:18">
      <c r="F9793" s="70"/>
      <c r="G9793" s="47"/>
      <c r="H9793" s="72"/>
      <c r="I9793" s="72"/>
      <c r="J9793" s="72"/>
      <c r="O9793" s="78"/>
      <c r="P9793" s="78"/>
      <c r="Q9793" s="78"/>
      <c r="R9793" s="78"/>
    </row>
    <row r="9794" spans="6:18">
      <c r="F9794" s="70"/>
      <c r="G9794" s="47"/>
      <c r="H9794" s="72"/>
      <c r="I9794" s="72"/>
      <c r="J9794" s="72"/>
      <c r="O9794" s="78"/>
      <c r="P9794" s="78"/>
      <c r="Q9794" s="78"/>
      <c r="R9794" s="78"/>
    </row>
    <row r="9795" spans="6:18">
      <c r="F9795" s="70"/>
      <c r="G9795" s="47"/>
      <c r="H9795" s="72"/>
      <c r="I9795" s="72"/>
      <c r="J9795" s="72"/>
      <c r="O9795" s="78"/>
      <c r="P9795" s="78"/>
      <c r="Q9795" s="78"/>
      <c r="R9795" s="78"/>
    </row>
    <row r="9796" spans="6:18">
      <c r="F9796" s="70"/>
      <c r="G9796" s="47"/>
      <c r="H9796" s="72"/>
      <c r="I9796" s="72"/>
      <c r="J9796" s="72"/>
      <c r="O9796" s="78"/>
      <c r="P9796" s="78"/>
      <c r="Q9796" s="78"/>
      <c r="R9796" s="78"/>
    </row>
    <row r="9797" spans="6:18">
      <c r="F9797" s="70"/>
      <c r="G9797" s="47"/>
      <c r="H9797" s="72"/>
      <c r="I9797" s="72"/>
      <c r="J9797" s="72"/>
      <c r="O9797" s="78"/>
      <c r="P9797" s="78"/>
      <c r="Q9797" s="78"/>
      <c r="R9797" s="78"/>
    </row>
    <row r="9798" spans="6:18">
      <c r="F9798" s="70"/>
      <c r="G9798" s="47"/>
      <c r="H9798" s="72"/>
      <c r="I9798" s="72"/>
      <c r="J9798" s="72"/>
      <c r="O9798" s="78"/>
      <c r="P9798" s="78"/>
      <c r="Q9798" s="78"/>
      <c r="R9798" s="78"/>
    </row>
    <row r="9799" spans="6:18">
      <c r="F9799" s="70"/>
      <c r="G9799" s="47"/>
      <c r="H9799" s="72"/>
      <c r="I9799" s="72"/>
      <c r="J9799" s="72"/>
      <c r="O9799" s="78"/>
      <c r="P9799" s="78"/>
      <c r="Q9799" s="78"/>
      <c r="R9799" s="78"/>
    </row>
    <row r="9800" spans="6:18">
      <c r="F9800" s="70"/>
      <c r="G9800" s="47"/>
      <c r="H9800" s="72"/>
      <c r="I9800" s="72"/>
      <c r="J9800" s="72"/>
      <c r="O9800" s="78"/>
      <c r="P9800" s="78"/>
      <c r="Q9800" s="78"/>
      <c r="R9800" s="78"/>
    </row>
    <row r="9801" spans="6:18">
      <c r="F9801" s="70"/>
      <c r="G9801" s="47"/>
      <c r="H9801" s="72"/>
      <c r="I9801" s="72"/>
      <c r="J9801" s="72"/>
      <c r="O9801" s="78"/>
      <c r="P9801" s="78"/>
      <c r="Q9801" s="78"/>
      <c r="R9801" s="78"/>
    </row>
    <row r="9802" spans="6:18">
      <c r="F9802" s="70"/>
      <c r="G9802" s="47"/>
      <c r="H9802" s="72"/>
      <c r="I9802" s="72"/>
      <c r="J9802" s="72"/>
      <c r="O9802" s="78"/>
      <c r="P9802" s="78"/>
      <c r="Q9802" s="78"/>
      <c r="R9802" s="78"/>
    </row>
    <row r="9803" spans="6:18">
      <c r="F9803" s="70"/>
      <c r="G9803" s="47"/>
      <c r="H9803" s="72"/>
      <c r="I9803" s="72"/>
      <c r="J9803" s="72"/>
      <c r="O9803" s="78"/>
      <c r="P9803" s="78"/>
      <c r="Q9803" s="78"/>
      <c r="R9803" s="78"/>
    </row>
    <row r="9804" spans="6:18">
      <c r="F9804" s="70"/>
      <c r="G9804" s="47"/>
      <c r="H9804" s="72"/>
      <c r="I9804" s="72"/>
      <c r="J9804" s="72"/>
      <c r="O9804" s="78"/>
      <c r="P9804" s="78"/>
      <c r="Q9804" s="78"/>
      <c r="R9804" s="78"/>
    </row>
    <row r="9805" spans="6:18">
      <c r="F9805" s="70"/>
      <c r="G9805" s="47"/>
      <c r="H9805" s="72"/>
      <c r="I9805" s="72"/>
      <c r="J9805" s="72"/>
      <c r="O9805" s="78"/>
      <c r="P9805" s="78"/>
      <c r="Q9805" s="78"/>
      <c r="R9805" s="78"/>
    </row>
    <row r="9806" spans="6:18">
      <c r="F9806" s="70"/>
      <c r="G9806" s="47"/>
      <c r="H9806" s="72"/>
      <c r="I9806" s="72"/>
      <c r="J9806" s="72"/>
      <c r="O9806" s="78"/>
      <c r="P9806" s="78"/>
      <c r="Q9806" s="78"/>
      <c r="R9806" s="78"/>
    </row>
    <row r="9807" spans="6:18">
      <c r="F9807" s="70"/>
      <c r="G9807" s="47"/>
      <c r="H9807" s="72"/>
      <c r="I9807" s="72"/>
      <c r="J9807" s="72"/>
      <c r="O9807" s="78"/>
      <c r="P9807" s="78"/>
      <c r="Q9807" s="78"/>
      <c r="R9807" s="78"/>
    </row>
    <row r="9808" spans="6:18">
      <c r="F9808" s="70"/>
      <c r="G9808" s="47"/>
      <c r="H9808" s="72"/>
      <c r="I9808" s="72"/>
      <c r="J9808" s="72"/>
      <c r="O9808" s="78"/>
      <c r="P9808" s="78"/>
      <c r="Q9808" s="78"/>
      <c r="R9808" s="78"/>
    </row>
    <row r="9809" spans="6:18">
      <c r="F9809" s="70"/>
      <c r="G9809" s="47"/>
      <c r="H9809" s="72"/>
      <c r="I9809" s="72"/>
      <c r="J9809" s="72"/>
      <c r="O9809" s="78"/>
      <c r="P9809" s="78"/>
      <c r="Q9809" s="78"/>
      <c r="R9809" s="78"/>
    </row>
    <row r="9810" spans="6:18">
      <c r="F9810" s="70"/>
      <c r="G9810" s="47"/>
      <c r="H9810" s="72"/>
      <c r="I9810" s="72"/>
      <c r="J9810" s="72"/>
      <c r="O9810" s="78"/>
      <c r="P9810" s="78"/>
      <c r="Q9810" s="78"/>
      <c r="R9810" s="78"/>
    </row>
    <row r="9811" spans="6:18">
      <c r="F9811" s="70"/>
      <c r="G9811" s="47"/>
      <c r="H9811" s="72"/>
      <c r="I9811" s="72"/>
      <c r="J9811" s="72"/>
      <c r="O9811" s="78"/>
      <c r="P9811" s="78"/>
      <c r="Q9811" s="78"/>
      <c r="R9811" s="78"/>
    </row>
    <row r="9812" spans="6:18">
      <c r="F9812" s="70"/>
      <c r="G9812" s="47"/>
      <c r="H9812" s="72"/>
      <c r="I9812" s="72"/>
      <c r="J9812" s="72"/>
      <c r="O9812" s="78"/>
      <c r="P9812" s="78"/>
      <c r="Q9812" s="78"/>
      <c r="R9812" s="78"/>
    </row>
    <row r="9813" spans="6:18">
      <c r="F9813" s="70"/>
      <c r="G9813" s="47"/>
      <c r="H9813" s="72"/>
      <c r="I9813" s="72"/>
      <c r="J9813" s="72"/>
      <c r="O9813" s="78"/>
      <c r="P9813" s="78"/>
      <c r="Q9813" s="78"/>
      <c r="R9813" s="78"/>
    </row>
    <row r="9814" spans="6:18">
      <c r="F9814" s="70"/>
      <c r="G9814" s="47"/>
      <c r="H9814" s="72"/>
      <c r="I9814" s="72"/>
      <c r="J9814" s="72"/>
      <c r="O9814" s="78"/>
      <c r="P9814" s="78"/>
      <c r="Q9814" s="78"/>
      <c r="R9814" s="78"/>
    </row>
    <row r="9815" spans="6:18">
      <c r="F9815" s="70"/>
      <c r="G9815" s="47"/>
      <c r="H9815" s="72"/>
      <c r="I9815" s="72"/>
      <c r="J9815" s="72"/>
      <c r="O9815" s="78"/>
      <c r="P9815" s="78"/>
      <c r="Q9815" s="78"/>
      <c r="R9815" s="78"/>
    </row>
    <row r="9816" spans="6:18">
      <c r="F9816" s="70"/>
      <c r="G9816" s="47"/>
      <c r="H9816" s="72"/>
      <c r="I9816" s="72"/>
      <c r="J9816" s="72"/>
      <c r="O9816" s="78"/>
      <c r="P9816" s="78"/>
      <c r="Q9816" s="78"/>
      <c r="R9816" s="78"/>
    </row>
    <row r="9817" spans="6:18">
      <c r="F9817" s="70"/>
      <c r="G9817" s="47"/>
      <c r="H9817" s="72"/>
      <c r="I9817" s="72"/>
      <c r="J9817" s="72"/>
      <c r="O9817" s="78"/>
      <c r="P9817" s="78"/>
      <c r="Q9817" s="78"/>
      <c r="R9817" s="78"/>
    </row>
    <row r="9818" spans="6:18">
      <c r="F9818" s="70"/>
      <c r="G9818" s="47"/>
      <c r="H9818" s="72"/>
      <c r="I9818" s="72"/>
      <c r="J9818" s="72"/>
      <c r="O9818" s="78"/>
      <c r="P9818" s="78"/>
      <c r="Q9818" s="78"/>
      <c r="R9818" s="78"/>
    </row>
    <row r="9819" spans="6:18">
      <c r="F9819" s="70"/>
      <c r="G9819" s="47"/>
      <c r="H9819" s="72"/>
      <c r="I9819" s="72"/>
      <c r="J9819" s="72"/>
      <c r="O9819" s="78"/>
      <c r="P9819" s="78"/>
      <c r="Q9819" s="78"/>
      <c r="R9819" s="78"/>
    </row>
    <row r="9820" spans="6:18">
      <c r="F9820" s="70"/>
      <c r="G9820" s="47"/>
      <c r="H9820" s="72"/>
      <c r="I9820" s="72"/>
      <c r="J9820" s="72"/>
      <c r="O9820" s="78"/>
      <c r="P9820" s="78"/>
      <c r="Q9820" s="78"/>
      <c r="R9820" s="78"/>
    </row>
    <row r="9821" spans="6:18">
      <c r="F9821" s="70"/>
      <c r="G9821" s="47"/>
      <c r="H9821" s="72"/>
      <c r="I9821" s="72"/>
      <c r="J9821" s="72"/>
      <c r="O9821" s="78"/>
      <c r="P9821" s="78"/>
      <c r="Q9821" s="78"/>
      <c r="R9821" s="78"/>
    </row>
    <row r="9822" spans="6:18">
      <c r="F9822" s="70"/>
      <c r="G9822" s="47"/>
      <c r="H9822" s="72"/>
      <c r="I9822" s="72"/>
      <c r="J9822" s="72"/>
      <c r="O9822" s="78"/>
      <c r="P9822" s="78"/>
      <c r="Q9822" s="78"/>
      <c r="R9822" s="78"/>
    </row>
    <row r="9823" spans="6:18">
      <c r="F9823" s="70"/>
      <c r="G9823" s="47"/>
      <c r="H9823" s="72"/>
      <c r="I9823" s="72"/>
      <c r="J9823" s="72"/>
      <c r="O9823" s="78"/>
      <c r="P9823" s="78"/>
      <c r="Q9823" s="78"/>
      <c r="R9823" s="78"/>
    </row>
    <row r="9824" spans="6:18">
      <c r="F9824" s="70"/>
      <c r="G9824" s="47"/>
      <c r="H9824" s="72"/>
      <c r="I9824" s="72"/>
      <c r="J9824" s="72"/>
      <c r="O9824" s="78"/>
      <c r="P9824" s="78"/>
      <c r="Q9824" s="78"/>
      <c r="R9824" s="78"/>
    </row>
    <row r="9825" spans="6:18">
      <c r="F9825" s="70"/>
      <c r="G9825" s="47"/>
      <c r="H9825" s="72"/>
      <c r="I9825" s="72"/>
      <c r="J9825" s="72"/>
      <c r="O9825" s="78"/>
      <c r="P9825" s="78"/>
      <c r="Q9825" s="78"/>
      <c r="R9825" s="78"/>
    </row>
    <row r="9826" spans="6:18">
      <c r="F9826" s="70"/>
      <c r="G9826" s="47"/>
      <c r="H9826" s="72"/>
      <c r="I9826" s="72"/>
      <c r="J9826" s="72"/>
      <c r="O9826" s="78"/>
      <c r="P9826" s="78"/>
      <c r="Q9826" s="78"/>
      <c r="R9826" s="78"/>
    </row>
    <row r="9827" spans="6:18">
      <c r="F9827" s="70"/>
      <c r="G9827" s="47"/>
      <c r="H9827" s="72"/>
      <c r="I9827" s="72"/>
      <c r="J9827" s="72"/>
      <c r="O9827" s="78"/>
      <c r="P9827" s="78"/>
      <c r="Q9827" s="78"/>
      <c r="R9827" s="78"/>
    </row>
    <row r="9828" spans="6:18">
      <c r="F9828" s="70"/>
      <c r="G9828" s="47"/>
      <c r="H9828" s="72"/>
      <c r="I9828" s="72"/>
      <c r="J9828" s="72"/>
      <c r="O9828" s="78"/>
      <c r="P9828" s="78"/>
      <c r="Q9828" s="78"/>
      <c r="R9828" s="78"/>
    </row>
    <row r="9829" spans="6:18">
      <c r="F9829" s="70"/>
      <c r="G9829" s="47"/>
      <c r="H9829" s="72"/>
      <c r="I9829" s="72"/>
      <c r="J9829" s="72"/>
      <c r="O9829" s="78"/>
      <c r="P9829" s="78"/>
      <c r="Q9829" s="78"/>
      <c r="R9829" s="78"/>
    </row>
    <row r="9830" spans="6:18">
      <c r="F9830" s="70"/>
      <c r="G9830" s="47"/>
      <c r="H9830" s="72"/>
      <c r="I9830" s="72"/>
      <c r="J9830" s="72"/>
      <c r="O9830" s="78"/>
      <c r="P9830" s="78"/>
      <c r="Q9830" s="78"/>
      <c r="R9830" s="78"/>
    </row>
    <row r="9831" spans="6:18">
      <c r="F9831" s="70"/>
      <c r="G9831" s="47"/>
      <c r="H9831" s="72"/>
      <c r="I9831" s="72"/>
      <c r="J9831" s="72"/>
      <c r="O9831" s="78"/>
      <c r="P9831" s="78"/>
      <c r="Q9831" s="78"/>
      <c r="R9831" s="78"/>
    </row>
    <row r="9832" spans="6:18">
      <c r="F9832" s="70"/>
      <c r="G9832" s="47"/>
      <c r="H9832" s="72"/>
      <c r="I9832" s="72"/>
      <c r="J9832" s="72"/>
      <c r="O9832" s="78"/>
      <c r="P9832" s="78"/>
      <c r="Q9832" s="78"/>
      <c r="R9832" s="78"/>
    </row>
    <row r="9833" spans="6:18">
      <c r="F9833" s="70"/>
      <c r="G9833" s="47"/>
      <c r="H9833" s="72"/>
      <c r="I9833" s="72"/>
      <c r="J9833" s="72"/>
      <c r="O9833" s="78"/>
      <c r="P9833" s="78"/>
      <c r="Q9833" s="78"/>
      <c r="R9833" s="78"/>
    </row>
    <row r="9834" spans="6:18">
      <c r="F9834" s="70"/>
      <c r="G9834" s="47"/>
      <c r="H9834" s="72"/>
      <c r="I9834" s="72"/>
      <c r="J9834" s="72"/>
      <c r="O9834" s="78"/>
      <c r="P9834" s="78"/>
      <c r="Q9834" s="78"/>
      <c r="R9834" s="78"/>
    </row>
    <row r="9835" spans="6:18">
      <c r="F9835" s="70"/>
      <c r="G9835" s="47"/>
      <c r="H9835" s="72"/>
      <c r="I9835" s="72"/>
      <c r="J9835" s="72"/>
      <c r="O9835" s="78"/>
      <c r="P9835" s="78"/>
      <c r="Q9835" s="78"/>
      <c r="R9835" s="78"/>
    </row>
    <row r="9836" spans="6:18">
      <c r="F9836" s="70"/>
      <c r="G9836" s="47"/>
      <c r="H9836" s="72"/>
      <c r="I9836" s="72"/>
      <c r="J9836" s="72"/>
      <c r="O9836" s="78"/>
      <c r="P9836" s="78"/>
      <c r="Q9836" s="78"/>
      <c r="R9836" s="78"/>
    </row>
    <row r="9837" spans="6:18">
      <c r="F9837" s="70"/>
      <c r="G9837" s="47"/>
      <c r="H9837" s="72"/>
      <c r="I9837" s="72"/>
      <c r="J9837" s="72"/>
      <c r="O9837" s="78"/>
      <c r="P9837" s="78"/>
      <c r="Q9837" s="78"/>
      <c r="R9837" s="78"/>
    </row>
    <row r="9838" spans="6:18">
      <c r="F9838" s="70"/>
      <c r="G9838" s="47"/>
      <c r="H9838" s="72"/>
      <c r="I9838" s="72"/>
      <c r="J9838" s="72"/>
      <c r="O9838" s="78"/>
      <c r="P9838" s="78"/>
      <c r="Q9838" s="78"/>
      <c r="R9838" s="78"/>
    </row>
    <row r="9839" spans="6:18">
      <c r="F9839" s="70"/>
      <c r="G9839" s="47"/>
      <c r="H9839" s="72"/>
      <c r="I9839" s="72"/>
      <c r="J9839" s="72"/>
      <c r="O9839" s="78"/>
      <c r="P9839" s="78"/>
      <c r="Q9839" s="78"/>
      <c r="R9839" s="78"/>
    </row>
    <row r="9840" spans="6:18">
      <c r="F9840" s="70"/>
      <c r="G9840" s="47"/>
      <c r="H9840" s="72"/>
      <c r="I9840" s="72"/>
      <c r="J9840" s="72"/>
      <c r="O9840" s="78"/>
      <c r="P9840" s="78"/>
      <c r="Q9840" s="78"/>
      <c r="R9840" s="78"/>
    </row>
    <row r="9841" spans="6:18">
      <c r="F9841" s="70"/>
      <c r="G9841" s="47"/>
      <c r="H9841" s="72"/>
      <c r="I9841" s="72"/>
      <c r="J9841" s="72"/>
      <c r="O9841" s="78"/>
      <c r="P9841" s="78"/>
      <c r="Q9841" s="78"/>
      <c r="R9841" s="78"/>
    </row>
    <row r="9842" spans="6:18">
      <c r="F9842" s="70"/>
      <c r="G9842" s="47"/>
      <c r="H9842" s="72"/>
      <c r="I9842" s="72"/>
      <c r="J9842" s="72"/>
      <c r="O9842" s="78"/>
      <c r="P9842" s="78"/>
      <c r="Q9842" s="78"/>
      <c r="R9842" s="78"/>
    </row>
    <row r="9843" spans="6:18">
      <c r="F9843" s="70"/>
      <c r="G9843" s="47"/>
      <c r="H9843" s="72"/>
      <c r="I9843" s="72"/>
      <c r="J9843" s="72"/>
      <c r="O9843" s="78"/>
      <c r="P9843" s="78"/>
      <c r="Q9843" s="78"/>
      <c r="R9843" s="78"/>
    </row>
    <row r="9844" spans="6:18">
      <c r="F9844" s="70"/>
      <c r="G9844" s="47"/>
      <c r="H9844" s="72"/>
      <c r="I9844" s="72"/>
      <c r="J9844" s="72"/>
      <c r="O9844" s="78"/>
      <c r="P9844" s="78"/>
      <c r="Q9844" s="78"/>
      <c r="R9844" s="78"/>
    </row>
    <row r="9845" spans="6:18">
      <c r="F9845" s="70"/>
      <c r="G9845" s="47"/>
      <c r="H9845" s="72"/>
      <c r="I9845" s="72"/>
      <c r="J9845" s="72"/>
      <c r="O9845" s="78"/>
      <c r="P9845" s="78"/>
      <c r="Q9845" s="78"/>
      <c r="R9845" s="78"/>
    </row>
    <row r="9846" spans="6:18">
      <c r="F9846" s="70"/>
      <c r="G9846" s="47"/>
      <c r="H9846" s="72"/>
      <c r="I9846" s="72"/>
      <c r="J9846" s="72"/>
      <c r="O9846" s="78"/>
      <c r="P9846" s="78"/>
      <c r="Q9846" s="78"/>
      <c r="R9846" s="78"/>
    </row>
    <row r="9847" spans="6:18">
      <c r="F9847" s="70"/>
      <c r="G9847" s="47"/>
      <c r="H9847" s="72"/>
      <c r="I9847" s="72"/>
      <c r="J9847" s="72"/>
      <c r="O9847" s="78"/>
      <c r="P9847" s="78"/>
      <c r="Q9847" s="78"/>
      <c r="R9847" s="78"/>
    </row>
    <row r="9848" spans="6:18">
      <c r="F9848" s="70"/>
      <c r="G9848" s="47"/>
      <c r="H9848" s="72"/>
      <c r="I9848" s="72"/>
      <c r="J9848" s="72"/>
      <c r="O9848" s="78"/>
      <c r="P9848" s="78"/>
      <c r="Q9848" s="78"/>
      <c r="R9848" s="78"/>
    </row>
    <row r="9849" spans="6:18">
      <c r="F9849" s="70"/>
      <c r="G9849" s="47"/>
      <c r="H9849" s="72"/>
      <c r="I9849" s="72"/>
      <c r="J9849" s="72"/>
      <c r="O9849" s="78"/>
      <c r="P9849" s="78"/>
      <c r="Q9849" s="78"/>
      <c r="R9849" s="78"/>
    </row>
    <row r="9850" spans="6:18">
      <c r="F9850" s="70"/>
      <c r="G9850" s="47"/>
      <c r="H9850" s="72"/>
      <c r="I9850" s="72"/>
      <c r="J9850" s="72"/>
      <c r="O9850" s="78"/>
      <c r="P9850" s="78"/>
      <c r="Q9850" s="78"/>
      <c r="R9850" s="78"/>
    </row>
    <row r="9851" spans="6:18">
      <c r="F9851" s="70"/>
      <c r="G9851" s="47"/>
      <c r="H9851" s="72"/>
      <c r="I9851" s="72"/>
      <c r="J9851" s="72"/>
      <c r="O9851" s="78"/>
      <c r="P9851" s="78"/>
      <c r="Q9851" s="78"/>
      <c r="R9851" s="78"/>
    </row>
    <row r="9852" spans="6:18">
      <c r="F9852" s="70"/>
      <c r="G9852" s="47"/>
      <c r="H9852" s="72"/>
      <c r="I9852" s="72"/>
      <c r="J9852" s="72"/>
      <c r="O9852" s="78"/>
      <c r="P9852" s="78"/>
      <c r="Q9852" s="78"/>
      <c r="R9852" s="78"/>
    </row>
    <row r="9853" spans="6:18">
      <c r="F9853" s="70"/>
      <c r="G9853" s="47"/>
      <c r="H9853" s="72"/>
      <c r="I9853" s="72"/>
      <c r="J9853" s="72"/>
      <c r="O9853" s="78"/>
      <c r="P9853" s="78"/>
      <c r="Q9853" s="78"/>
      <c r="R9853" s="78"/>
    </row>
    <row r="9854" spans="6:18">
      <c r="F9854" s="70"/>
      <c r="G9854" s="47"/>
      <c r="H9854" s="72"/>
      <c r="I9854" s="72"/>
      <c r="J9854" s="72"/>
      <c r="O9854" s="78"/>
      <c r="P9854" s="78"/>
      <c r="Q9854" s="78"/>
      <c r="R9854" s="78"/>
    </row>
    <row r="9855" spans="6:18">
      <c r="F9855" s="70"/>
      <c r="G9855" s="47"/>
      <c r="H9855" s="72"/>
      <c r="I9855" s="72"/>
      <c r="J9855" s="72"/>
      <c r="O9855" s="78"/>
      <c r="P9855" s="78"/>
      <c r="Q9855" s="78"/>
      <c r="R9855" s="78"/>
    </row>
    <row r="9856" spans="6:18">
      <c r="F9856" s="70"/>
      <c r="G9856" s="47"/>
      <c r="H9856" s="72"/>
      <c r="I9856" s="72"/>
      <c r="J9856" s="72"/>
      <c r="O9856" s="78"/>
      <c r="P9856" s="78"/>
      <c r="Q9856" s="78"/>
      <c r="R9856" s="78"/>
    </row>
    <row r="9857" spans="6:18">
      <c r="F9857" s="70"/>
      <c r="G9857" s="47"/>
      <c r="H9857" s="72"/>
      <c r="I9857" s="72"/>
      <c r="J9857" s="72"/>
      <c r="O9857" s="78"/>
      <c r="P9857" s="78"/>
      <c r="Q9857" s="78"/>
      <c r="R9857" s="78"/>
    </row>
    <row r="9858" spans="6:18">
      <c r="F9858" s="70"/>
      <c r="G9858" s="47"/>
      <c r="H9858" s="72"/>
      <c r="I9858" s="72"/>
      <c r="J9858" s="72"/>
      <c r="O9858" s="78"/>
      <c r="P9858" s="78"/>
      <c r="Q9858" s="78"/>
      <c r="R9858" s="78"/>
    </row>
    <row r="9859" spans="6:18">
      <c r="F9859" s="70"/>
      <c r="G9859" s="47"/>
      <c r="H9859" s="72"/>
      <c r="I9859" s="72"/>
      <c r="J9859" s="72"/>
      <c r="O9859" s="78"/>
      <c r="P9859" s="78"/>
      <c r="Q9859" s="78"/>
      <c r="R9859" s="78"/>
    </row>
    <row r="9860" spans="6:18">
      <c r="F9860" s="70"/>
      <c r="G9860" s="47"/>
      <c r="H9860" s="72"/>
      <c r="I9860" s="72"/>
      <c r="J9860" s="72"/>
      <c r="O9860" s="78"/>
      <c r="P9860" s="78"/>
      <c r="Q9860" s="78"/>
      <c r="R9860" s="78"/>
    </row>
    <row r="9861" spans="6:18">
      <c r="F9861" s="70"/>
      <c r="G9861" s="47"/>
      <c r="H9861" s="72"/>
      <c r="I9861" s="72"/>
      <c r="J9861" s="72"/>
      <c r="O9861" s="78"/>
      <c r="P9861" s="78"/>
      <c r="Q9861" s="78"/>
      <c r="R9861" s="78"/>
    </row>
    <row r="9862" spans="6:18">
      <c r="F9862" s="70"/>
      <c r="G9862" s="47"/>
      <c r="H9862" s="72"/>
      <c r="I9862" s="72"/>
      <c r="J9862" s="72"/>
      <c r="O9862" s="78"/>
      <c r="P9862" s="78"/>
      <c r="Q9862" s="78"/>
      <c r="R9862" s="78"/>
    </row>
    <row r="9863" spans="6:18">
      <c r="F9863" s="70"/>
      <c r="G9863" s="47"/>
      <c r="H9863" s="72"/>
      <c r="I9863" s="72"/>
      <c r="J9863" s="72"/>
      <c r="O9863" s="78"/>
      <c r="P9863" s="78"/>
      <c r="Q9863" s="78"/>
      <c r="R9863" s="78"/>
    </row>
    <row r="9864" spans="6:18">
      <c r="F9864" s="70"/>
      <c r="G9864" s="47"/>
      <c r="H9864" s="72"/>
      <c r="I9864" s="72"/>
      <c r="J9864" s="72"/>
      <c r="O9864" s="78"/>
      <c r="P9864" s="78"/>
      <c r="Q9864" s="78"/>
      <c r="R9864" s="78"/>
    </row>
    <row r="9865" spans="6:18">
      <c r="F9865" s="70"/>
      <c r="G9865" s="47"/>
      <c r="H9865" s="72"/>
      <c r="I9865" s="72"/>
      <c r="J9865" s="72"/>
      <c r="O9865" s="78"/>
      <c r="P9865" s="78"/>
      <c r="Q9865" s="78"/>
      <c r="R9865" s="78"/>
    </row>
    <row r="9866" spans="6:18">
      <c r="F9866" s="70"/>
      <c r="G9866" s="47"/>
      <c r="H9866" s="72"/>
      <c r="I9866" s="72"/>
      <c r="J9866" s="72"/>
      <c r="O9866" s="78"/>
      <c r="P9866" s="78"/>
      <c r="Q9866" s="78"/>
      <c r="R9866" s="78"/>
    </row>
    <row r="9867" spans="6:18">
      <c r="F9867" s="70"/>
      <c r="G9867" s="47"/>
      <c r="H9867" s="72"/>
      <c r="I9867" s="72"/>
      <c r="J9867" s="72"/>
      <c r="O9867" s="78"/>
      <c r="P9867" s="78"/>
      <c r="Q9867" s="78"/>
      <c r="R9867" s="78"/>
    </row>
    <row r="9868" spans="6:18">
      <c r="F9868" s="70"/>
      <c r="G9868" s="47"/>
      <c r="H9868" s="72"/>
      <c r="I9868" s="72"/>
      <c r="J9868" s="72"/>
      <c r="O9868" s="78"/>
      <c r="P9868" s="78"/>
      <c r="Q9868" s="78"/>
      <c r="R9868" s="78"/>
    </row>
    <row r="9869" spans="6:18">
      <c r="F9869" s="70"/>
      <c r="G9869" s="47"/>
      <c r="H9869" s="72"/>
      <c r="I9869" s="72"/>
      <c r="J9869" s="72"/>
      <c r="O9869" s="78"/>
      <c r="P9869" s="78"/>
      <c r="Q9869" s="78"/>
      <c r="R9869" s="78"/>
    </row>
    <row r="9870" spans="6:18">
      <c r="F9870" s="70"/>
      <c r="G9870" s="47"/>
      <c r="H9870" s="72"/>
      <c r="I9870" s="72"/>
      <c r="J9870" s="72"/>
      <c r="O9870" s="78"/>
      <c r="P9870" s="78"/>
      <c r="Q9870" s="78"/>
      <c r="R9870" s="78"/>
    </row>
    <row r="9871" spans="6:18">
      <c r="F9871" s="70"/>
      <c r="G9871" s="47"/>
      <c r="H9871" s="72"/>
      <c r="I9871" s="72"/>
      <c r="J9871" s="72"/>
      <c r="O9871" s="78"/>
      <c r="P9871" s="78"/>
      <c r="Q9871" s="78"/>
      <c r="R9871" s="78"/>
    </row>
    <row r="9872" spans="6:18">
      <c r="F9872" s="70"/>
      <c r="G9872" s="47"/>
      <c r="H9872" s="72"/>
      <c r="I9872" s="72"/>
      <c r="J9872" s="72"/>
      <c r="O9872" s="78"/>
      <c r="P9872" s="78"/>
      <c r="Q9872" s="78"/>
      <c r="R9872" s="78"/>
    </row>
    <row r="9873" spans="6:18">
      <c r="F9873" s="70"/>
      <c r="G9873" s="47"/>
      <c r="H9873" s="72"/>
      <c r="I9873" s="72"/>
      <c r="J9873" s="72"/>
      <c r="O9873" s="78"/>
      <c r="P9873" s="78"/>
      <c r="Q9873" s="78"/>
      <c r="R9873" s="78"/>
    </row>
    <row r="9874" spans="6:18">
      <c r="F9874" s="70"/>
      <c r="G9874" s="47"/>
      <c r="H9874" s="72"/>
      <c r="I9874" s="72"/>
      <c r="J9874" s="72"/>
      <c r="O9874" s="78"/>
      <c r="P9874" s="78"/>
      <c r="Q9874" s="78"/>
      <c r="R9874" s="78"/>
    </row>
    <row r="9875" spans="6:18">
      <c r="F9875" s="70"/>
      <c r="G9875" s="47"/>
      <c r="H9875" s="72"/>
      <c r="I9875" s="72"/>
      <c r="J9875" s="72"/>
      <c r="O9875" s="78"/>
      <c r="P9875" s="78"/>
      <c r="Q9875" s="78"/>
      <c r="R9875" s="78"/>
    </row>
    <row r="9876" spans="6:18">
      <c r="F9876" s="70"/>
      <c r="G9876" s="47"/>
      <c r="H9876" s="72"/>
      <c r="I9876" s="72"/>
      <c r="J9876" s="72"/>
      <c r="O9876" s="78"/>
      <c r="P9876" s="78"/>
      <c r="Q9876" s="78"/>
      <c r="R9876" s="78"/>
    </row>
    <row r="9877" spans="6:18">
      <c r="F9877" s="70"/>
      <c r="G9877" s="47"/>
      <c r="H9877" s="72"/>
      <c r="I9877" s="72"/>
      <c r="J9877" s="72"/>
      <c r="O9877" s="78"/>
      <c r="P9877" s="78"/>
      <c r="Q9877" s="78"/>
      <c r="R9877" s="78"/>
    </row>
    <row r="9878" spans="6:18">
      <c r="F9878" s="70"/>
      <c r="G9878" s="47"/>
      <c r="H9878" s="72"/>
      <c r="I9878" s="72"/>
      <c r="J9878" s="72"/>
      <c r="O9878" s="78"/>
      <c r="P9878" s="78"/>
      <c r="Q9878" s="78"/>
      <c r="R9878" s="78"/>
    </row>
    <row r="9879" spans="6:18">
      <c r="F9879" s="70"/>
      <c r="G9879" s="47"/>
      <c r="H9879" s="72"/>
      <c r="I9879" s="72"/>
      <c r="J9879" s="72"/>
      <c r="O9879" s="78"/>
      <c r="P9879" s="78"/>
      <c r="Q9879" s="78"/>
      <c r="R9879" s="78"/>
    </row>
    <row r="9880" spans="6:18">
      <c r="F9880" s="70"/>
      <c r="G9880" s="47"/>
      <c r="H9880" s="72"/>
      <c r="I9880" s="72"/>
      <c r="J9880" s="72"/>
      <c r="O9880" s="78"/>
      <c r="P9880" s="78"/>
      <c r="Q9880" s="78"/>
      <c r="R9880" s="78"/>
    </row>
    <row r="9881" spans="6:18">
      <c r="F9881" s="70"/>
      <c r="G9881" s="47"/>
      <c r="H9881" s="72"/>
      <c r="I9881" s="72"/>
      <c r="J9881" s="72"/>
      <c r="O9881" s="78"/>
      <c r="P9881" s="78"/>
      <c r="Q9881" s="78"/>
      <c r="R9881" s="78"/>
    </row>
    <row r="9882" spans="6:18">
      <c r="F9882" s="70"/>
      <c r="G9882" s="47"/>
      <c r="H9882" s="72"/>
      <c r="I9882" s="72"/>
      <c r="J9882" s="72"/>
      <c r="O9882" s="78"/>
      <c r="P9882" s="78"/>
      <c r="Q9882" s="78"/>
      <c r="R9882" s="78"/>
    </row>
    <row r="9883" spans="6:18">
      <c r="F9883" s="70"/>
      <c r="G9883" s="47"/>
      <c r="H9883" s="72"/>
      <c r="I9883" s="72"/>
      <c r="J9883" s="72"/>
      <c r="O9883" s="78"/>
      <c r="P9883" s="78"/>
      <c r="Q9883" s="78"/>
      <c r="R9883" s="78"/>
    </row>
    <row r="9884" spans="6:18">
      <c r="F9884" s="70"/>
      <c r="G9884" s="47"/>
      <c r="H9884" s="72"/>
      <c r="I9884" s="72"/>
      <c r="J9884" s="72"/>
      <c r="O9884" s="78"/>
      <c r="P9884" s="78"/>
      <c r="Q9884" s="78"/>
      <c r="R9884" s="78"/>
    </row>
    <row r="9885" spans="6:18">
      <c r="F9885" s="70"/>
      <c r="G9885" s="47"/>
      <c r="H9885" s="72"/>
      <c r="I9885" s="72"/>
      <c r="J9885" s="72"/>
      <c r="O9885" s="78"/>
      <c r="P9885" s="78"/>
      <c r="Q9885" s="78"/>
      <c r="R9885" s="78"/>
    </row>
    <row r="9886" spans="6:18">
      <c r="F9886" s="70"/>
      <c r="G9886" s="47"/>
      <c r="H9886" s="72"/>
      <c r="I9886" s="72"/>
      <c r="J9886" s="72"/>
      <c r="O9886" s="78"/>
      <c r="P9886" s="78"/>
      <c r="Q9886" s="78"/>
      <c r="R9886" s="78"/>
    </row>
    <row r="9887" spans="6:18">
      <c r="F9887" s="70"/>
      <c r="G9887" s="47"/>
      <c r="H9887" s="72"/>
      <c r="I9887" s="72"/>
      <c r="J9887" s="72"/>
      <c r="O9887" s="78"/>
      <c r="P9887" s="78"/>
      <c r="Q9887" s="78"/>
      <c r="R9887" s="78"/>
    </row>
    <row r="9888" spans="6:18">
      <c r="F9888" s="70"/>
      <c r="G9888" s="47"/>
      <c r="H9888" s="72"/>
      <c r="I9888" s="72"/>
      <c r="J9888" s="72"/>
      <c r="O9888" s="78"/>
      <c r="P9888" s="78"/>
      <c r="Q9888" s="78"/>
      <c r="R9888" s="78"/>
    </row>
    <row r="9889" spans="6:18">
      <c r="F9889" s="70"/>
      <c r="G9889" s="47"/>
      <c r="H9889" s="72"/>
      <c r="I9889" s="72"/>
      <c r="J9889" s="72"/>
      <c r="O9889" s="78"/>
      <c r="P9889" s="78"/>
      <c r="Q9889" s="78"/>
      <c r="R9889" s="78"/>
    </row>
    <row r="9890" spans="6:18">
      <c r="F9890" s="70"/>
      <c r="G9890" s="47"/>
      <c r="H9890" s="72"/>
      <c r="I9890" s="72"/>
      <c r="J9890" s="72"/>
      <c r="O9890" s="78"/>
      <c r="P9890" s="78"/>
      <c r="Q9890" s="78"/>
      <c r="R9890" s="78"/>
    </row>
    <row r="9891" spans="6:18">
      <c r="F9891" s="70"/>
      <c r="G9891" s="47"/>
      <c r="H9891" s="72"/>
      <c r="I9891" s="72"/>
      <c r="J9891" s="72"/>
      <c r="O9891" s="78"/>
      <c r="P9891" s="78"/>
      <c r="Q9891" s="78"/>
      <c r="R9891" s="78"/>
    </row>
    <row r="9892" spans="6:18">
      <c r="F9892" s="70"/>
      <c r="G9892" s="47"/>
      <c r="H9892" s="72"/>
      <c r="I9892" s="72"/>
      <c r="J9892" s="72"/>
      <c r="O9892" s="78"/>
      <c r="P9892" s="78"/>
      <c r="Q9892" s="78"/>
      <c r="R9892" s="78"/>
    </row>
    <row r="9893" spans="6:18">
      <c r="F9893" s="70"/>
      <c r="G9893" s="47"/>
      <c r="H9893" s="72"/>
      <c r="I9893" s="72"/>
      <c r="J9893" s="72"/>
      <c r="O9893" s="78"/>
      <c r="P9893" s="78"/>
      <c r="Q9893" s="78"/>
      <c r="R9893" s="78"/>
    </row>
    <row r="9894" spans="6:18">
      <c r="F9894" s="70"/>
      <c r="G9894" s="47"/>
      <c r="H9894" s="72"/>
      <c r="I9894" s="72"/>
      <c r="J9894" s="72"/>
      <c r="O9894" s="78"/>
      <c r="P9894" s="78"/>
      <c r="Q9894" s="78"/>
      <c r="R9894" s="78"/>
    </row>
    <row r="9895" spans="6:18">
      <c r="F9895" s="70"/>
      <c r="G9895" s="47"/>
      <c r="H9895" s="72"/>
      <c r="I9895" s="72"/>
      <c r="J9895" s="72"/>
      <c r="O9895" s="78"/>
      <c r="P9895" s="78"/>
      <c r="Q9895" s="78"/>
      <c r="R9895" s="78"/>
    </row>
    <row r="9896" spans="6:18">
      <c r="F9896" s="70"/>
      <c r="G9896" s="47"/>
      <c r="H9896" s="72"/>
      <c r="I9896" s="72"/>
      <c r="J9896" s="72"/>
      <c r="O9896" s="78"/>
      <c r="P9896" s="78"/>
      <c r="Q9896" s="78"/>
      <c r="R9896" s="78"/>
    </row>
    <row r="9897" spans="6:18">
      <c r="F9897" s="70"/>
      <c r="G9897" s="47"/>
      <c r="H9897" s="72"/>
      <c r="I9897" s="72"/>
      <c r="J9897" s="72"/>
      <c r="O9897" s="78"/>
      <c r="P9897" s="78"/>
      <c r="Q9897" s="78"/>
      <c r="R9897" s="78"/>
    </row>
    <row r="9898" spans="6:18">
      <c r="F9898" s="70"/>
      <c r="G9898" s="47"/>
      <c r="H9898" s="72"/>
      <c r="I9898" s="72"/>
      <c r="J9898" s="72"/>
      <c r="O9898" s="78"/>
      <c r="P9898" s="78"/>
      <c r="Q9898" s="78"/>
      <c r="R9898" s="78"/>
    </row>
    <row r="9899" spans="6:18">
      <c r="F9899" s="70"/>
      <c r="G9899" s="47"/>
      <c r="H9899" s="72"/>
      <c r="I9899" s="72"/>
      <c r="J9899" s="72"/>
      <c r="O9899" s="78"/>
      <c r="P9899" s="78"/>
      <c r="Q9899" s="78"/>
      <c r="R9899" s="78"/>
    </row>
    <row r="9900" spans="6:18">
      <c r="F9900" s="70"/>
      <c r="G9900" s="47"/>
      <c r="H9900" s="72"/>
      <c r="I9900" s="72"/>
      <c r="J9900" s="72"/>
      <c r="O9900" s="78"/>
      <c r="P9900" s="78"/>
      <c r="Q9900" s="78"/>
      <c r="R9900" s="78"/>
    </row>
    <row r="9901" spans="6:18">
      <c r="F9901" s="70"/>
      <c r="G9901" s="47"/>
      <c r="H9901" s="72"/>
      <c r="I9901" s="72"/>
      <c r="J9901" s="72"/>
      <c r="O9901" s="78"/>
      <c r="P9901" s="78"/>
      <c r="Q9901" s="78"/>
      <c r="R9901" s="78"/>
    </row>
    <row r="9902" spans="6:18">
      <c r="F9902" s="70"/>
      <c r="G9902" s="47"/>
      <c r="H9902" s="72"/>
      <c r="I9902" s="72"/>
      <c r="J9902" s="72"/>
      <c r="O9902" s="78"/>
      <c r="P9902" s="78"/>
      <c r="Q9902" s="78"/>
      <c r="R9902" s="78"/>
    </row>
    <row r="9903" spans="6:18">
      <c r="F9903" s="70"/>
      <c r="G9903" s="47"/>
      <c r="H9903" s="72"/>
      <c r="I9903" s="72"/>
      <c r="J9903" s="72"/>
      <c r="O9903" s="78"/>
      <c r="P9903" s="78"/>
      <c r="Q9903" s="78"/>
      <c r="R9903" s="78"/>
    </row>
    <row r="9904" spans="6:18">
      <c r="F9904" s="70"/>
      <c r="G9904" s="47"/>
      <c r="H9904" s="72"/>
      <c r="I9904" s="72"/>
      <c r="J9904" s="72"/>
      <c r="O9904" s="78"/>
      <c r="P9904" s="78"/>
      <c r="Q9904" s="78"/>
      <c r="R9904" s="78"/>
    </row>
    <row r="9905" spans="6:18">
      <c r="F9905" s="70"/>
      <c r="G9905" s="47"/>
      <c r="H9905" s="72"/>
      <c r="I9905" s="72"/>
      <c r="J9905" s="72"/>
      <c r="O9905" s="78"/>
      <c r="P9905" s="78"/>
      <c r="Q9905" s="78"/>
      <c r="R9905" s="78"/>
    </row>
    <row r="9906" spans="6:18">
      <c r="F9906" s="70"/>
      <c r="G9906" s="47"/>
      <c r="H9906" s="72"/>
      <c r="I9906" s="72"/>
      <c r="J9906" s="72"/>
      <c r="O9906" s="78"/>
      <c r="P9906" s="78"/>
      <c r="Q9906" s="78"/>
      <c r="R9906" s="78"/>
    </row>
    <row r="9907" spans="6:18">
      <c r="F9907" s="70"/>
      <c r="G9907" s="47"/>
      <c r="H9907" s="72"/>
      <c r="I9907" s="72"/>
      <c r="J9907" s="72"/>
      <c r="O9907" s="78"/>
      <c r="P9907" s="78"/>
      <c r="Q9907" s="78"/>
      <c r="R9907" s="78"/>
    </row>
    <row r="9908" spans="6:18">
      <c r="F9908" s="70"/>
      <c r="G9908" s="47"/>
      <c r="H9908" s="72"/>
      <c r="I9908" s="72"/>
      <c r="J9908" s="72"/>
      <c r="O9908" s="78"/>
      <c r="P9908" s="78"/>
      <c r="Q9908" s="78"/>
      <c r="R9908" s="78"/>
    </row>
    <row r="9909" spans="6:18">
      <c r="F9909" s="70"/>
      <c r="G9909" s="47"/>
      <c r="H9909" s="72"/>
      <c r="I9909" s="72"/>
      <c r="J9909" s="72"/>
      <c r="O9909" s="78"/>
      <c r="P9909" s="78"/>
      <c r="Q9909" s="78"/>
      <c r="R9909" s="78"/>
    </row>
    <row r="9910" spans="6:18">
      <c r="F9910" s="70"/>
      <c r="G9910" s="47"/>
      <c r="H9910" s="72"/>
      <c r="I9910" s="72"/>
      <c r="J9910" s="72"/>
      <c r="O9910" s="78"/>
      <c r="P9910" s="78"/>
      <c r="Q9910" s="78"/>
      <c r="R9910" s="78"/>
    </row>
    <row r="9911" spans="6:18">
      <c r="F9911" s="70"/>
      <c r="G9911" s="47"/>
      <c r="H9911" s="72"/>
      <c r="I9911" s="72"/>
      <c r="J9911" s="72"/>
      <c r="O9911" s="78"/>
      <c r="P9911" s="78"/>
      <c r="Q9911" s="78"/>
      <c r="R9911" s="78"/>
    </row>
    <row r="9912" spans="6:18">
      <c r="F9912" s="70"/>
      <c r="G9912" s="47"/>
      <c r="H9912" s="72"/>
      <c r="I9912" s="72"/>
      <c r="J9912" s="72"/>
      <c r="O9912" s="78"/>
      <c r="P9912" s="78"/>
      <c r="Q9912" s="78"/>
      <c r="R9912" s="78"/>
    </row>
    <row r="9913" spans="6:18">
      <c r="F9913" s="70"/>
      <c r="G9913" s="47"/>
      <c r="H9913" s="72"/>
      <c r="I9913" s="72"/>
      <c r="J9913" s="72"/>
    </row>
    <row r="9914" spans="6:18">
      <c r="F9914" s="70"/>
      <c r="G9914" s="47"/>
      <c r="H9914" s="72"/>
      <c r="I9914" s="72"/>
      <c r="J9914" s="72"/>
    </row>
    <row r="9915" spans="6:18">
      <c r="F9915" s="70"/>
      <c r="G9915" s="47"/>
      <c r="H9915" s="72"/>
      <c r="I9915" s="72"/>
      <c r="J9915" s="72"/>
    </row>
    <row r="9916" spans="6:18">
      <c r="F9916" s="70"/>
      <c r="G9916" s="47"/>
      <c r="H9916" s="72"/>
      <c r="I9916" s="72"/>
      <c r="J9916" s="72"/>
    </row>
    <row r="9917" spans="6:18">
      <c r="F9917" s="70"/>
      <c r="G9917" s="47"/>
      <c r="H9917" s="72"/>
      <c r="I9917" s="72"/>
      <c r="J9917" s="72"/>
    </row>
    <row r="9918" spans="6:18">
      <c r="F9918" s="70"/>
      <c r="G9918" s="47"/>
      <c r="H9918" s="72"/>
      <c r="I9918" s="72"/>
      <c r="J9918" s="72"/>
    </row>
    <row r="9919" spans="6:18">
      <c r="F9919" s="70"/>
      <c r="G9919" s="47"/>
      <c r="H9919" s="72"/>
      <c r="I9919" s="72"/>
      <c r="J9919" s="72"/>
    </row>
    <row r="9920" spans="6:18">
      <c r="F9920" s="70"/>
      <c r="G9920" s="47"/>
      <c r="H9920" s="72"/>
      <c r="I9920" s="72"/>
      <c r="J9920" s="72"/>
    </row>
    <row r="9921" spans="6:10">
      <c r="F9921" s="70"/>
      <c r="G9921" s="47"/>
      <c r="H9921" s="72"/>
      <c r="I9921" s="72"/>
      <c r="J9921" s="72"/>
    </row>
    <row r="9922" spans="6:10">
      <c r="F9922" s="70"/>
      <c r="G9922" s="47"/>
      <c r="H9922" s="72"/>
      <c r="I9922" s="72"/>
      <c r="J9922" s="72"/>
    </row>
    <row r="9923" spans="6:10">
      <c r="F9923" s="70"/>
      <c r="G9923" s="47"/>
      <c r="H9923" s="72"/>
      <c r="I9923" s="72"/>
      <c r="J9923" s="72"/>
    </row>
    <row r="9924" spans="6:10">
      <c r="F9924" s="70"/>
      <c r="G9924" s="47"/>
      <c r="H9924" s="72"/>
      <c r="I9924" s="72"/>
      <c r="J9924" s="72"/>
    </row>
    <row r="9925" spans="6:10">
      <c r="F9925" s="70"/>
      <c r="G9925" s="47"/>
      <c r="H9925" s="72"/>
      <c r="I9925" s="72"/>
      <c r="J9925" s="72"/>
    </row>
    <row r="9926" spans="6:10">
      <c r="F9926" s="70"/>
      <c r="G9926" s="47"/>
      <c r="H9926" s="72"/>
      <c r="I9926" s="72"/>
      <c r="J9926" s="72"/>
    </row>
    <row r="9927" spans="6:10">
      <c r="F9927" s="70"/>
      <c r="G9927" s="47"/>
      <c r="H9927" s="72"/>
      <c r="I9927" s="72"/>
      <c r="J9927" s="72"/>
    </row>
    <row r="9928" spans="6:10">
      <c r="F9928" s="70"/>
      <c r="G9928" s="47"/>
      <c r="H9928" s="72"/>
      <c r="I9928" s="72"/>
      <c r="J9928" s="72"/>
    </row>
    <row r="9929" spans="6:10">
      <c r="F9929" s="70"/>
      <c r="G9929" s="47"/>
      <c r="H9929" s="72"/>
      <c r="I9929" s="72"/>
      <c r="J9929" s="72"/>
    </row>
    <row r="9930" spans="6:10">
      <c r="F9930" s="70"/>
      <c r="G9930" s="47"/>
      <c r="H9930" s="72"/>
      <c r="I9930" s="72"/>
      <c r="J9930" s="72"/>
    </row>
    <row r="9931" spans="6:10">
      <c r="F9931" s="70"/>
      <c r="G9931" s="47"/>
      <c r="H9931" s="72"/>
      <c r="I9931" s="72"/>
      <c r="J9931" s="72"/>
    </row>
    <row r="9932" spans="6:10">
      <c r="F9932" s="70"/>
      <c r="G9932" s="47"/>
      <c r="H9932" s="72"/>
      <c r="I9932" s="72"/>
      <c r="J9932" s="72"/>
    </row>
    <row r="9933" spans="6:10">
      <c r="F9933" s="70"/>
      <c r="G9933" s="47"/>
      <c r="H9933" s="72"/>
      <c r="I9933" s="72"/>
      <c r="J9933" s="72"/>
    </row>
    <row r="9934" spans="6:10">
      <c r="F9934" s="70"/>
      <c r="G9934" s="47"/>
      <c r="H9934" s="72"/>
      <c r="I9934" s="72"/>
      <c r="J9934" s="72"/>
    </row>
    <row r="9935" spans="6:10">
      <c r="F9935" s="70"/>
      <c r="G9935" s="47"/>
      <c r="H9935" s="72"/>
      <c r="I9935" s="72"/>
      <c r="J9935" s="72"/>
    </row>
    <row r="9936" spans="6:10">
      <c r="F9936" s="70"/>
      <c r="G9936" s="47"/>
      <c r="H9936" s="72"/>
      <c r="I9936" s="72"/>
      <c r="J9936" s="72"/>
    </row>
    <row r="9937" spans="6:10">
      <c r="F9937" s="70"/>
      <c r="G9937" s="47"/>
      <c r="H9937" s="72"/>
      <c r="I9937" s="72"/>
      <c r="J9937" s="72"/>
    </row>
    <row r="9938" spans="6:10">
      <c r="F9938" s="70"/>
      <c r="G9938" s="47"/>
      <c r="H9938" s="72"/>
      <c r="I9938" s="72"/>
      <c r="J9938" s="72"/>
    </row>
    <row r="9939" spans="6:10">
      <c r="F9939" s="70"/>
      <c r="G9939" s="47"/>
      <c r="H9939" s="72"/>
      <c r="I9939" s="72"/>
      <c r="J9939" s="72"/>
    </row>
    <row r="9940" spans="6:10">
      <c r="F9940" s="70"/>
      <c r="G9940" s="47"/>
      <c r="H9940" s="72"/>
      <c r="I9940" s="72"/>
      <c r="J9940" s="72"/>
    </row>
    <row r="9941" spans="6:10">
      <c r="F9941" s="70"/>
      <c r="G9941" s="47"/>
      <c r="H9941" s="72"/>
      <c r="I9941" s="72"/>
      <c r="J9941" s="72"/>
    </row>
    <row r="9942" spans="6:10">
      <c r="F9942" s="70"/>
      <c r="G9942" s="47"/>
      <c r="H9942" s="72"/>
      <c r="I9942" s="72"/>
      <c r="J9942" s="72"/>
    </row>
    <row r="9943" spans="6:10">
      <c r="F9943" s="70"/>
      <c r="G9943" s="47"/>
      <c r="H9943" s="72"/>
      <c r="I9943" s="72"/>
      <c r="J9943" s="72"/>
    </row>
    <row r="9944" spans="6:10">
      <c r="F9944" s="70"/>
      <c r="G9944" s="47"/>
      <c r="H9944" s="72"/>
      <c r="I9944" s="72"/>
      <c r="J9944" s="72"/>
    </row>
    <row r="9945" spans="6:10">
      <c r="F9945" s="70"/>
      <c r="G9945" s="47"/>
      <c r="H9945" s="72"/>
      <c r="I9945" s="72"/>
      <c r="J9945" s="72"/>
    </row>
    <row r="9946" spans="6:10">
      <c r="F9946" s="70"/>
      <c r="G9946" s="47"/>
      <c r="H9946" s="72"/>
      <c r="I9946" s="72"/>
      <c r="J9946" s="72"/>
    </row>
    <row r="9947" spans="6:10">
      <c r="F9947" s="70"/>
      <c r="G9947" s="47"/>
      <c r="H9947" s="72"/>
      <c r="I9947" s="72"/>
      <c r="J9947" s="72"/>
    </row>
    <row r="9948" spans="6:10">
      <c r="F9948" s="70"/>
      <c r="G9948" s="47"/>
      <c r="H9948" s="72"/>
      <c r="I9948" s="72"/>
      <c r="J9948" s="72"/>
    </row>
    <row r="9949" spans="6:10">
      <c r="F9949" s="70"/>
      <c r="G9949" s="47"/>
      <c r="H9949" s="72"/>
      <c r="I9949" s="72"/>
      <c r="J9949" s="72"/>
    </row>
    <row r="9950" spans="6:10">
      <c r="F9950" s="70"/>
      <c r="G9950" s="47"/>
      <c r="H9950" s="72"/>
      <c r="I9950" s="72"/>
      <c r="J9950" s="72"/>
    </row>
    <row r="9951" spans="6:10">
      <c r="F9951" s="70"/>
      <c r="G9951" s="47"/>
      <c r="H9951" s="72"/>
      <c r="I9951" s="72"/>
      <c r="J9951" s="72"/>
    </row>
    <row r="9952" spans="6:10">
      <c r="F9952" s="70"/>
      <c r="G9952" s="47"/>
      <c r="H9952" s="72"/>
      <c r="I9952" s="72"/>
      <c r="J9952" s="72"/>
    </row>
    <row r="9953" spans="6:10">
      <c r="F9953" s="70"/>
      <c r="G9953" s="47"/>
      <c r="H9953" s="72"/>
      <c r="I9953" s="72"/>
      <c r="J9953" s="72"/>
    </row>
    <row r="9954" spans="6:10">
      <c r="F9954" s="70"/>
      <c r="G9954" s="47"/>
      <c r="H9954" s="72"/>
      <c r="I9954" s="72"/>
      <c r="J9954" s="72"/>
    </row>
    <row r="9955" spans="6:10">
      <c r="F9955" s="70"/>
      <c r="G9955" s="47"/>
      <c r="H9955" s="72"/>
      <c r="I9955" s="72"/>
      <c r="J9955" s="72"/>
    </row>
    <row r="9956" spans="6:10">
      <c r="F9956" s="70"/>
      <c r="G9956" s="47"/>
      <c r="H9956" s="72"/>
      <c r="I9956" s="72"/>
      <c r="J9956" s="72"/>
    </row>
    <row r="9957" spans="6:10">
      <c r="F9957" s="70"/>
      <c r="G9957" s="47"/>
      <c r="H9957" s="72"/>
      <c r="I9957" s="72"/>
      <c r="J9957" s="72"/>
    </row>
    <row r="9958" spans="6:10">
      <c r="F9958" s="70"/>
      <c r="G9958" s="47"/>
      <c r="H9958" s="72"/>
      <c r="I9958" s="72"/>
      <c r="J9958" s="72"/>
    </row>
    <row r="9959" spans="6:10">
      <c r="F9959" s="70"/>
      <c r="G9959" s="47"/>
      <c r="H9959" s="72"/>
      <c r="I9959" s="72"/>
      <c r="J9959" s="72"/>
    </row>
    <row r="9960" spans="6:10">
      <c r="F9960" s="70"/>
      <c r="G9960" s="47"/>
      <c r="H9960" s="72"/>
      <c r="I9960" s="72"/>
      <c r="J9960" s="72"/>
    </row>
    <row r="9961" spans="6:10">
      <c r="F9961" s="70"/>
      <c r="G9961" s="47"/>
      <c r="H9961" s="72"/>
      <c r="I9961" s="72"/>
      <c r="J9961" s="72"/>
    </row>
    <row r="9962" spans="6:10">
      <c r="F9962" s="70"/>
      <c r="G9962" s="47"/>
      <c r="H9962" s="72"/>
      <c r="I9962" s="72"/>
      <c r="J9962" s="72"/>
    </row>
    <row r="9963" spans="6:10">
      <c r="F9963" s="70"/>
      <c r="G9963" s="47"/>
      <c r="H9963" s="72"/>
      <c r="I9963" s="72"/>
      <c r="J9963" s="72"/>
    </row>
    <row r="9964" spans="6:10">
      <c r="F9964" s="70"/>
      <c r="G9964" s="47"/>
      <c r="H9964" s="72"/>
      <c r="I9964" s="72"/>
      <c r="J9964" s="72"/>
    </row>
    <row r="9965" spans="6:10">
      <c r="F9965" s="70"/>
      <c r="G9965" s="47"/>
      <c r="H9965" s="72"/>
      <c r="I9965" s="72"/>
      <c r="J9965" s="72"/>
    </row>
    <row r="9966" spans="6:10">
      <c r="F9966" s="70"/>
      <c r="G9966" s="47"/>
      <c r="H9966" s="72"/>
      <c r="I9966" s="72"/>
      <c r="J9966" s="72"/>
    </row>
    <row r="9967" spans="6:10">
      <c r="F9967" s="70"/>
      <c r="G9967" s="47"/>
      <c r="H9967" s="72"/>
      <c r="I9967" s="72"/>
      <c r="J9967" s="72"/>
    </row>
    <row r="9968" spans="6:10">
      <c r="F9968" s="70"/>
      <c r="G9968" s="47"/>
      <c r="H9968" s="72"/>
      <c r="I9968" s="72"/>
      <c r="J9968" s="72"/>
    </row>
    <row r="9969" spans="6:10">
      <c r="F9969" s="70"/>
      <c r="G9969" s="47"/>
      <c r="H9969" s="72"/>
      <c r="I9969" s="72"/>
      <c r="J9969" s="72"/>
    </row>
    <row r="9970" spans="6:10">
      <c r="F9970" s="70"/>
      <c r="G9970" s="47"/>
      <c r="H9970" s="72"/>
      <c r="I9970" s="72"/>
      <c r="J9970" s="72"/>
    </row>
    <row r="9971" spans="6:10">
      <c r="F9971" s="70"/>
      <c r="G9971" s="47"/>
      <c r="H9971" s="72"/>
      <c r="I9971" s="72"/>
      <c r="J9971" s="72"/>
    </row>
    <row r="9972" spans="6:10">
      <c r="F9972" s="70"/>
      <c r="G9972" s="47"/>
      <c r="H9972" s="72"/>
      <c r="I9972" s="72"/>
      <c r="J9972" s="72"/>
    </row>
    <row r="9973" spans="6:10">
      <c r="F9973" s="70"/>
      <c r="G9973" s="47"/>
      <c r="H9973" s="72"/>
      <c r="I9973" s="72"/>
      <c r="J9973" s="72"/>
    </row>
    <row r="9974" spans="6:10">
      <c r="F9974" s="70"/>
      <c r="G9974" s="47"/>
      <c r="H9974" s="72"/>
      <c r="I9974" s="72"/>
      <c r="J9974" s="72"/>
    </row>
    <row r="9975" spans="6:10">
      <c r="F9975" s="70"/>
      <c r="G9975" s="47"/>
      <c r="H9975" s="72"/>
      <c r="I9975" s="72"/>
      <c r="J9975" s="72"/>
    </row>
    <row r="9976" spans="6:10">
      <c r="F9976" s="70"/>
      <c r="G9976" s="47"/>
      <c r="H9976" s="72"/>
      <c r="I9976" s="72"/>
      <c r="J9976" s="72"/>
    </row>
    <row r="9977" spans="6:10">
      <c r="F9977" s="70"/>
      <c r="G9977" s="47"/>
      <c r="H9977" s="72"/>
      <c r="I9977" s="72"/>
      <c r="J9977" s="72"/>
    </row>
    <row r="9978" spans="6:10">
      <c r="F9978" s="70"/>
      <c r="G9978" s="47"/>
      <c r="H9978" s="72"/>
      <c r="I9978" s="72"/>
      <c r="J9978" s="72"/>
    </row>
    <row r="9979" spans="6:10">
      <c r="F9979" s="70"/>
      <c r="G9979" s="47"/>
      <c r="H9979" s="72"/>
      <c r="I9979" s="72"/>
      <c r="J9979" s="72"/>
    </row>
    <row r="9980" spans="6:10">
      <c r="F9980" s="70"/>
      <c r="G9980" s="47"/>
      <c r="H9980" s="72"/>
      <c r="I9980" s="72"/>
      <c r="J9980" s="72"/>
    </row>
    <row r="9981" spans="6:10">
      <c r="F9981" s="70"/>
      <c r="G9981" s="47"/>
      <c r="H9981" s="72"/>
      <c r="I9981" s="72"/>
      <c r="J9981" s="72"/>
    </row>
    <row r="9982" spans="6:10">
      <c r="F9982" s="70"/>
      <c r="G9982" s="47"/>
      <c r="H9982" s="72"/>
      <c r="I9982" s="72"/>
      <c r="J9982" s="72"/>
    </row>
    <row r="9983" spans="6:10">
      <c r="F9983" s="70"/>
      <c r="G9983" s="47"/>
      <c r="H9983" s="72"/>
      <c r="I9983" s="72"/>
      <c r="J9983" s="72"/>
    </row>
    <row r="9984" spans="6:10">
      <c r="F9984" s="70"/>
      <c r="G9984" s="47"/>
      <c r="H9984" s="72"/>
      <c r="I9984" s="72"/>
      <c r="J9984" s="72"/>
    </row>
    <row r="9985" spans="6:10">
      <c r="F9985" s="70"/>
      <c r="G9985" s="47"/>
      <c r="H9985" s="72"/>
      <c r="I9985" s="72"/>
      <c r="J9985" s="72"/>
    </row>
    <row r="9986" spans="6:10">
      <c r="F9986" s="70"/>
      <c r="G9986" s="47"/>
      <c r="H9986" s="72"/>
      <c r="I9986" s="72"/>
      <c r="J9986" s="72"/>
    </row>
    <row r="9987" spans="6:10">
      <c r="F9987" s="70"/>
      <c r="G9987" s="47"/>
      <c r="H9987" s="72"/>
      <c r="I9987" s="72"/>
      <c r="J9987" s="72"/>
    </row>
    <row r="9988" spans="6:10">
      <c r="F9988" s="70"/>
      <c r="G9988" s="47"/>
      <c r="H9988" s="72"/>
      <c r="I9988" s="72"/>
      <c r="J9988" s="72"/>
    </row>
    <row r="9989" spans="6:10">
      <c r="F9989" s="70"/>
      <c r="G9989" s="47"/>
      <c r="H9989" s="72"/>
      <c r="I9989" s="72"/>
      <c r="J9989" s="72"/>
    </row>
    <row r="9990" spans="6:10">
      <c r="F9990" s="70"/>
      <c r="G9990" s="47"/>
      <c r="H9990" s="72"/>
      <c r="I9990" s="72"/>
      <c r="J9990" s="72"/>
    </row>
    <row r="9991" spans="6:10">
      <c r="F9991" s="70"/>
      <c r="G9991" s="47"/>
      <c r="H9991" s="72"/>
      <c r="I9991" s="72"/>
      <c r="J9991" s="72"/>
    </row>
    <row r="9992" spans="6:10">
      <c r="F9992" s="70"/>
      <c r="G9992" s="47"/>
      <c r="H9992" s="72"/>
      <c r="I9992" s="72"/>
      <c r="J9992" s="72"/>
    </row>
    <row r="9993" spans="6:10">
      <c r="F9993" s="70"/>
      <c r="G9993" s="47"/>
      <c r="H9993" s="72"/>
      <c r="I9993" s="72"/>
      <c r="J9993" s="72"/>
    </row>
    <row r="9994" spans="6:10">
      <c r="F9994" s="70"/>
      <c r="G9994" s="47"/>
      <c r="H9994" s="72"/>
      <c r="I9994" s="72"/>
      <c r="J9994" s="72"/>
    </row>
    <row r="9995" spans="6:10">
      <c r="F9995" s="70"/>
      <c r="G9995" s="47"/>
      <c r="H9995" s="72"/>
      <c r="I9995" s="72"/>
      <c r="J9995" s="72"/>
    </row>
    <row r="9996" spans="6:10">
      <c r="F9996" s="70"/>
      <c r="G9996" s="47"/>
      <c r="H9996" s="72"/>
      <c r="I9996" s="72"/>
      <c r="J9996" s="72"/>
    </row>
    <row r="9997" spans="6:10">
      <c r="F9997" s="70"/>
      <c r="G9997" s="47"/>
      <c r="H9997" s="72"/>
      <c r="I9997" s="72"/>
      <c r="J9997" s="72"/>
    </row>
    <row r="9998" spans="6:10">
      <c r="F9998" s="70"/>
      <c r="G9998" s="47"/>
      <c r="H9998" s="72"/>
      <c r="I9998" s="72"/>
      <c r="J9998" s="72"/>
    </row>
    <row r="9999" spans="6:10">
      <c r="F9999" s="70"/>
      <c r="G9999" s="47"/>
      <c r="H9999" s="72"/>
      <c r="I9999" s="72"/>
      <c r="J9999" s="72"/>
    </row>
    <row r="10000" spans="6:10">
      <c r="F10000" s="70"/>
      <c r="G10000" s="47"/>
      <c r="H10000" s="72"/>
      <c r="I10000" s="72"/>
      <c r="J10000" s="72"/>
    </row>
    <row r="10001" spans="6:10">
      <c r="F10001" s="70"/>
      <c r="G10001" s="47"/>
      <c r="H10001" s="72"/>
      <c r="I10001" s="72"/>
      <c r="J10001" s="72"/>
    </row>
    <row r="10002" spans="6:10">
      <c r="F10002" s="70"/>
      <c r="G10002" s="47"/>
      <c r="H10002" s="72"/>
      <c r="I10002" s="72"/>
      <c r="J10002" s="72"/>
    </row>
    <row r="10003" spans="6:10">
      <c r="F10003" s="70"/>
      <c r="G10003" s="47"/>
      <c r="H10003" s="72"/>
      <c r="I10003" s="72"/>
      <c r="J10003" s="72"/>
    </row>
    <row r="10004" spans="6:10">
      <c r="F10004" s="70"/>
      <c r="G10004" s="47"/>
      <c r="H10004" s="72"/>
      <c r="I10004" s="72"/>
      <c r="J10004" s="72"/>
    </row>
    <row r="10005" spans="6:10">
      <c r="F10005" s="70"/>
      <c r="G10005" s="47"/>
      <c r="H10005" s="72"/>
      <c r="I10005" s="72"/>
      <c r="J10005" s="72"/>
    </row>
    <row r="10006" spans="6:10">
      <c r="F10006" s="70"/>
      <c r="G10006" s="47"/>
      <c r="H10006" s="72"/>
      <c r="I10006" s="72"/>
      <c r="J10006" s="72"/>
    </row>
    <row r="10007" spans="6:10">
      <c r="F10007" s="70"/>
      <c r="G10007" s="47"/>
      <c r="H10007" s="72"/>
      <c r="I10007" s="72"/>
      <c r="J10007" s="72"/>
    </row>
    <row r="10008" spans="6:10">
      <c r="F10008" s="70"/>
      <c r="G10008" s="47"/>
      <c r="H10008" s="72"/>
      <c r="I10008" s="72"/>
      <c r="J10008" s="72"/>
    </row>
    <row r="10009" spans="6:10">
      <c r="F10009" s="70"/>
      <c r="G10009" s="47"/>
      <c r="H10009" s="72"/>
      <c r="I10009" s="72"/>
      <c r="J10009" s="72"/>
    </row>
    <row r="10010" spans="6:10">
      <c r="F10010" s="70"/>
      <c r="G10010" s="47"/>
      <c r="H10010" s="72"/>
      <c r="I10010" s="72"/>
      <c r="J10010" s="72"/>
    </row>
    <row r="10011" spans="6:10">
      <c r="F10011" s="70"/>
      <c r="G10011" s="47"/>
      <c r="H10011" s="72"/>
      <c r="I10011" s="72"/>
      <c r="J10011" s="72"/>
    </row>
    <row r="10012" spans="6:10">
      <c r="F10012" s="70"/>
      <c r="G10012" s="47"/>
      <c r="H10012" s="72"/>
      <c r="I10012" s="72"/>
      <c r="J10012" s="72"/>
    </row>
    <row r="10013" spans="6:10">
      <c r="F10013" s="70"/>
      <c r="G10013" s="47"/>
      <c r="H10013" s="72"/>
      <c r="I10013" s="72"/>
      <c r="J10013" s="72"/>
    </row>
    <row r="10014" spans="6:10">
      <c r="F10014" s="70"/>
      <c r="G10014" s="47"/>
      <c r="H10014" s="72"/>
      <c r="I10014" s="72"/>
      <c r="J10014" s="72"/>
    </row>
    <row r="10015" spans="6:10">
      <c r="F10015" s="70"/>
      <c r="G10015" s="47"/>
      <c r="H10015" s="72"/>
      <c r="I10015" s="72"/>
      <c r="J10015" s="72"/>
    </row>
    <row r="10016" spans="6:10">
      <c r="F10016" s="70"/>
      <c r="G10016" s="47"/>
      <c r="H10016" s="72"/>
      <c r="I10016" s="72"/>
      <c r="J10016" s="72"/>
    </row>
    <row r="10017" spans="6:10">
      <c r="F10017" s="70"/>
      <c r="G10017" s="47"/>
      <c r="H10017" s="72"/>
      <c r="I10017" s="72"/>
      <c r="J10017" s="72"/>
    </row>
    <row r="10018" spans="6:10">
      <c r="F10018" s="70"/>
      <c r="G10018" s="47"/>
      <c r="H10018" s="72"/>
      <c r="I10018" s="72"/>
      <c r="J10018" s="72"/>
    </row>
    <row r="10019" spans="6:10">
      <c r="F10019" s="70"/>
      <c r="G10019" s="47"/>
      <c r="H10019" s="72"/>
      <c r="I10019" s="72"/>
      <c r="J10019" s="72"/>
    </row>
    <row r="10020" spans="6:10">
      <c r="F10020" s="70"/>
      <c r="G10020" s="47"/>
      <c r="H10020" s="72"/>
      <c r="I10020" s="72"/>
      <c r="J10020" s="72"/>
    </row>
    <row r="10021" spans="6:10">
      <c r="F10021" s="70"/>
      <c r="G10021" s="47"/>
      <c r="H10021" s="72"/>
      <c r="I10021" s="72"/>
      <c r="J10021" s="72"/>
    </row>
    <row r="10022" spans="6:10">
      <c r="F10022" s="70"/>
      <c r="G10022" s="47"/>
      <c r="H10022" s="72"/>
      <c r="I10022" s="72"/>
      <c r="J10022" s="72"/>
    </row>
    <row r="10023" spans="6:10">
      <c r="F10023" s="70"/>
      <c r="G10023" s="47"/>
      <c r="H10023" s="72"/>
      <c r="I10023" s="72"/>
      <c r="J10023" s="72"/>
    </row>
    <row r="10024" spans="6:10">
      <c r="F10024" s="70"/>
      <c r="G10024" s="47"/>
      <c r="H10024" s="72"/>
      <c r="I10024" s="72"/>
      <c r="J10024" s="72"/>
    </row>
    <row r="10025" spans="6:10">
      <c r="F10025" s="70"/>
      <c r="G10025" s="47"/>
      <c r="H10025" s="72"/>
      <c r="I10025" s="72"/>
      <c r="J10025" s="72"/>
    </row>
    <row r="10026" spans="6:10">
      <c r="F10026" s="70"/>
      <c r="G10026" s="47"/>
      <c r="H10026" s="72"/>
      <c r="I10026" s="72"/>
      <c r="J10026" s="72"/>
    </row>
    <row r="10027" spans="6:10">
      <c r="F10027" s="70"/>
      <c r="G10027" s="47"/>
      <c r="H10027" s="72"/>
      <c r="I10027" s="72"/>
      <c r="J10027" s="72"/>
    </row>
    <row r="10028" spans="6:10">
      <c r="F10028" s="70"/>
      <c r="G10028" s="47"/>
      <c r="H10028" s="72"/>
      <c r="I10028" s="72"/>
      <c r="J10028" s="72"/>
    </row>
    <row r="10029" spans="6:10">
      <c r="F10029" s="70"/>
      <c r="G10029" s="47"/>
      <c r="H10029" s="72"/>
      <c r="I10029" s="72"/>
      <c r="J10029" s="72"/>
    </row>
    <row r="10030" spans="6:10">
      <c r="F10030" s="70"/>
      <c r="G10030" s="47"/>
      <c r="H10030" s="72"/>
      <c r="I10030" s="72"/>
      <c r="J10030" s="72"/>
    </row>
    <row r="10031" spans="6:10">
      <c r="F10031" s="70"/>
      <c r="G10031" s="47"/>
      <c r="H10031" s="72"/>
      <c r="I10031" s="72"/>
      <c r="J10031" s="72"/>
    </row>
    <row r="10032" spans="6:10">
      <c r="F10032" s="70"/>
      <c r="G10032" s="47"/>
      <c r="H10032" s="72"/>
      <c r="I10032" s="72"/>
      <c r="J10032" s="72"/>
    </row>
    <row r="10033" spans="6:10">
      <c r="F10033" s="70"/>
      <c r="G10033" s="47"/>
      <c r="H10033" s="72"/>
      <c r="I10033" s="72"/>
      <c r="J10033" s="72"/>
    </row>
    <row r="10034" spans="6:10">
      <c r="F10034" s="70"/>
      <c r="G10034" s="47"/>
      <c r="H10034" s="72"/>
      <c r="I10034" s="72"/>
      <c r="J10034" s="72"/>
    </row>
    <row r="10035" spans="6:10">
      <c r="F10035" s="70"/>
      <c r="G10035" s="47"/>
      <c r="H10035" s="72"/>
      <c r="I10035" s="72"/>
      <c r="J10035" s="72"/>
    </row>
    <row r="10036" spans="6:10">
      <c r="F10036" s="70"/>
      <c r="G10036" s="47"/>
      <c r="H10036" s="72"/>
      <c r="I10036" s="72"/>
      <c r="J10036" s="72"/>
    </row>
    <row r="10037" spans="6:10">
      <c r="F10037" s="70"/>
      <c r="G10037" s="47"/>
      <c r="H10037" s="72"/>
      <c r="I10037" s="72"/>
      <c r="J10037" s="72"/>
    </row>
    <row r="10038" spans="6:10">
      <c r="F10038" s="70"/>
      <c r="G10038" s="47"/>
      <c r="H10038" s="72"/>
      <c r="I10038" s="72"/>
      <c r="J10038" s="72"/>
    </row>
    <row r="10039" spans="6:10">
      <c r="F10039" s="70"/>
      <c r="G10039" s="47"/>
      <c r="H10039" s="72"/>
      <c r="I10039" s="72"/>
      <c r="J10039" s="72"/>
    </row>
    <row r="10040" spans="6:10">
      <c r="F10040" s="70"/>
      <c r="G10040" s="47"/>
      <c r="H10040" s="72"/>
      <c r="I10040" s="72"/>
      <c r="J10040" s="72"/>
    </row>
    <row r="10041" spans="6:10">
      <c r="F10041" s="70"/>
      <c r="G10041" s="47"/>
      <c r="H10041" s="72"/>
      <c r="I10041" s="72"/>
      <c r="J10041" s="72"/>
    </row>
    <row r="10042" spans="6:10">
      <c r="F10042" s="70"/>
      <c r="G10042" s="47"/>
      <c r="H10042" s="72"/>
      <c r="I10042" s="72"/>
      <c r="J10042" s="72"/>
    </row>
    <row r="10043" spans="6:10">
      <c r="F10043" s="70"/>
      <c r="G10043" s="47"/>
      <c r="H10043" s="72"/>
      <c r="I10043" s="72"/>
      <c r="J10043" s="72"/>
    </row>
    <row r="10044" spans="6:10">
      <c r="F10044" s="70"/>
      <c r="G10044" s="47"/>
      <c r="H10044" s="72"/>
      <c r="I10044" s="72"/>
      <c r="J10044" s="72"/>
    </row>
    <row r="10045" spans="6:10">
      <c r="F10045" s="70"/>
      <c r="G10045" s="47"/>
      <c r="H10045" s="72"/>
      <c r="I10045" s="72"/>
      <c r="J10045" s="72"/>
    </row>
    <row r="10046" spans="6:10">
      <c r="F10046" s="70"/>
      <c r="G10046" s="47"/>
      <c r="H10046" s="72"/>
      <c r="I10046" s="72"/>
      <c r="J10046" s="72"/>
    </row>
    <row r="10047" spans="6:10">
      <c r="F10047" s="70"/>
      <c r="G10047" s="47"/>
      <c r="H10047" s="72"/>
      <c r="I10047" s="72"/>
      <c r="J10047" s="72"/>
    </row>
    <row r="10048" spans="6:10">
      <c r="F10048" s="70"/>
      <c r="G10048" s="47"/>
      <c r="H10048" s="72"/>
      <c r="I10048" s="72"/>
      <c r="J10048" s="72"/>
    </row>
    <row r="10049" spans="6:10">
      <c r="F10049" s="70"/>
      <c r="G10049" s="47"/>
      <c r="H10049" s="72"/>
      <c r="I10049" s="72"/>
      <c r="J10049" s="72"/>
    </row>
    <row r="10050" spans="6:10">
      <c r="F10050" s="70"/>
      <c r="G10050" s="47"/>
      <c r="H10050" s="72"/>
      <c r="I10050" s="72"/>
      <c r="J10050" s="72"/>
    </row>
    <row r="10051" spans="6:10">
      <c r="F10051" s="70"/>
      <c r="G10051" s="47"/>
      <c r="H10051" s="72"/>
      <c r="I10051" s="72"/>
      <c r="J10051" s="72"/>
    </row>
    <row r="10052" spans="6:10">
      <c r="F10052" s="70"/>
      <c r="G10052" s="47"/>
      <c r="H10052" s="72"/>
      <c r="I10052" s="72"/>
      <c r="J10052" s="72"/>
    </row>
    <row r="10053" spans="6:10">
      <c r="F10053" s="70"/>
      <c r="G10053" s="47"/>
      <c r="H10053" s="72"/>
      <c r="I10053" s="72"/>
      <c r="J10053" s="72"/>
    </row>
    <row r="10054" spans="6:10">
      <c r="F10054" s="70"/>
      <c r="G10054" s="47"/>
      <c r="H10054" s="72"/>
      <c r="I10054" s="72"/>
      <c r="J10054" s="72"/>
    </row>
    <row r="10055" spans="6:10">
      <c r="F10055" s="70"/>
      <c r="G10055" s="47"/>
      <c r="H10055" s="72"/>
      <c r="I10055" s="72"/>
      <c r="J10055" s="72"/>
    </row>
    <row r="10056" spans="6:10">
      <c r="F10056" s="70"/>
      <c r="G10056" s="47"/>
      <c r="H10056" s="72"/>
      <c r="I10056" s="72"/>
      <c r="J10056" s="72"/>
    </row>
    <row r="10057" spans="6:10">
      <c r="F10057" s="70"/>
      <c r="G10057" s="47"/>
      <c r="H10057" s="72"/>
      <c r="I10057" s="72"/>
      <c r="J10057" s="72"/>
    </row>
    <row r="10058" spans="6:10">
      <c r="F10058" s="70"/>
      <c r="G10058" s="47"/>
      <c r="H10058" s="72"/>
      <c r="I10058" s="72"/>
      <c r="J10058" s="72"/>
    </row>
    <row r="10059" spans="6:10">
      <c r="F10059" s="70"/>
      <c r="G10059" s="47"/>
      <c r="H10059" s="72"/>
      <c r="I10059" s="72"/>
      <c r="J10059" s="72"/>
    </row>
    <row r="10060" spans="6:10">
      <c r="F10060" s="70"/>
      <c r="G10060" s="47"/>
      <c r="H10060" s="72"/>
      <c r="I10060" s="72"/>
      <c r="J10060" s="72"/>
    </row>
    <row r="10061" spans="6:10">
      <c r="F10061" s="70"/>
      <c r="G10061" s="47"/>
      <c r="H10061" s="72"/>
      <c r="I10061" s="72"/>
      <c r="J10061" s="72"/>
    </row>
    <row r="10062" spans="6:10">
      <c r="F10062" s="70"/>
      <c r="G10062" s="47"/>
      <c r="H10062" s="72"/>
      <c r="I10062" s="72"/>
      <c r="J10062" s="72"/>
    </row>
    <row r="10063" spans="6:10">
      <c r="F10063" s="70"/>
      <c r="G10063" s="47"/>
      <c r="H10063" s="72"/>
      <c r="I10063" s="72"/>
      <c r="J10063" s="72"/>
    </row>
    <row r="10064" spans="6:10">
      <c r="F10064" s="70"/>
      <c r="G10064" s="47"/>
      <c r="H10064" s="72"/>
      <c r="I10064" s="72"/>
      <c r="J10064" s="72"/>
    </row>
    <row r="10065" spans="6:10">
      <c r="F10065" s="70"/>
      <c r="G10065" s="47"/>
      <c r="H10065" s="72"/>
      <c r="I10065" s="72"/>
      <c r="J10065" s="72"/>
    </row>
    <row r="10066" spans="6:10">
      <c r="F10066" s="70"/>
      <c r="G10066" s="47"/>
      <c r="H10066" s="72"/>
      <c r="I10066" s="72"/>
      <c r="J10066" s="72"/>
    </row>
    <row r="10067" spans="6:10">
      <c r="F10067" s="70"/>
      <c r="G10067" s="47"/>
      <c r="H10067" s="72"/>
      <c r="I10067" s="72"/>
      <c r="J10067" s="72"/>
    </row>
    <row r="10068" spans="6:10">
      <c r="F10068" s="70"/>
      <c r="G10068" s="47"/>
      <c r="H10068" s="72"/>
      <c r="I10068" s="72"/>
      <c r="J10068" s="72"/>
    </row>
    <row r="10069" spans="6:10">
      <c r="F10069" s="70"/>
      <c r="G10069" s="47"/>
      <c r="H10069" s="72"/>
      <c r="I10069" s="72"/>
      <c r="J10069" s="72"/>
    </row>
    <row r="10070" spans="6:10">
      <c r="F10070" s="70"/>
      <c r="G10070" s="47"/>
      <c r="H10070" s="72"/>
      <c r="I10070" s="72"/>
      <c r="J10070" s="72"/>
    </row>
    <row r="10071" spans="6:10">
      <c r="F10071" s="70"/>
      <c r="G10071" s="47"/>
      <c r="H10071" s="72"/>
      <c r="I10071" s="72"/>
      <c r="J10071" s="72"/>
    </row>
    <row r="10072" spans="6:10">
      <c r="F10072" s="70"/>
      <c r="G10072" s="47"/>
      <c r="H10072" s="72"/>
      <c r="I10072" s="72"/>
      <c r="J10072" s="72"/>
    </row>
    <row r="10073" spans="6:10">
      <c r="F10073" s="70"/>
      <c r="G10073" s="47"/>
      <c r="H10073" s="72"/>
      <c r="I10073" s="72"/>
      <c r="J10073" s="72"/>
    </row>
    <row r="10074" spans="6:10">
      <c r="F10074" s="70"/>
      <c r="G10074" s="47"/>
      <c r="H10074" s="72"/>
      <c r="I10074" s="72"/>
      <c r="J10074" s="72"/>
    </row>
    <row r="10075" spans="6:10">
      <c r="F10075" s="70"/>
      <c r="G10075" s="47"/>
      <c r="H10075" s="72"/>
      <c r="I10075" s="72"/>
      <c r="J10075" s="72"/>
    </row>
    <row r="10076" spans="6:10">
      <c r="F10076" s="70"/>
      <c r="G10076" s="47"/>
      <c r="H10076" s="72"/>
      <c r="I10076" s="72"/>
      <c r="J10076" s="72"/>
    </row>
    <row r="10077" spans="6:10">
      <c r="F10077" s="70"/>
      <c r="G10077" s="47"/>
      <c r="H10077" s="72"/>
      <c r="I10077" s="72"/>
      <c r="J10077" s="72"/>
    </row>
    <row r="10078" spans="6:10">
      <c r="F10078" s="70"/>
      <c r="G10078" s="47"/>
      <c r="H10078" s="72"/>
      <c r="I10078" s="72"/>
      <c r="J10078" s="72"/>
    </row>
    <row r="10079" spans="6:10">
      <c r="F10079" s="70"/>
      <c r="G10079" s="47"/>
      <c r="H10079" s="72"/>
      <c r="I10079" s="72"/>
      <c r="J10079" s="72"/>
    </row>
    <row r="10080" spans="6:10">
      <c r="F10080" s="70"/>
      <c r="G10080" s="47"/>
      <c r="H10080" s="72"/>
      <c r="I10080" s="72"/>
      <c r="J10080" s="72"/>
    </row>
    <row r="10081" spans="6:10">
      <c r="F10081" s="70"/>
      <c r="G10081" s="47"/>
      <c r="H10081" s="72"/>
      <c r="I10081" s="72"/>
      <c r="J10081" s="72"/>
    </row>
    <row r="10082" spans="6:10">
      <c r="F10082" s="70"/>
      <c r="G10082" s="47"/>
      <c r="H10082" s="72"/>
      <c r="I10082" s="72"/>
      <c r="J10082" s="72"/>
    </row>
    <row r="10083" spans="6:10">
      <c r="F10083" s="70"/>
      <c r="G10083" s="47"/>
      <c r="H10083" s="72"/>
      <c r="I10083" s="72"/>
      <c r="J10083" s="72"/>
    </row>
    <row r="10084" spans="6:10">
      <c r="F10084" s="70"/>
      <c r="G10084" s="47"/>
      <c r="H10084" s="72"/>
      <c r="I10084" s="72"/>
      <c r="J10084" s="72"/>
    </row>
    <row r="10085" spans="6:10">
      <c r="F10085" s="70"/>
      <c r="G10085" s="47"/>
      <c r="H10085" s="72"/>
      <c r="I10085" s="72"/>
      <c r="J10085" s="72"/>
    </row>
    <row r="10086" spans="6:10">
      <c r="F10086" s="70"/>
      <c r="G10086" s="47"/>
      <c r="H10086" s="72"/>
      <c r="I10086" s="72"/>
      <c r="J10086" s="72"/>
    </row>
    <row r="10087" spans="6:10">
      <c r="F10087" s="70"/>
      <c r="G10087" s="47"/>
      <c r="H10087" s="72"/>
      <c r="I10087" s="72"/>
      <c r="J10087" s="72"/>
    </row>
    <row r="10088" spans="6:10">
      <c r="F10088" s="70"/>
      <c r="G10088" s="47"/>
      <c r="H10088" s="72"/>
      <c r="I10088" s="72"/>
      <c r="J10088" s="72"/>
    </row>
    <row r="10089" spans="6:10">
      <c r="F10089" s="70"/>
      <c r="G10089" s="47"/>
      <c r="H10089" s="72"/>
      <c r="I10089" s="72"/>
      <c r="J10089" s="72"/>
    </row>
    <row r="10090" spans="6:10">
      <c r="F10090" s="70"/>
      <c r="G10090" s="47"/>
      <c r="H10090" s="72"/>
      <c r="I10090" s="72"/>
      <c r="J10090" s="72"/>
    </row>
    <row r="10091" spans="6:10">
      <c r="F10091" s="70"/>
      <c r="G10091" s="47"/>
      <c r="H10091" s="72"/>
      <c r="I10091" s="72"/>
      <c r="J10091" s="72"/>
    </row>
    <row r="10092" spans="6:10">
      <c r="F10092" s="70"/>
      <c r="G10092" s="47"/>
      <c r="H10092" s="72"/>
      <c r="I10092" s="72"/>
      <c r="J10092" s="72"/>
    </row>
    <row r="10093" spans="6:10">
      <c r="F10093" s="70"/>
      <c r="G10093" s="47"/>
      <c r="H10093" s="72"/>
      <c r="I10093" s="72"/>
      <c r="J10093" s="72"/>
    </row>
    <row r="10094" spans="6:10">
      <c r="F10094" s="70"/>
      <c r="G10094" s="47"/>
      <c r="H10094" s="72"/>
      <c r="I10094" s="72"/>
      <c r="J10094" s="72"/>
    </row>
    <row r="10095" spans="6:10">
      <c r="F10095" s="70"/>
      <c r="G10095" s="47"/>
      <c r="H10095" s="72"/>
      <c r="I10095" s="72"/>
      <c r="J10095" s="72"/>
    </row>
    <row r="10096" spans="6:10">
      <c r="F10096" s="70"/>
      <c r="G10096" s="47"/>
      <c r="H10096" s="72"/>
      <c r="I10096" s="72"/>
      <c r="J10096" s="72"/>
    </row>
    <row r="10097" spans="6:10">
      <c r="F10097" s="70"/>
      <c r="G10097" s="47"/>
      <c r="H10097" s="72"/>
      <c r="I10097" s="72"/>
      <c r="J10097" s="72"/>
    </row>
    <row r="10098" spans="6:10">
      <c r="F10098" s="70"/>
      <c r="G10098" s="47"/>
      <c r="H10098" s="72"/>
      <c r="I10098" s="72"/>
      <c r="J10098" s="72"/>
    </row>
    <row r="10099" spans="6:10">
      <c r="F10099" s="70"/>
      <c r="G10099" s="47"/>
      <c r="H10099" s="72"/>
      <c r="I10099" s="72"/>
      <c r="J10099" s="72"/>
    </row>
    <row r="10100" spans="6:10">
      <c r="F10100" s="70"/>
      <c r="G10100" s="47"/>
      <c r="H10100" s="72"/>
      <c r="I10100" s="72"/>
      <c r="J10100" s="72"/>
    </row>
    <row r="10101" spans="6:10">
      <c r="F10101" s="70"/>
      <c r="G10101" s="47"/>
      <c r="H10101" s="72"/>
      <c r="I10101" s="72"/>
      <c r="J10101" s="72"/>
    </row>
    <row r="10102" spans="6:10">
      <c r="F10102" s="70"/>
      <c r="G10102" s="47"/>
      <c r="H10102" s="72"/>
      <c r="I10102" s="72"/>
      <c r="J10102" s="72"/>
    </row>
    <row r="10103" spans="6:10">
      <c r="F10103" s="70"/>
      <c r="G10103" s="47"/>
      <c r="H10103" s="72"/>
      <c r="I10103" s="72"/>
      <c r="J10103" s="72"/>
    </row>
    <row r="10104" spans="6:10">
      <c r="F10104" s="70"/>
      <c r="G10104" s="47"/>
      <c r="H10104" s="72"/>
      <c r="I10104" s="72"/>
      <c r="J10104" s="72"/>
    </row>
    <row r="10105" spans="6:10">
      <c r="F10105" s="70"/>
      <c r="G10105" s="47"/>
      <c r="H10105" s="72"/>
      <c r="I10105" s="72"/>
      <c r="J10105" s="72"/>
    </row>
    <row r="10106" spans="6:10">
      <c r="F10106" s="70"/>
      <c r="G10106" s="47"/>
      <c r="H10106" s="72"/>
      <c r="I10106" s="72"/>
      <c r="J10106" s="72"/>
    </row>
    <row r="10107" spans="6:10">
      <c r="F10107" s="70"/>
      <c r="G10107" s="47"/>
      <c r="H10107" s="72"/>
      <c r="I10107" s="72"/>
      <c r="J10107" s="72"/>
    </row>
    <row r="10108" spans="6:10">
      <c r="F10108" s="70"/>
      <c r="G10108" s="47"/>
      <c r="H10108" s="72"/>
      <c r="I10108" s="72"/>
      <c r="J10108" s="72"/>
    </row>
    <row r="10109" spans="6:10">
      <c r="F10109" s="70"/>
      <c r="G10109" s="47"/>
      <c r="H10109" s="72"/>
      <c r="I10109" s="72"/>
      <c r="J10109" s="72"/>
    </row>
    <row r="10110" spans="6:10">
      <c r="F10110" s="70"/>
      <c r="G10110" s="47"/>
      <c r="H10110" s="72"/>
      <c r="I10110" s="72"/>
      <c r="J10110" s="72"/>
    </row>
    <row r="10111" spans="6:10">
      <c r="F10111" s="70"/>
      <c r="G10111" s="47"/>
      <c r="H10111" s="72"/>
      <c r="I10111" s="72"/>
      <c r="J10111" s="72"/>
    </row>
    <row r="10112" spans="6:10">
      <c r="F10112" s="70"/>
      <c r="G10112" s="47"/>
      <c r="H10112" s="72"/>
      <c r="I10112" s="72"/>
      <c r="J10112" s="72"/>
    </row>
    <row r="10113" spans="6:10">
      <c r="F10113" s="70"/>
      <c r="G10113" s="47"/>
      <c r="H10113" s="72"/>
      <c r="I10113" s="72"/>
      <c r="J10113" s="72"/>
    </row>
    <row r="10114" spans="6:10">
      <c r="F10114" s="70"/>
      <c r="G10114" s="47"/>
      <c r="H10114" s="72"/>
      <c r="I10114" s="72"/>
      <c r="J10114" s="72"/>
    </row>
    <row r="10115" spans="6:10">
      <c r="F10115" s="70"/>
      <c r="G10115" s="47"/>
      <c r="H10115" s="72"/>
      <c r="I10115" s="72"/>
      <c r="J10115" s="72"/>
    </row>
    <row r="10116" spans="6:10">
      <c r="F10116" s="70"/>
      <c r="G10116" s="47"/>
      <c r="H10116" s="72"/>
      <c r="I10116" s="72"/>
      <c r="J10116" s="72"/>
    </row>
    <row r="10117" spans="6:10">
      <c r="F10117" s="70"/>
      <c r="G10117" s="47"/>
      <c r="H10117" s="72"/>
      <c r="I10117" s="72"/>
      <c r="J10117" s="72"/>
    </row>
    <row r="10118" spans="6:10">
      <c r="F10118" s="70"/>
      <c r="G10118" s="47"/>
      <c r="H10118" s="72"/>
      <c r="I10118" s="72"/>
      <c r="J10118" s="72"/>
    </row>
    <row r="10119" spans="6:10">
      <c r="F10119" s="70"/>
      <c r="G10119" s="47"/>
      <c r="H10119" s="72"/>
      <c r="I10119" s="72"/>
      <c r="J10119" s="72"/>
    </row>
    <row r="10120" spans="6:10">
      <c r="F10120" s="70"/>
      <c r="G10120" s="47"/>
      <c r="H10120" s="72"/>
      <c r="I10120" s="72"/>
      <c r="J10120" s="72"/>
    </row>
    <row r="10121" spans="6:10">
      <c r="F10121" s="70"/>
      <c r="G10121" s="47"/>
      <c r="H10121" s="72"/>
      <c r="I10121" s="72"/>
      <c r="J10121" s="72"/>
    </row>
    <row r="10122" spans="6:10">
      <c r="F10122" s="70"/>
      <c r="G10122" s="47"/>
      <c r="H10122" s="72"/>
      <c r="I10122" s="72"/>
      <c r="J10122" s="72"/>
    </row>
    <row r="10123" spans="6:10">
      <c r="F10123" s="70"/>
      <c r="G10123" s="47"/>
      <c r="H10123" s="72"/>
      <c r="I10123" s="72"/>
      <c r="J10123" s="72"/>
    </row>
    <row r="10124" spans="6:10">
      <c r="F10124" s="70"/>
      <c r="G10124" s="47"/>
      <c r="H10124" s="72"/>
      <c r="I10124" s="72"/>
      <c r="J10124" s="72"/>
    </row>
    <row r="10125" spans="6:10">
      <c r="F10125" s="70"/>
      <c r="G10125" s="47"/>
      <c r="H10125" s="72"/>
      <c r="I10125" s="72"/>
      <c r="J10125" s="72"/>
    </row>
    <row r="10126" spans="6:10">
      <c r="F10126" s="70"/>
      <c r="G10126" s="47"/>
      <c r="H10126" s="72"/>
      <c r="I10126" s="72"/>
      <c r="J10126" s="72"/>
    </row>
    <row r="10127" spans="6:10">
      <c r="F10127" s="70"/>
      <c r="G10127" s="47"/>
      <c r="H10127" s="72"/>
      <c r="I10127" s="72"/>
      <c r="J10127" s="72"/>
    </row>
    <row r="10128" spans="6:10">
      <c r="F10128" s="70"/>
      <c r="G10128" s="47"/>
      <c r="H10128" s="72"/>
      <c r="I10128" s="72"/>
      <c r="J10128" s="72"/>
    </row>
    <row r="10129" spans="6:10">
      <c r="F10129" s="70"/>
      <c r="G10129" s="47"/>
      <c r="H10129" s="72"/>
      <c r="I10129" s="72"/>
      <c r="J10129" s="72"/>
    </row>
    <row r="10130" spans="6:10">
      <c r="F10130" s="70"/>
      <c r="G10130" s="47"/>
      <c r="H10130" s="72"/>
      <c r="I10130" s="72"/>
      <c r="J10130" s="72"/>
    </row>
    <row r="10131" spans="6:10">
      <c r="F10131" s="70"/>
      <c r="G10131" s="47"/>
      <c r="H10131" s="72"/>
      <c r="I10131" s="72"/>
      <c r="J10131" s="72"/>
    </row>
    <row r="10132" spans="6:10">
      <c r="F10132" s="70"/>
      <c r="G10132" s="47"/>
      <c r="H10132" s="72"/>
      <c r="I10132" s="72"/>
      <c r="J10132" s="72"/>
    </row>
    <row r="10133" spans="6:10">
      <c r="F10133" s="70"/>
      <c r="G10133" s="47"/>
      <c r="H10133" s="72"/>
      <c r="I10133" s="72"/>
      <c r="J10133" s="72"/>
    </row>
    <row r="10134" spans="6:10">
      <c r="F10134" s="70"/>
      <c r="G10134" s="47"/>
      <c r="H10134" s="72"/>
      <c r="I10134" s="72"/>
      <c r="J10134" s="72"/>
    </row>
    <row r="10135" spans="6:10">
      <c r="F10135" s="70"/>
      <c r="G10135" s="47"/>
      <c r="H10135" s="72"/>
      <c r="I10135" s="72"/>
      <c r="J10135" s="72"/>
    </row>
    <row r="10136" spans="6:10">
      <c r="F10136" s="70"/>
      <c r="G10136" s="47"/>
      <c r="H10136" s="72"/>
      <c r="I10136" s="72"/>
      <c r="J10136" s="72"/>
    </row>
    <row r="10137" spans="6:10">
      <c r="F10137" s="70"/>
      <c r="G10137" s="47"/>
      <c r="H10137" s="72"/>
      <c r="I10137" s="72"/>
      <c r="J10137" s="72"/>
    </row>
    <row r="10138" spans="6:10">
      <c r="F10138" s="70"/>
      <c r="G10138" s="47"/>
      <c r="H10138" s="72"/>
      <c r="I10138" s="72"/>
      <c r="J10138" s="72"/>
    </row>
    <row r="10139" spans="6:10">
      <c r="F10139" s="70"/>
      <c r="G10139" s="47"/>
      <c r="H10139" s="72"/>
      <c r="I10139" s="72"/>
      <c r="J10139" s="72"/>
    </row>
    <row r="10140" spans="6:10">
      <c r="F10140" s="70"/>
      <c r="G10140" s="47"/>
      <c r="H10140" s="72"/>
      <c r="I10140" s="72"/>
      <c r="J10140" s="72"/>
    </row>
    <row r="10141" spans="6:10">
      <c r="F10141" s="70"/>
      <c r="G10141" s="47"/>
      <c r="H10141" s="72"/>
      <c r="I10141" s="72"/>
      <c r="J10141" s="72"/>
    </row>
    <row r="10142" spans="6:10">
      <c r="F10142" s="70"/>
      <c r="G10142" s="47"/>
      <c r="H10142" s="72"/>
      <c r="I10142" s="72"/>
      <c r="J10142" s="72"/>
    </row>
    <row r="10143" spans="6:10">
      <c r="F10143" s="70"/>
      <c r="G10143" s="47"/>
      <c r="H10143" s="72"/>
      <c r="I10143" s="72"/>
      <c r="J10143" s="72"/>
    </row>
    <row r="10144" spans="6:10">
      <c r="F10144" s="70"/>
      <c r="G10144" s="47"/>
      <c r="H10144" s="72"/>
      <c r="I10144" s="72"/>
      <c r="J10144" s="72"/>
    </row>
    <row r="10145" spans="6:10">
      <c r="F10145" s="70"/>
      <c r="G10145" s="47"/>
      <c r="H10145" s="72"/>
      <c r="I10145" s="72"/>
      <c r="J10145" s="72"/>
    </row>
    <row r="10146" spans="6:10">
      <c r="F10146" s="70"/>
      <c r="G10146" s="47"/>
      <c r="H10146" s="72"/>
      <c r="I10146" s="72"/>
      <c r="J10146" s="72"/>
    </row>
    <row r="10147" spans="6:10">
      <c r="F10147" s="70"/>
      <c r="G10147" s="47"/>
      <c r="H10147" s="72"/>
      <c r="I10147" s="72"/>
      <c r="J10147" s="72"/>
    </row>
    <row r="10148" spans="6:10">
      <c r="F10148" s="70"/>
      <c r="G10148" s="47"/>
      <c r="H10148" s="72"/>
      <c r="I10148" s="72"/>
      <c r="J10148" s="72"/>
    </row>
    <row r="10149" spans="6:10">
      <c r="F10149" s="70"/>
      <c r="G10149" s="47"/>
      <c r="H10149" s="72"/>
      <c r="I10149" s="72"/>
      <c r="J10149" s="72"/>
    </row>
    <row r="10150" spans="6:10">
      <c r="F10150" s="70"/>
      <c r="G10150" s="47"/>
      <c r="H10150" s="72"/>
      <c r="I10150" s="72"/>
      <c r="J10150" s="72"/>
    </row>
    <row r="10151" spans="6:10">
      <c r="F10151" s="70"/>
      <c r="G10151" s="47"/>
      <c r="H10151" s="72"/>
      <c r="I10151" s="72"/>
      <c r="J10151" s="72"/>
    </row>
    <row r="10152" spans="6:10">
      <c r="F10152" s="70"/>
      <c r="G10152" s="47"/>
      <c r="H10152" s="72"/>
      <c r="I10152" s="72"/>
      <c r="J10152" s="72"/>
    </row>
    <row r="10153" spans="6:10">
      <c r="F10153" s="70"/>
      <c r="G10153" s="47"/>
      <c r="H10153" s="72"/>
      <c r="I10153" s="72"/>
      <c r="J10153" s="72"/>
    </row>
    <row r="10154" spans="6:10">
      <c r="F10154" s="70"/>
      <c r="G10154" s="47"/>
      <c r="H10154" s="72"/>
      <c r="I10154" s="72"/>
      <c r="J10154" s="72"/>
    </row>
    <row r="10155" spans="6:10">
      <c r="F10155" s="70"/>
      <c r="G10155" s="47"/>
      <c r="H10155" s="72"/>
      <c r="I10155" s="72"/>
      <c r="J10155" s="72"/>
    </row>
    <row r="10156" spans="6:10">
      <c r="F10156" s="70"/>
      <c r="G10156" s="47"/>
      <c r="H10156" s="72"/>
      <c r="I10156" s="72"/>
      <c r="J10156" s="72"/>
    </row>
    <row r="10157" spans="6:10">
      <c r="F10157" s="70"/>
      <c r="G10157" s="47"/>
      <c r="H10157" s="72"/>
      <c r="I10157" s="72"/>
      <c r="J10157" s="72"/>
    </row>
    <row r="10158" spans="6:10">
      <c r="F10158" s="70"/>
      <c r="G10158" s="47"/>
      <c r="H10158" s="72"/>
      <c r="I10158" s="72"/>
      <c r="J10158" s="72"/>
    </row>
    <row r="10159" spans="6:10">
      <c r="F10159" s="70"/>
      <c r="G10159" s="47"/>
      <c r="H10159" s="72"/>
      <c r="I10159" s="72"/>
      <c r="J10159" s="72"/>
    </row>
    <row r="10160" spans="6:10">
      <c r="F10160" s="70"/>
      <c r="G10160" s="47"/>
      <c r="H10160" s="72"/>
      <c r="I10160" s="72"/>
      <c r="J10160" s="72"/>
    </row>
    <row r="10161" spans="6:10">
      <c r="F10161" s="70"/>
      <c r="G10161" s="47"/>
      <c r="H10161" s="72"/>
      <c r="I10161" s="72"/>
      <c r="J10161" s="72"/>
    </row>
    <row r="10162" spans="6:10">
      <c r="F10162" s="70"/>
      <c r="G10162" s="47"/>
      <c r="H10162" s="72"/>
      <c r="I10162" s="72"/>
      <c r="J10162" s="72"/>
    </row>
    <row r="10163" spans="6:10">
      <c r="F10163" s="70"/>
      <c r="G10163" s="47"/>
      <c r="H10163" s="72"/>
      <c r="I10163" s="72"/>
      <c r="J10163" s="72"/>
    </row>
    <row r="10164" spans="6:10">
      <c r="F10164" s="70"/>
      <c r="G10164" s="47"/>
      <c r="H10164" s="72"/>
      <c r="I10164" s="72"/>
      <c r="J10164" s="72"/>
    </row>
    <row r="10165" spans="6:10">
      <c r="F10165" s="70"/>
      <c r="G10165" s="47"/>
      <c r="H10165" s="72"/>
      <c r="I10165" s="72"/>
      <c r="J10165" s="72"/>
    </row>
    <row r="10166" spans="6:10">
      <c r="F10166" s="70"/>
      <c r="G10166" s="47"/>
      <c r="H10166" s="72"/>
      <c r="I10166" s="72"/>
      <c r="J10166" s="72"/>
    </row>
    <row r="10167" spans="6:10">
      <c r="F10167" s="70"/>
      <c r="G10167" s="47"/>
      <c r="H10167" s="72"/>
      <c r="I10167" s="72"/>
      <c r="J10167" s="72"/>
    </row>
    <row r="10168" spans="6:10">
      <c r="F10168" s="70"/>
      <c r="G10168" s="47"/>
      <c r="H10168" s="72"/>
      <c r="I10168" s="72"/>
      <c r="J10168" s="72"/>
    </row>
    <row r="10169" spans="6:10">
      <c r="F10169" s="70"/>
      <c r="G10169" s="47"/>
      <c r="H10169" s="72"/>
      <c r="I10169" s="72"/>
      <c r="J10169" s="72"/>
    </row>
    <row r="10170" spans="6:10">
      <c r="F10170" s="70"/>
      <c r="G10170" s="47"/>
      <c r="H10170" s="72"/>
      <c r="I10170" s="72"/>
      <c r="J10170" s="72"/>
    </row>
    <row r="10171" spans="6:10">
      <c r="F10171" s="70"/>
      <c r="G10171" s="47"/>
      <c r="H10171" s="72"/>
      <c r="I10171" s="72"/>
      <c r="J10171" s="72"/>
    </row>
    <row r="10172" spans="6:10">
      <c r="F10172" s="70"/>
      <c r="G10172" s="47"/>
      <c r="H10172" s="72"/>
      <c r="I10172" s="72"/>
      <c r="J10172" s="72"/>
    </row>
    <row r="10173" spans="6:10">
      <c r="F10173" s="70"/>
      <c r="G10173" s="47"/>
      <c r="H10173" s="72"/>
      <c r="I10173" s="72"/>
      <c r="J10173" s="72"/>
    </row>
    <row r="10174" spans="6:10">
      <c r="F10174" s="70"/>
      <c r="G10174" s="47"/>
      <c r="H10174" s="72"/>
      <c r="I10174" s="72"/>
      <c r="J10174" s="72"/>
    </row>
    <row r="10175" spans="6:10">
      <c r="F10175" s="70"/>
      <c r="G10175" s="47"/>
      <c r="H10175" s="72"/>
      <c r="I10175" s="72"/>
      <c r="J10175" s="72"/>
    </row>
    <row r="10176" spans="6:10">
      <c r="F10176" s="70"/>
      <c r="G10176" s="47"/>
      <c r="H10176" s="72"/>
      <c r="I10176" s="72"/>
      <c r="J10176" s="72"/>
    </row>
    <row r="10177" spans="6:10">
      <c r="F10177" s="70"/>
      <c r="G10177" s="47"/>
      <c r="H10177" s="72"/>
      <c r="I10177" s="72"/>
      <c r="J10177" s="72"/>
    </row>
    <row r="10178" spans="6:10">
      <c r="F10178" s="70"/>
      <c r="G10178" s="47"/>
      <c r="H10178" s="72"/>
      <c r="I10178" s="72"/>
      <c r="J10178" s="72"/>
    </row>
    <row r="10179" spans="6:10">
      <c r="F10179" s="70"/>
      <c r="G10179" s="47"/>
      <c r="H10179" s="72"/>
      <c r="I10179" s="72"/>
      <c r="J10179" s="72"/>
    </row>
    <row r="10180" spans="6:10">
      <c r="F10180" s="70"/>
      <c r="G10180" s="47"/>
      <c r="H10180" s="72"/>
      <c r="I10180" s="72"/>
      <c r="J10180" s="72"/>
    </row>
    <row r="10181" spans="6:10">
      <c r="F10181" s="70"/>
      <c r="G10181" s="47"/>
      <c r="H10181" s="72"/>
      <c r="I10181" s="72"/>
      <c r="J10181" s="72"/>
    </row>
    <row r="10182" spans="6:10">
      <c r="F10182" s="70"/>
      <c r="G10182" s="47"/>
      <c r="H10182" s="72"/>
      <c r="I10182" s="72"/>
      <c r="J10182" s="72"/>
    </row>
    <row r="10183" spans="6:10">
      <c r="F10183" s="70"/>
      <c r="G10183" s="47"/>
      <c r="H10183" s="72"/>
      <c r="I10183" s="72"/>
      <c r="J10183" s="72"/>
    </row>
    <row r="10184" spans="6:10">
      <c r="F10184" s="70"/>
      <c r="G10184" s="47"/>
      <c r="H10184" s="72"/>
      <c r="I10184" s="72"/>
      <c r="J10184" s="72"/>
    </row>
    <row r="10185" spans="6:10">
      <c r="F10185" s="70"/>
      <c r="G10185" s="47"/>
      <c r="H10185" s="72"/>
      <c r="I10185" s="72"/>
      <c r="J10185" s="72"/>
    </row>
    <row r="10186" spans="6:10">
      <c r="F10186" s="70"/>
      <c r="G10186" s="47"/>
      <c r="H10186" s="72"/>
      <c r="I10186" s="72"/>
      <c r="J10186" s="72"/>
    </row>
    <row r="10187" spans="6:10">
      <c r="F10187" s="70"/>
      <c r="G10187" s="47"/>
      <c r="H10187" s="72"/>
      <c r="I10187" s="72"/>
      <c r="J10187" s="72"/>
    </row>
    <row r="10188" spans="6:10">
      <c r="F10188" s="70"/>
      <c r="G10188" s="47"/>
      <c r="H10188" s="72"/>
      <c r="I10188" s="72"/>
      <c r="J10188" s="72"/>
    </row>
    <row r="10189" spans="6:10">
      <c r="F10189" s="70"/>
      <c r="G10189" s="47"/>
      <c r="H10189" s="72"/>
      <c r="I10189" s="72"/>
      <c r="J10189" s="72"/>
    </row>
    <row r="10190" spans="6:10">
      <c r="F10190" s="70"/>
      <c r="G10190" s="47"/>
      <c r="H10190" s="72"/>
      <c r="I10190" s="72"/>
      <c r="J10190" s="72"/>
    </row>
    <row r="10191" spans="6:10">
      <c r="F10191" s="70"/>
      <c r="G10191" s="47"/>
      <c r="H10191" s="72"/>
      <c r="I10191" s="72"/>
      <c r="J10191" s="72"/>
    </row>
    <row r="10192" spans="6:10">
      <c r="F10192" s="70"/>
      <c r="G10192" s="47"/>
      <c r="H10192" s="72"/>
      <c r="I10192" s="72"/>
      <c r="J10192" s="72"/>
    </row>
    <row r="10193" spans="6:10">
      <c r="F10193" s="70"/>
      <c r="G10193" s="47"/>
      <c r="H10193" s="72"/>
      <c r="I10193" s="72"/>
      <c r="J10193" s="72"/>
    </row>
    <row r="10194" spans="6:10">
      <c r="F10194" s="70"/>
      <c r="G10194" s="47"/>
      <c r="H10194" s="72"/>
      <c r="I10194" s="72"/>
      <c r="J10194" s="72"/>
    </row>
    <row r="10195" spans="6:10">
      <c r="F10195" s="70"/>
      <c r="G10195" s="47"/>
      <c r="H10195" s="72"/>
      <c r="I10195" s="72"/>
      <c r="J10195" s="72"/>
    </row>
    <row r="10196" spans="6:10">
      <c r="F10196" s="70"/>
      <c r="G10196" s="47"/>
      <c r="H10196" s="72"/>
      <c r="I10196" s="72"/>
      <c r="J10196" s="72"/>
    </row>
    <row r="10197" spans="6:10">
      <c r="F10197" s="70"/>
      <c r="G10197" s="47"/>
      <c r="H10197" s="72"/>
      <c r="I10197" s="72"/>
      <c r="J10197" s="72"/>
    </row>
    <row r="10198" spans="6:10">
      <c r="F10198" s="70"/>
      <c r="G10198" s="47"/>
      <c r="H10198" s="72"/>
      <c r="I10198" s="72"/>
      <c r="J10198" s="72"/>
    </row>
    <row r="10199" spans="6:10">
      <c r="F10199" s="70"/>
      <c r="G10199" s="47"/>
      <c r="H10199" s="72"/>
      <c r="I10199" s="72"/>
      <c r="J10199" s="72"/>
    </row>
    <row r="10200" spans="6:10">
      <c r="F10200" s="70"/>
      <c r="G10200" s="47"/>
      <c r="H10200" s="72"/>
      <c r="I10200" s="72"/>
      <c r="J10200" s="72"/>
    </row>
    <row r="10201" spans="6:10">
      <c r="F10201" s="70"/>
      <c r="G10201" s="47"/>
      <c r="H10201" s="72"/>
      <c r="I10201" s="72"/>
      <c r="J10201" s="72"/>
    </row>
    <row r="10202" spans="6:10">
      <c r="F10202" s="70"/>
      <c r="G10202" s="47"/>
      <c r="H10202" s="72"/>
      <c r="I10202" s="72"/>
      <c r="J10202" s="72"/>
    </row>
    <row r="10203" spans="6:10">
      <c r="F10203" s="70"/>
      <c r="G10203" s="47"/>
      <c r="H10203" s="72"/>
      <c r="I10203" s="72"/>
      <c r="J10203" s="72"/>
    </row>
    <row r="10204" spans="6:10">
      <c r="F10204" s="70"/>
      <c r="G10204" s="47"/>
      <c r="H10204" s="72"/>
      <c r="I10204" s="72"/>
      <c r="J10204" s="72"/>
    </row>
    <row r="10205" spans="6:10">
      <c r="F10205" s="70"/>
      <c r="G10205" s="47"/>
      <c r="H10205" s="72"/>
      <c r="I10205" s="72"/>
      <c r="J10205" s="72"/>
    </row>
    <row r="10206" spans="6:10">
      <c r="F10206" s="70"/>
      <c r="G10206" s="47"/>
      <c r="H10206" s="72"/>
      <c r="I10206" s="72"/>
      <c r="J10206" s="72"/>
    </row>
    <row r="10207" spans="6:10">
      <c r="F10207" s="70"/>
      <c r="G10207" s="47"/>
      <c r="H10207" s="72"/>
      <c r="I10207" s="72"/>
      <c r="J10207" s="72"/>
    </row>
    <row r="10208" spans="6:10">
      <c r="F10208" s="70"/>
      <c r="G10208" s="47"/>
      <c r="H10208" s="72"/>
      <c r="I10208" s="72"/>
      <c r="J10208" s="72"/>
    </row>
    <row r="10209" spans="6:10">
      <c r="F10209" s="70"/>
      <c r="G10209" s="47"/>
      <c r="H10209" s="72"/>
      <c r="I10209" s="72"/>
      <c r="J10209" s="72"/>
    </row>
    <row r="10210" spans="6:10">
      <c r="F10210" s="70"/>
      <c r="G10210" s="47"/>
      <c r="H10210" s="72"/>
      <c r="I10210" s="72"/>
      <c r="J10210" s="72"/>
    </row>
    <row r="10211" spans="6:10">
      <c r="F10211" s="70"/>
      <c r="G10211" s="47"/>
      <c r="H10211" s="72"/>
      <c r="I10211" s="72"/>
      <c r="J10211" s="72"/>
    </row>
    <row r="10212" spans="6:10">
      <c r="F10212" s="70"/>
      <c r="G10212" s="47"/>
      <c r="H10212" s="72"/>
      <c r="I10212" s="72"/>
      <c r="J10212" s="72"/>
    </row>
    <row r="10213" spans="6:10">
      <c r="F10213" s="70"/>
      <c r="G10213" s="47"/>
      <c r="H10213" s="72"/>
      <c r="I10213" s="72"/>
      <c r="J10213" s="72"/>
    </row>
    <row r="10214" spans="6:10">
      <c r="F10214" s="70"/>
      <c r="G10214" s="47"/>
      <c r="H10214" s="72"/>
      <c r="I10214" s="72"/>
      <c r="J10214" s="72"/>
    </row>
    <row r="10215" spans="6:10">
      <c r="F10215" s="70"/>
      <c r="G10215" s="47"/>
      <c r="H10215" s="72"/>
      <c r="I10215" s="72"/>
      <c r="J10215" s="72"/>
    </row>
    <row r="10216" spans="6:10">
      <c r="F10216" s="70"/>
      <c r="G10216" s="47"/>
      <c r="H10216" s="72"/>
      <c r="I10216" s="72"/>
      <c r="J10216" s="72"/>
    </row>
    <row r="10217" spans="6:10">
      <c r="F10217" s="70"/>
      <c r="G10217" s="47"/>
      <c r="H10217" s="72"/>
      <c r="I10217" s="72"/>
      <c r="J10217" s="72"/>
    </row>
    <row r="10218" spans="6:10">
      <c r="F10218" s="70"/>
      <c r="G10218" s="47"/>
      <c r="H10218" s="72"/>
      <c r="I10218" s="72"/>
      <c r="J10218" s="72"/>
    </row>
    <row r="10219" spans="6:10">
      <c r="F10219" s="70"/>
      <c r="G10219" s="47"/>
      <c r="H10219" s="72"/>
      <c r="I10219" s="72"/>
      <c r="J10219" s="72"/>
    </row>
    <row r="10220" spans="6:10">
      <c r="F10220" s="70"/>
      <c r="G10220" s="47"/>
      <c r="H10220" s="72"/>
      <c r="I10220" s="72"/>
      <c r="J10220" s="72"/>
    </row>
    <row r="10221" spans="6:10">
      <c r="F10221" s="70"/>
      <c r="G10221" s="47"/>
      <c r="H10221" s="72"/>
      <c r="I10221" s="72"/>
      <c r="J10221" s="72"/>
    </row>
    <row r="10222" spans="6:10">
      <c r="F10222" s="70"/>
      <c r="G10222" s="47"/>
      <c r="H10222" s="72"/>
      <c r="I10222" s="72"/>
      <c r="J10222" s="72"/>
    </row>
    <row r="10223" spans="6:10">
      <c r="F10223" s="70"/>
      <c r="G10223" s="47"/>
      <c r="H10223" s="72"/>
      <c r="I10223" s="72"/>
      <c r="J10223" s="72"/>
    </row>
    <row r="10224" spans="6:10">
      <c r="F10224" s="70"/>
      <c r="G10224" s="47"/>
      <c r="H10224" s="72"/>
      <c r="I10224" s="72"/>
      <c r="J10224" s="72"/>
    </row>
    <row r="10225" spans="6:10">
      <c r="F10225" s="70"/>
      <c r="G10225" s="47"/>
      <c r="H10225" s="72"/>
      <c r="I10225" s="72"/>
      <c r="J10225" s="72"/>
    </row>
    <row r="10226" spans="6:10">
      <c r="F10226" s="70"/>
      <c r="G10226" s="47"/>
      <c r="H10226" s="72"/>
      <c r="I10226" s="72"/>
      <c r="J10226" s="72"/>
    </row>
    <row r="10227" spans="6:10">
      <c r="F10227" s="70"/>
      <c r="G10227" s="47"/>
      <c r="H10227" s="72"/>
      <c r="I10227" s="72"/>
      <c r="J10227" s="72"/>
    </row>
    <row r="10228" spans="6:10">
      <c r="F10228" s="70"/>
      <c r="G10228" s="47"/>
      <c r="H10228" s="72"/>
      <c r="I10228" s="72"/>
      <c r="J10228" s="72"/>
    </row>
    <row r="10229" spans="6:10">
      <c r="F10229" s="70"/>
      <c r="G10229" s="47"/>
      <c r="H10229" s="72"/>
      <c r="I10229" s="72"/>
      <c r="J10229" s="72"/>
    </row>
    <row r="10230" spans="6:10">
      <c r="F10230" s="70"/>
      <c r="G10230" s="47"/>
      <c r="H10230" s="72"/>
      <c r="I10230" s="72"/>
      <c r="J10230" s="72"/>
    </row>
    <row r="10231" spans="6:10">
      <c r="F10231" s="70"/>
      <c r="G10231" s="47"/>
      <c r="H10231" s="72"/>
      <c r="I10231" s="72"/>
      <c r="J10231" s="72"/>
    </row>
    <row r="10232" spans="6:10">
      <c r="F10232" s="70"/>
      <c r="G10232" s="47"/>
      <c r="H10232" s="72"/>
      <c r="I10232" s="72"/>
      <c r="J10232" s="72"/>
    </row>
    <row r="10233" spans="6:10">
      <c r="F10233" s="70"/>
      <c r="G10233" s="47"/>
      <c r="H10233" s="72"/>
      <c r="I10233" s="72"/>
      <c r="J10233" s="72"/>
    </row>
    <row r="10234" spans="6:10">
      <c r="F10234" s="70"/>
      <c r="G10234" s="47"/>
      <c r="H10234" s="72"/>
      <c r="I10234" s="72"/>
      <c r="J10234" s="72"/>
    </row>
    <row r="10235" spans="6:10">
      <c r="F10235" s="70"/>
      <c r="G10235" s="47"/>
      <c r="H10235" s="72"/>
      <c r="I10235" s="72"/>
      <c r="J10235" s="72"/>
    </row>
    <row r="10236" spans="6:10">
      <c r="F10236" s="70"/>
      <c r="G10236" s="47"/>
      <c r="H10236" s="72"/>
      <c r="I10236" s="72"/>
      <c r="J10236" s="72"/>
    </row>
    <row r="10237" spans="6:10">
      <c r="F10237" s="70"/>
      <c r="G10237" s="47"/>
      <c r="H10237" s="72"/>
      <c r="I10237" s="72"/>
      <c r="J10237" s="72"/>
    </row>
    <row r="10238" spans="6:10">
      <c r="F10238" s="70"/>
      <c r="G10238" s="47"/>
      <c r="H10238" s="72"/>
      <c r="I10238" s="72"/>
      <c r="J10238" s="72"/>
    </row>
    <row r="10239" spans="6:10">
      <c r="F10239" s="70"/>
      <c r="G10239" s="47"/>
      <c r="H10239" s="72"/>
      <c r="I10239" s="72"/>
      <c r="J10239" s="72"/>
    </row>
    <row r="10240" spans="6:10">
      <c r="F10240" s="70"/>
      <c r="G10240" s="47"/>
      <c r="H10240" s="72"/>
      <c r="I10240" s="72"/>
      <c r="J10240" s="72"/>
    </row>
    <row r="10241" spans="6:10">
      <c r="F10241" s="70"/>
      <c r="G10241" s="47"/>
      <c r="H10241" s="72"/>
      <c r="I10241" s="72"/>
      <c r="J10241" s="72"/>
    </row>
    <row r="10242" spans="6:10">
      <c r="F10242" s="70"/>
      <c r="G10242" s="47"/>
      <c r="H10242" s="72"/>
      <c r="I10242" s="72"/>
      <c r="J10242" s="72"/>
    </row>
    <row r="10243" spans="6:10">
      <c r="F10243" s="70"/>
      <c r="G10243" s="47"/>
      <c r="H10243" s="72"/>
      <c r="I10243" s="72"/>
      <c r="J10243" s="72"/>
    </row>
    <row r="10244" spans="6:10">
      <c r="F10244" s="70"/>
      <c r="G10244" s="47"/>
      <c r="H10244" s="72"/>
      <c r="I10244" s="72"/>
      <c r="J10244" s="72"/>
    </row>
    <row r="10245" spans="6:10">
      <c r="F10245" s="70"/>
      <c r="G10245" s="47"/>
      <c r="H10245" s="72"/>
      <c r="I10245" s="72"/>
      <c r="J10245" s="72"/>
    </row>
    <row r="10246" spans="6:10">
      <c r="F10246" s="70"/>
      <c r="G10246" s="47"/>
      <c r="H10246" s="72"/>
      <c r="I10246" s="72"/>
      <c r="J10246" s="72"/>
    </row>
    <row r="10247" spans="6:10">
      <c r="F10247" s="70"/>
      <c r="G10247" s="47"/>
      <c r="H10247" s="72"/>
      <c r="I10247" s="72"/>
      <c r="J10247" s="72"/>
    </row>
    <row r="10248" spans="6:10">
      <c r="F10248" s="70"/>
      <c r="G10248" s="47"/>
      <c r="H10248" s="72"/>
      <c r="I10248" s="72"/>
      <c r="J10248" s="72"/>
    </row>
    <row r="10249" spans="6:10">
      <c r="F10249" s="70"/>
      <c r="G10249" s="47"/>
      <c r="H10249" s="72"/>
      <c r="I10249" s="72"/>
      <c r="J10249" s="72"/>
    </row>
    <row r="10250" spans="6:10">
      <c r="F10250" s="70"/>
      <c r="G10250" s="47"/>
      <c r="H10250" s="72"/>
      <c r="I10250" s="72"/>
      <c r="J10250" s="72"/>
    </row>
    <row r="10251" spans="6:10">
      <c r="F10251" s="70"/>
      <c r="G10251" s="47"/>
      <c r="H10251" s="72"/>
      <c r="I10251" s="72"/>
      <c r="J10251" s="72"/>
    </row>
    <row r="10252" spans="6:10">
      <c r="F10252" s="70"/>
      <c r="G10252" s="47"/>
      <c r="H10252" s="72"/>
      <c r="I10252" s="72"/>
      <c r="J10252" s="72"/>
    </row>
    <row r="10253" spans="6:10">
      <c r="F10253" s="70"/>
      <c r="G10253" s="47"/>
      <c r="H10253" s="72"/>
      <c r="I10253" s="72"/>
      <c r="J10253" s="72"/>
    </row>
    <row r="10254" spans="6:10">
      <c r="F10254" s="70"/>
      <c r="G10254" s="47"/>
      <c r="H10254" s="72"/>
      <c r="I10254" s="72"/>
      <c r="J10254" s="72"/>
    </row>
    <row r="10255" spans="6:10">
      <c r="F10255" s="70"/>
      <c r="G10255" s="47"/>
      <c r="H10255" s="72"/>
      <c r="I10255" s="72"/>
      <c r="J10255" s="72"/>
    </row>
    <row r="10256" spans="6:10">
      <c r="F10256" s="70"/>
      <c r="G10256" s="47"/>
      <c r="H10256" s="72"/>
      <c r="I10256" s="72"/>
      <c r="J10256" s="72"/>
    </row>
    <row r="10257" spans="6:10">
      <c r="F10257" s="70"/>
      <c r="G10257" s="47"/>
      <c r="H10257" s="72"/>
      <c r="I10257" s="72"/>
      <c r="J10257" s="72"/>
    </row>
    <row r="10258" spans="6:10">
      <c r="F10258" s="70"/>
      <c r="G10258" s="47"/>
      <c r="H10258" s="72"/>
      <c r="I10258" s="72"/>
      <c r="J10258" s="72"/>
    </row>
    <row r="10259" spans="6:10">
      <c r="F10259" s="70"/>
      <c r="G10259" s="47"/>
      <c r="H10259" s="72"/>
      <c r="I10259" s="72"/>
      <c r="J10259" s="72"/>
    </row>
    <row r="10260" spans="6:10">
      <c r="F10260" s="70"/>
      <c r="G10260" s="47"/>
      <c r="H10260" s="72"/>
      <c r="I10260" s="72"/>
      <c r="J10260" s="72"/>
    </row>
    <row r="10261" spans="6:10">
      <c r="F10261" s="70"/>
      <c r="G10261" s="47"/>
      <c r="H10261" s="72"/>
      <c r="I10261" s="72"/>
      <c r="J10261" s="72"/>
    </row>
    <row r="10262" spans="6:10">
      <c r="F10262" s="70"/>
      <c r="G10262" s="47"/>
      <c r="H10262" s="72"/>
      <c r="I10262" s="72"/>
      <c r="J10262" s="72"/>
    </row>
    <row r="10263" spans="6:10">
      <c r="F10263" s="70"/>
      <c r="G10263" s="47"/>
      <c r="H10263" s="72"/>
      <c r="I10263" s="72"/>
      <c r="J10263" s="72"/>
    </row>
    <row r="10264" spans="6:10">
      <c r="F10264" s="70"/>
      <c r="G10264" s="47"/>
      <c r="H10264" s="72"/>
      <c r="I10264" s="72"/>
      <c r="J10264" s="72"/>
    </row>
    <row r="10265" spans="6:10">
      <c r="F10265" s="70"/>
      <c r="G10265" s="47"/>
      <c r="H10265" s="72"/>
      <c r="I10265" s="72"/>
      <c r="J10265" s="72"/>
    </row>
    <row r="10266" spans="6:10">
      <c r="F10266" s="70"/>
      <c r="G10266" s="47"/>
      <c r="H10266" s="72"/>
      <c r="I10266" s="72"/>
      <c r="J10266" s="72"/>
    </row>
    <row r="10267" spans="6:10">
      <c r="F10267" s="70"/>
      <c r="G10267" s="47"/>
      <c r="H10267" s="72"/>
      <c r="I10267" s="72"/>
      <c r="J10267" s="72"/>
    </row>
    <row r="10268" spans="6:10">
      <c r="F10268" s="70"/>
      <c r="G10268" s="47"/>
      <c r="H10268" s="72"/>
      <c r="I10268" s="72"/>
      <c r="J10268" s="72"/>
    </row>
    <row r="10269" spans="6:10">
      <c r="F10269" s="70"/>
      <c r="G10269" s="47"/>
      <c r="H10269" s="72"/>
      <c r="I10269" s="72"/>
      <c r="J10269" s="72"/>
    </row>
    <row r="10270" spans="6:10">
      <c r="F10270" s="70"/>
      <c r="G10270" s="47"/>
      <c r="H10270" s="72"/>
      <c r="I10270" s="72"/>
      <c r="J10270" s="72"/>
    </row>
    <row r="10271" spans="6:10">
      <c r="F10271" s="70"/>
      <c r="G10271" s="47"/>
      <c r="H10271" s="72"/>
      <c r="I10271" s="72"/>
      <c r="J10271" s="72"/>
    </row>
    <row r="10272" spans="6:10">
      <c r="F10272" s="70"/>
      <c r="G10272" s="47"/>
      <c r="H10272" s="72"/>
      <c r="I10272" s="72"/>
      <c r="J10272" s="72"/>
    </row>
    <row r="10273" spans="6:10">
      <c r="F10273" s="70"/>
      <c r="G10273" s="47"/>
      <c r="H10273" s="72"/>
      <c r="I10273" s="72"/>
      <c r="J10273" s="72"/>
    </row>
    <row r="10274" spans="6:10">
      <c r="F10274" s="70"/>
      <c r="G10274" s="47"/>
      <c r="H10274" s="72"/>
      <c r="I10274" s="72"/>
      <c r="J10274" s="72"/>
    </row>
    <row r="10275" spans="6:10">
      <c r="F10275" s="70"/>
      <c r="G10275" s="47"/>
      <c r="H10275" s="72"/>
      <c r="I10275" s="72"/>
      <c r="J10275" s="72"/>
    </row>
    <row r="10276" spans="6:10">
      <c r="F10276" s="70"/>
      <c r="G10276" s="47"/>
      <c r="H10276" s="72"/>
      <c r="I10276" s="72"/>
      <c r="J10276" s="72"/>
    </row>
    <row r="10277" spans="6:10">
      <c r="F10277" s="70"/>
      <c r="G10277" s="47"/>
      <c r="H10277" s="72"/>
      <c r="I10277" s="72"/>
      <c r="J10277" s="72"/>
    </row>
    <row r="10278" spans="6:10">
      <c r="F10278" s="70"/>
      <c r="G10278" s="47"/>
      <c r="H10278" s="72"/>
      <c r="I10278" s="72"/>
      <c r="J10278" s="72"/>
    </row>
    <row r="10279" spans="6:10">
      <c r="F10279" s="70"/>
      <c r="G10279" s="47"/>
      <c r="H10279" s="72"/>
      <c r="I10279" s="72"/>
      <c r="J10279" s="72"/>
    </row>
    <row r="10280" spans="6:10">
      <c r="F10280" s="70"/>
      <c r="G10280" s="47"/>
      <c r="H10280" s="72"/>
      <c r="I10280" s="72"/>
      <c r="J10280" s="72"/>
    </row>
    <row r="10281" spans="6:10">
      <c r="F10281" s="70"/>
      <c r="G10281" s="47"/>
      <c r="H10281" s="72"/>
      <c r="I10281" s="72"/>
      <c r="J10281" s="72"/>
    </row>
    <row r="10282" spans="6:10">
      <c r="F10282" s="70"/>
      <c r="G10282" s="47"/>
      <c r="H10282" s="72"/>
      <c r="I10282" s="72"/>
      <c r="J10282" s="72"/>
    </row>
    <row r="10283" spans="6:10">
      <c r="F10283" s="70"/>
      <c r="G10283" s="47"/>
      <c r="H10283" s="72"/>
      <c r="I10283" s="72"/>
      <c r="J10283" s="72"/>
    </row>
    <row r="10284" spans="6:10">
      <c r="F10284" s="70"/>
      <c r="G10284" s="47"/>
      <c r="H10284" s="72"/>
      <c r="I10284" s="72"/>
      <c r="J10284" s="72"/>
    </row>
    <row r="10285" spans="6:10">
      <c r="F10285" s="70"/>
      <c r="G10285" s="47"/>
      <c r="H10285" s="72"/>
      <c r="I10285" s="72"/>
      <c r="J10285" s="72"/>
    </row>
    <row r="10286" spans="6:10">
      <c r="F10286" s="70"/>
      <c r="G10286" s="47"/>
      <c r="H10286" s="72"/>
      <c r="I10286" s="72"/>
      <c r="J10286" s="72"/>
    </row>
    <row r="10287" spans="6:10">
      <c r="F10287" s="70"/>
      <c r="G10287" s="47"/>
      <c r="H10287" s="72"/>
      <c r="I10287" s="72"/>
      <c r="J10287" s="72"/>
    </row>
    <row r="10288" spans="6:10">
      <c r="F10288" s="70"/>
      <c r="G10288" s="47"/>
      <c r="H10288" s="72"/>
      <c r="I10288" s="72"/>
      <c r="J10288" s="72"/>
    </row>
    <row r="10289" spans="6:10">
      <c r="F10289" s="70"/>
      <c r="G10289" s="47"/>
      <c r="H10289" s="72"/>
      <c r="I10289" s="72"/>
      <c r="J10289" s="72"/>
    </row>
    <row r="10290" spans="6:10">
      <c r="F10290" s="70"/>
      <c r="G10290" s="47"/>
      <c r="H10290" s="72"/>
      <c r="I10290" s="72"/>
      <c r="J10290" s="72"/>
    </row>
    <row r="10291" spans="6:10">
      <c r="F10291" s="70"/>
      <c r="G10291" s="47"/>
      <c r="H10291" s="72"/>
      <c r="I10291" s="72"/>
      <c r="J10291" s="72"/>
    </row>
    <row r="10292" spans="6:10">
      <c r="F10292" s="70"/>
      <c r="G10292" s="47"/>
      <c r="H10292" s="72"/>
      <c r="I10292" s="72"/>
      <c r="J10292" s="72"/>
    </row>
    <row r="10293" spans="6:10">
      <c r="F10293" s="70"/>
      <c r="G10293" s="47"/>
      <c r="H10293" s="72"/>
      <c r="I10293" s="72"/>
      <c r="J10293" s="72"/>
    </row>
    <row r="10294" spans="6:10">
      <c r="F10294" s="70"/>
      <c r="G10294" s="47"/>
      <c r="H10294" s="72"/>
      <c r="I10294" s="72"/>
      <c r="J10294" s="72"/>
    </row>
    <row r="10295" spans="6:10">
      <c r="F10295" s="70"/>
      <c r="G10295" s="47"/>
      <c r="H10295" s="72"/>
      <c r="I10295" s="72"/>
      <c r="J10295" s="72"/>
    </row>
    <row r="10296" spans="6:10">
      <c r="F10296" s="70"/>
      <c r="G10296" s="47"/>
      <c r="H10296" s="72"/>
      <c r="I10296" s="72"/>
      <c r="J10296" s="72"/>
    </row>
    <row r="10297" spans="6:10">
      <c r="F10297" s="70"/>
      <c r="G10297" s="47"/>
      <c r="H10297" s="72"/>
      <c r="I10297" s="72"/>
      <c r="J10297" s="72"/>
    </row>
    <row r="10298" spans="6:10">
      <c r="F10298" s="70"/>
      <c r="G10298" s="47"/>
      <c r="H10298" s="72"/>
      <c r="I10298" s="72"/>
      <c r="J10298" s="72"/>
    </row>
    <row r="10299" spans="6:10">
      <c r="F10299" s="70"/>
      <c r="G10299" s="47"/>
      <c r="H10299" s="72"/>
      <c r="I10299" s="72"/>
      <c r="J10299" s="72"/>
    </row>
    <row r="10300" spans="6:10">
      <c r="F10300" s="70"/>
      <c r="G10300" s="47"/>
      <c r="H10300" s="72"/>
      <c r="I10300" s="72"/>
      <c r="J10300" s="72"/>
    </row>
    <row r="10301" spans="6:10">
      <c r="F10301" s="70"/>
      <c r="G10301" s="47"/>
      <c r="H10301" s="72"/>
      <c r="I10301" s="72"/>
      <c r="J10301" s="72"/>
    </row>
    <row r="10302" spans="6:10">
      <c r="F10302" s="70"/>
      <c r="G10302" s="47"/>
      <c r="H10302" s="72"/>
      <c r="I10302" s="72"/>
      <c r="J10302" s="72"/>
    </row>
    <row r="10303" spans="6:10">
      <c r="F10303" s="70"/>
      <c r="G10303" s="47"/>
      <c r="H10303" s="72"/>
      <c r="I10303" s="72"/>
      <c r="J10303" s="72"/>
    </row>
    <row r="10304" spans="6:10">
      <c r="F10304" s="70"/>
      <c r="G10304" s="47"/>
      <c r="H10304" s="72"/>
      <c r="I10304" s="72"/>
      <c r="J10304" s="72"/>
    </row>
    <row r="10305" spans="6:10">
      <c r="F10305" s="70"/>
      <c r="G10305" s="47"/>
      <c r="H10305" s="72"/>
      <c r="I10305" s="72"/>
      <c r="J10305" s="72"/>
    </row>
    <row r="10306" spans="6:10">
      <c r="F10306" s="70"/>
      <c r="G10306" s="47"/>
      <c r="H10306" s="72"/>
      <c r="I10306" s="72"/>
      <c r="J10306" s="72"/>
    </row>
    <row r="10307" spans="6:10">
      <c r="F10307" s="70"/>
      <c r="G10307" s="47"/>
      <c r="H10307" s="72"/>
      <c r="I10307" s="72"/>
      <c r="J10307" s="72"/>
    </row>
    <row r="10308" spans="6:10">
      <c r="F10308" s="70"/>
      <c r="G10308" s="47"/>
      <c r="H10308" s="72"/>
      <c r="I10308" s="72"/>
      <c r="J10308" s="72"/>
    </row>
    <row r="10309" spans="6:10">
      <c r="F10309" s="70"/>
      <c r="G10309" s="47"/>
      <c r="H10309" s="72"/>
      <c r="I10309" s="72"/>
      <c r="J10309" s="72"/>
    </row>
    <row r="10310" spans="6:10">
      <c r="F10310" s="70"/>
      <c r="G10310" s="47"/>
      <c r="H10310" s="72"/>
      <c r="I10310" s="72"/>
      <c r="J10310" s="72"/>
    </row>
    <row r="10311" spans="6:10">
      <c r="F10311" s="70"/>
      <c r="G10311" s="47"/>
      <c r="H10311" s="72"/>
      <c r="I10311" s="72"/>
      <c r="J10311" s="72"/>
    </row>
    <row r="10312" spans="6:10">
      <c r="F10312" s="70"/>
      <c r="G10312" s="47"/>
      <c r="H10312" s="72"/>
      <c r="I10312" s="72"/>
      <c r="J10312" s="72"/>
    </row>
    <row r="10313" spans="6:10">
      <c r="F10313" s="70"/>
      <c r="G10313" s="47"/>
      <c r="H10313" s="72"/>
      <c r="I10313" s="72"/>
      <c r="J10313" s="72"/>
    </row>
    <row r="10314" spans="6:10">
      <c r="F10314" s="70"/>
      <c r="G10314" s="47"/>
      <c r="H10314" s="72"/>
      <c r="I10314" s="72"/>
      <c r="J10314" s="72"/>
    </row>
    <row r="10315" spans="6:10">
      <c r="F10315" s="70"/>
      <c r="G10315" s="47"/>
      <c r="H10315" s="72"/>
      <c r="I10315" s="72"/>
      <c r="J10315" s="72"/>
    </row>
    <row r="10316" spans="6:10">
      <c r="F10316" s="70"/>
      <c r="G10316" s="47"/>
      <c r="H10316" s="72"/>
      <c r="I10316" s="72"/>
      <c r="J10316" s="72"/>
    </row>
    <row r="10317" spans="6:10">
      <c r="F10317" s="70"/>
      <c r="G10317" s="47"/>
      <c r="H10317" s="72"/>
      <c r="I10317" s="72"/>
      <c r="J10317" s="72"/>
    </row>
    <row r="10318" spans="6:10">
      <c r="F10318" s="70"/>
      <c r="G10318" s="47"/>
      <c r="H10318" s="72"/>
      <c r="I10318" s="72"/>
      <c r="J10318" s="72"/>
    </row>
    <row r="10319" spans="6:10">
      <c r="F10319" s="70"/>
      <c r="G10319" s="47"/>
      <c r="H10319" s="72"/>
      <c r="I10319" s="72"/>
      <c r="J10319" s="72"/>
    </row>
    <row r="10320" spans="6:10">
      <c r="F10320" s="70"/>
      <c r="G10320" s="47"/>
      <c r="H10320" s="72"/>
      <c r="I10320" s="72"/>
      <c r="J10320" s="72"/>
    </row>
    <row r="10321" spans="6:10">
      <c r="F10321" s="70"/>
      <c r="G10321" s="47"/>
      <c r="H10321" s="72"/>
      <c r="I10321" s="72"/>
      <c r="J10321" s="72"/>
    </row>
    <row r="10322" spans="6:10">
      <c r="F10322" s="70"/>
      <c r="G10322" s="47"/>
      <c r="H10322" s="72"/>
      <c r="I10322" s="72"/>
      <c r="J10322" s="72"/>
    </row>
    <row r="10323" spans="6:10">
      <c r="F10323" s="70"/>
      <c r="G10323" s="47"/>
      <c r="H10323" s="72"/>
      <c r="I10323" s="72"/>
      <c r="J10323" s="72"/>
    </row>
    <row r="10324" spans="6:10">
      <c r="F10324" s="70"/>
      <c r="G10324" s="47"/>
      <c r="H10324" s="72"/>
      <c r="I10324" s="72"/>
      <c r="J10324" s="72"/>
    </row>
    <row r="10325" spans="6:10">
      <c r="F10325" s="70"/>
      <c r="G10325" s="47"/>
      <c r="H10325" s="72"/>
      <c r="I10325" s="72"/>
      <c r="J10325" s="72"/>
    </row>
    <row r="10326" spans="6:10">
      <c r="F10326" s="70"/>
      <c r="G10326" s="47"/>
      <c r="H10326" s="72"/>
      <c r="I10326" s="72"/>
      <c r="J10326" s="72"/>
    </row>
    <row r="10327" spans="6:10">
      <c r="F10327" s="70"/>
      <c r="G10327" s="47"/>
      <c r="H10327" s="72"/>
      <c r="I10327" s="72"/>
      <c r="J10327" s="72"/>
    </row>
    <row r="10328" spans="6:10">
      <c r="F10328" s="70"/>
      <c r="G10328" s="47"/>
      <c r="H10328" s="72"/>
      <c r="I10328" s="72"/>
      <c r="J10328" s="72"/>
    </row>
    <row r="10329" spans="6:10">
      <c r="F10329" s="70"/>
      <c r="G10329" s="47"/>
      <c r="H10329" s="72"/>
      <c r="I10329" s="72"/>
      <c r="J10329" s="72"/>
    </row>
    <row r="10330" spans="6:10">
      <c r="F10330" s="70"/>
      <c r="G10330" s="47"/>
      <c r="H10330" s="72"/>
      <c r="I10330" s="72"/>
      <c r="J10330" s="72"/>
    </row>
    <row r="10331" spans="6:10">
      <c r="F10331" s="70"/>
      <c r="G10331" s="47"/>
      <c r="H10331" s="72"/>
      <c r="I10331" s="72"/>
      <c r="J10331" s="72"/>
    </row>
    <row r="10332" spans="6:10">
      <c r="F10332" s="70"/>
      <c r="G10332" s="47"/>
      <c r="H10332" s="72"/>
      <c r="I10332" s="72"/>
      <c r="J10332" s="72"/>
    </row>
    <row r="10333" spans="6:10">
      <c r="F10333" s="70"/>
      <c r="G10333" s="47"/>
      <c r="H10333" s="72"/>
      <c r="I10333" s="72"/>
      <c r="J10333" s="72"/>
    </row>
    <row r="10334" spans="6:10">
      <c r="F10334" s="70"/>
      <c r="G10334" s="47"/>
      <c r="H10334" s="72"/>
      <c r="I10334" s="72"/>
      <c r="J10334" s="72"/>
    </row>
    <row r="10335" spans="6:10">
      <c r="F10335" s="70"/>
      <c r="G10335" s="47"/>
      <c r="H10335" s="72"/>
      <c r="I10335" s="72"/>
      <c r="J10335" s="72"/>
    </row>
    <row r="10336" spans="6:10">
      <c r="F10336" s="70"/>
      <c r="G10336" s="47"/>
      <c r="H10336" s="72"/>
      <c r="I10336" s="72"/>
      <c r="J10336" s="72"/>
    </row>
    <row r="10337" spans="6:10">
      <c r="F10337" s="70"/>
      <c r="G10337" s="47"/>
      <c r="H10337" s="72"/>
      <c r="I10337" s="72"/>
      <c r="J10337" s="72"/>
    </row>
    <row r="10338" spans="6:10">
      <c r="F10338" s="70"/>
      <c r="G10338" s="47"/>
      <c r="H10338" s="72"/>
      <c r="I10338" s="72"/>
      <c r="J10338" s="72"/>
    </row>
    <row r="10339" spans="6:10">
      <c r="F10339" s="70"/>
      <c r="G10339" s="47"/>
      <c r="H10339" s="72"/>
      <c r="I10339" s="72"/>
      <c r="J10339" s="72"/>
    </row>
    <row r="10340" spans="6:10">
      <c r="F10340" s="70"/>
      <c r="G10340" s="47"/>
      <c r="H10340" s="72"/>
      <c r="I10340" s="72"/>
      <c r="J10340" s="72"/>
    </row>
    <row r="10341" spans="6:10">
      <c r="F10341" s="70"/>
      <c r="G10341" s="47"/>
      <c r="H10341" s="72"/>
      <c r="I10341" s="72"/>
      <c r="J10341" s="72"/>
    </row>
    <row r="10342" spans="6:10">
      <c r="F10342" s="70"/>
      <c r="G10342" s="47"/>
      <c r="H10342" s="72"/>
      <c r="I10342" s="72"/>
      <c r="J10342" s="72"/>
    </row>
    <row r="10343" spans="6:10">
      <c r="F10343" s="70"/>
      <c r="G10343" s="47"/>
      <c r="H10343" s="72"/>
      <c r="I10343" s="72"/>
      <c r="J10343" s="72"/>
    </row>
    <row r="10344" spans="6:10">
      <c r="F10344" s="70"/>
      <c r="G10344" s="47"/>
      <c r="H10344" s="72"/>
      <c r="I10344" s="72"/>
      <c r="J10344" s="72"/>
    </row>
    <row r="10345" spans="6:10">
      <c r="F10345" s="70"/>
      <c r="G10345" s="47"/>
      <c r="H10345" s="72"/>
      <c r="I10345" s="72"/>
      <c r="J10345" s="72"/>
    </row>
    <row r="10346" spans="6:10">
      <c r="F10346" s="70"/>
      <c r="G10346" s="47"/>
      <c r="H10346" s="72"/>
      <c r="I10346" s="72"/>
      <c r="J10346" s="72"/>
    </row>
    <row r="10347" spans="6:10">
      <c r="F10347" s="70"/>
      <c r="G10347" s="47"/>
      <c r="H10347" s="72"/>
      <c r="I10347" s="72"/>
      <c r="J10347" s="72"/>
    </row>
    <row r="10348" spans="6:10">
      <c r="F10348" s="70"/>
      <c r="G10348" s="47"/>
      <c r="H10348" s="72"/>
      <c r="I10348" s="72"/>
      <c r="J10348" s="72"/>
    </row>
    <row r="10349" spans="6:10">
      <c r="F10349" s="70"/>
      <c r="G10349" s="47"/>
      <c r="H10349" s="72"/>
      <c r="I10349" s="72"/>
      <c r="J10349" s="72"/>
    </row>
    <row r="10350" spans="6:10">
      <c r="F10350" s="70"/>
      <c r="G10350" s="47"/>
      <c r="H10350" s="72"/>
      <c r="I10350" s="72"/>
      <c r="J10350" s="72"/>
    </row>
    <row r="10351" spans="6:10">
      <c r="F10351" s="70"/>
      <c r="G10351" s="47"/>
      <c r="H10351" s="72"/>
      <c r="I10351" s="72"/>
      <c r="J10351" s="72"/>
    </row>
    <row r="10352" spans="6:10">
      <c r="F10352" s="70"/>
      <c r="G10352" s="47"/>
      <c r="H10352" s="72"/>
      <c r="I10352" s="72"/>
      <c r="J10352" s="72"/>
    </row>
    <row r="10353" spans="6:10">
      <c r="F10353" s="70"/>
      <c r="G10353" s="47"/>
      <c r="H10353" s="72"/>
      <c r="I10353" s="72"/>
      <c r="J10353" s="72"/>
    </row>
    <row r="10354" spans="6:10">
      <c r="F10354" s="70"/>
      <c r="G10354" s="47"/>
      <c r="H10354" s="72"/>
      <c r="I10354" s="72"/>
      <c r="J10354" s="72"/>
    </row>
    <row r="10355" spans="6:10">
      <c r="F10355" s="70"/>
      <c r="G10355" s="47"/>
      <c r="H10355" s="72"/>
      <c r="I10355" s="72"/>
      <c r="J10355" s="72"/>
    </row>
    <row r="10356" spans="6:10">
      <c r="F10356" s="70"/>
      <c r="G10356" s="47"/>
      <c r="H10356" s="72"/>
      <c r="I10356" s="72"/>
      <c r="J10356" s="72"/>
    </row>
    <row r="10357" spans="6:10">
      <c r="F10357" s="70"/>
      <c r="G10357" s="47"/>
      <c r="H10357" s="72"/>
      <c r="I10357" s="72"/>
      <c r="J10357" s="72"/>
    </row>
    <row r="10358" spans="6:10">
      <c r="F10358" s="70"/>
      <c r="G10358" s="47"/>
      <c r="H10358" s="72"/>
      <c r="I10358" s="72"/>
      <c r="J10358" s="72"/>
    </row>
    <row r="10359" spans="6:10">
      <c r="F10359" s="70"/>
      <c r="G10359" s="47"/>
      <c r="H10359" s="72"/>
      <c r="I10359" s="72"/>
      <c r="J10359" s="72"/>
    </row>
    <row r="10360" spans="6:10">
      <c r="F10360" s="70"/>
      <c r="G10360" s="47"/>
      <c r="H10360" s="72"/>
      <c r="I10360" s="72"/>
      <c r="J10360" s="72"/>
    </row>
    <row r="10361" spans="6:10">
      <c r="F10361" s="70"/>
      <c r="G10361" s="47"/>
      <c r="H10361" s="72"/>
      <c r="I10361" s="72"/>
      <c r="J10361" s="72"/>
    </row>
    <row r="10362" spans="6:10">
      <c r="F10362" s="70"/>
      <c r="G10362" s="47"/>
      <c r="H10362" s="72"/>
      <c r="I10362" s="72"/>
      <c r="J10362" s="72"/>
    </row>
    <row r="10363" spans="6:10">
      <c r="F10363" s="70"/>
      <c r="G10363" s="47"/>
      <c r="H10363" s="72"/>
      <c r="I10363" s="72"/>
      <c r="J10363" s="72"/>
    </row>
    <row r="10364" spans="6:10">
      <c r="F10364" s="70"/>
      <c r="G10364" s="47"/>
      <c r="H10364" s="72"/>
      <c r="I10364" s="72"/>
      <c r="J10364" s="72"/>
    </row>
    <row r="10365" spans="6:10">
      <c r="F10365" s="70"/>
      <c r="G10365" s="47"/>
      <c r="H10365" s="47"/>
      <c r="I10365" s="47"/>
      <c r="J10365" s="47"/>
    </row>
    <row r="10366" spans="6:10">
      <c r="F10366" s="70"/>
      <c r="G10366" s="47"/>
      <c r="H10366" s="47"/>
      <c r="I10366" s="47"/>
      <c r="J10366" s="47"/>
    </row>
    <row r="10367" spans="6:10">
      <c r="F10367" s="70"/>
      <c r="G10367" s="47"/>
      <c r="H10367" s="47"/>
      <c r="I10367" s="47"/>
      <c r="J10367" s="47"/>
    </row>
    <row r="10368" spans="6:10">
      <c r="F10368" s="70"/>
      <c r="G10368" s="47"/>
      <c r="H10368" s="47"/>
      <c r="I10368" s="47"/>
      <c r="J10368" s="47"/>
    </row>
    <row r="10369" spans="6:10">
      <c r="F10369" s="70"/>
      <c r="G10369" s="47"/>
      <c r="H10369" s="47"/>
      <c r="I10369" s="47"/>
      <c r="J10369" s="47"/>
    </row>
    <row r="10370" spans="6:10">
      <c r="F10370" s="70"/>
      <c r="G10370" s="47"/>
      <c r="H10370" s="47"/>
      <c r="I10370" s="47"/>
      <c r="J10370" s="47"/>
    </row>
    <row r="10371" spans="6:10">
      <c r="F10371" s="70"/>
      <c r="G10371" s="47"/>
      <c r="H10371" s="47"/>
      <c r="I10371" s="47"/>
      <c r="J10371" s="47"/>
    </row>
    <row r="10372" spans="6:10">
      <c r="F10372" s="70"/>
      <c r="G10372" s="47"/>
      <c r="H10372" s="47"/>
      <c r="I10372" s="47"/>
      <c r="J10372" s="47"/>
    </row>
    <row r="10373" spans="6:10">
      <c r="F10373" s="70"/>
      <c r="G10373" s="47"/>
      <c r="H10373" s="47"/>
      <c r="I10373" s="47"/>
      <c r="J10373" s="47"/>
    </row>
    <row r="10374" spans="6:10">
      <c r="F10374" s="70"/>
      <c r="G10374" s="47"/>
      <c r="H10374" s="47"/>
      <c r="I10374" s="47"/>
      <c r="J10374" s="47"/>
    </row>
    <row r="10375" spans="6:10">
      <c r="F10375" s="70"/>
      <c r="G10375" s="47"/>
      <c r="H10375" s="47"/>
      <c r="I10375" s="47"/>
      <c r="J10375" s="47"/>
    </row>
    <row r="10376" spans="6:10">
      <c r="F10376" s="70"/>
      <c r="G10376" s="47"/>
      <c r="H10376" s="47"/>
      <c r="I10376" s="47"/>
      <c r="J10376" s="47"/>
    </row>
    <row r="10377" spans="6:10">
      <c r="F10377" s="70"/>
      <c r="G10377" s="47"/>
      <c r="H10377" s="47"/>
      <c r="I10377" s="47"/>
      <c r="J10377" s="47"/>
    </row>
    <row r="10378" spans="6:10">
      <c r="F10378" s="70"/>
      <c r="G10378" s="47"/>
      <c r="H10378" s="47"/>
      <c r="I10378" s="47"/>
      <c r="J10378" s="47"/>
    </row>
    <row r="10379" spans="6:10">
      <c r="F10379" s="70"/>
      <c r="G10379" s="47"/>
      <c r="H10379" s="47"/>
      <c r="I10379" s="47"/>
      <c r="J10379" s="47"/>
    </row>
    <row r="10380" spans="6:10">
      <c r="F10380" s="70"/>
      <c r="G10380" s="47"/>
      <c r="H10380" s="47"/>
      <c r="I10380" s="47"/>
      <c r="J10380" s="47"/>
    </row>
    <row r="10381" spans="6:10">
      <c r="F10381" s="70"/>
      <c r="G10381" s="47"/>
      <c r="H10381" s="47"/>
      <c r="I10381" s="47"/>
      <c r="J10381" s="47"/>
    </row>
    <row r="10382" spans="6:10">
      <c r="F10382" s="70"/>
      <c r="G10382" s="47"/>
      <c r="H10382" s="47"/>
      <c r="I10382" s="47"/>
      <c r="J10382" s="47"/>
    </row>
    <row r="10383" spans="6:10">
      <c r="F10383" s="70"/>
      <c r="G10383" s="47"/>
      <c r="H10383" s="47"/>
      <c r="I10383" s="47"/>
      <c r="J10383" s="47"/>
    </row>
    <row r="10384" spans="6:10">
      <c r="F10384" s="70"/>
      <c r="G10384" s="47"/>
      <c r="H10384" s="47"/>
      <c r="I10384" s="47"/>
      <c r="J10384" s="47"/>
    </row>
    <row r="10385" spans="6:10">
      <c r="F10385" s="70"/>
      <c r="G10385" s="47"/>
      <c r="H10385" s="47"/>
      <c r="I10385" s="47"/>
      <c r="J10385" s="47"/>
    </row>
    <row r="10386" spans="6:10">
      <c r="F10386" s="70"/>
      <c r="G10386" s="47"/>
      <c r="H10386" s="47"/>
      <c r="I10386" s="47"/>
      <c r="J10386" s="47"/>
    </row>
    <row r="10387" spans="6:10">
      <c r="F10387" s="70"/>
      <c r="G10387" s="47"/>
      <c r="H10387" s="47"/>
      <c r="I10387" s="47"/>
      <c r="J10387" s="47"/>
    </row>
    <row r="10388" spans="6:10">
      <c r="F10388" s="70"/>
      <c r="G10388" s="47"/>
      <c r="H10388" s="47"/>
      <c r="I10388" s="47"/>
      <c r="J10388" s="47"/>
    </row>
    <row r="10389" spans="6:10">
      <c r="F10389" s="70"/>
      <c r="G10389" s="47"/>
      <c r="H10389" s="47"/>
      <c r="I10389" s="47"/>
      <c r="J10389" s="47"/>
    </row>
    <row r="10390" spans="6:10">
      <c r="F10390" s="70"/>
      <c r="G10390" s="47"/>
      <c r="H10390" s="47"/>
      <c r="I10390" s="47"/>
      <c r="J10390" s="47"/>
    </row>
    <row r="10391" spans="6:10">
      <c r="F10391" s="70"/>
      <c r="G10391" s="47"/>
      <c r="H10391" s="47"/>
      <c r="I10391" s="47"/>
      <c r="J10391" s="47"/>
    </row>
    <row r="10392" spans="6:10">
      <c r="F10392" s="70"/>
      <c r="G10392" s="47"/>
      <c r="H10392" s="47"/>
      <c r="I10392" s="47"/>
      <c r="J10392" s="47"/>
    </row>
    <row r="10393" spans="6:10">
      <c r="F10393" s="70"/>
      <c r="G10393" s="47"/>
      <c r="H10393" s="47"/>
      <c r="I10393" s="47"/>
      <c r="J10393" s="47"/>
    </row>
    <row r="10394" spans="6:10">
      <c r="F10394" s="70"/>
      <c r="G10394" s="47"/>
      <c r="H10394" s="47"/>
      <c r="I10394" s="47"/>
      <c r="J10394" s="47"/>
    </row>
    <row r="10395" spans="6:10">
      <c r="F10395" s="70"/>
      <c r="G10395" s="47"/>
      <c r="H10395" s="47"/>
      <c r="I10395" s="47"/>
      <c r="J10395" s="47"/>
    </row>
    <row r="10396" spans="6:10">
      <c r="F10396" s="70"/>
      <c r="G10396" s="47"/>
      <c r="H10396" s="47"/>
      <c r="I10396" s="47"/>
      <c r="J10396" s="47"/>
    </row>
    <row r="10397" spans="6:10">
      <c r="F10397" s="70"/>
      <c r="G10397" s="47"/>
      <c r="H10397" s="47"/>
      <c r="I10397" s="47"/>
      <c r="J10397" s="47"/>
    </row>
    <row r="10398" spans="6:10">
      <c r="F10398" s="70"/>
      <c r="G10398" s="47"/>
      <c r="H10398" s="47"/>
      <c r="I10398" s="47"/>
      <c r="J10398" s="47"/>
    </row>
    <row r="10399" spans="6:10">
      <c r="F10399" s="70"/>
      <c r="G10399" s="47"/>
      <c r="H10399" s="47"/>
      <c r="I10399" s="47"/>
      <c r="J10399" s="47"/>
    </row>
    <row r="10400" spans="6:10">
      <c r="F10400" s="70"/>
      <c r="G10400" s="47"/>
      <c r="H10400" s="47"/>
      <c r="I10400" s="47"/>
      <c r="J10400" s="47"/>
    </row>
    <row r="10401" spans="6:10">
      <c r="F10401" s="70"/>
      <c r="G10401" s="47"/>
      <c r="H10401" s="47"/>
      <c r="I10401" s="47"/>
      <c r="J10401" s="47"/>
    </row>
    <row r="10402" spans="6:10">
      <c r="F10402" s="70"/>
      <c r="G10402" s="47"/>
      <c r="H10402" s="47"/>
      <c r="I10402" s="47"/>
      <c r="J10402" s="47"/>
    </row>
    <row r="10403" spans="6:10">
      <c r="F10403" s="70"/>
      <c r="G10403" s="47"/>
      <c r="H10403" s="47"/>
      <c r="I10403" s="47"/>
      <c r="J10403" s="47"/>
    </row>
    <row r="10404" spans="6:10">
      <c r="F10404" s="70"/>
      <c r="G10404" s="47"/>
      <c r="H10404" s="47"/>
      <c r="I10404" s="47"/>
      <c r="J10404" s="47"/>
    </row>
    <row r="10405" spans="6:10">
      <c r="F10405" s="70"/>
      <c r="G10405" s="47"/>
      <c r="H10405" s="47"/>
      <c r="I10405" s="47"/>
      <c r="J10405" s="47"/>
    </row>
    <row r="10406" spans="6:10">
      <c r="F10406" s="70"/>
      <c r="G10406" s="47"/>
      <c r="H10406" s="47"/>
      <c r="I10406" s="47"/>
      <c r="J10406" s="47"/>
    </row>
    <row r="10407" spans="6:10">
      <c r="F10407" s="70"/>
      <c r="G10407" s="47"/>
      <c r="H10407" s="47"/>
      <c r="I10407" s="47"/>
      <c r="J10407" s="47"/>
    </row>
    <row r="10408" spans="6:10">
      <c r="F10408" s="70"/>
      <c r="G10408" s="47"/>
      <c r="H10408" s="47"/>
      <c r="I10408" s="47"/>
      <c r="J10408" s="47"/>
    </row>
    <row r="10409" spans="6:10">
      <c r="F10409" s="70"/>
      <c r="G10409" s="47"/>
      <c r="H10409" s="47"/>
      <c r="I10409" s="47"/>
      <c r="J10409" s="47"/>
    </row>
    <row r="10410" spans="6:10">
      <c r="F10410" s="70"/>
      <c r="G10410" s="47"/>
      <c r="H10410" s="47"/>
      <c r="I10410" s="47"/>
      <c r="J10410" s="47"/>
    </row>
    <row r="10411" spans="6:10">
      <c r="F10411" s="70"/>
      <c r="G10411" s="47"/>
      <c r="H10411" s="47"/>
      <c r="I10411" s="47"/>
      <c r="J10411" s="47"/>
    </row>
    <row r="10412" spans="6:10">
      <c r="F10412" s="70"/>
      <c r="G10412" s="47"/>
      <c r="H10412" s="47"/>
      <c r="I10412" s="47"/>
      <c r="J10412" s="47"/>
    </row>
    <row r="10413" spans="6:10">
      <c r="F10413" s="70"/>
      <c r="G10413" s="47"/>
      <c r="H10413" s="47"/>
      <c r="I10413" s="47"/>
      <c r="J10413" s="47"/>
    </row>
    <row r="10414" spans="6:10">
      <c r="F10414" s="70"/>
      <c r="G10414" s="47"/>
      <c r="H10414" s="47"/>
      <c r="I10414" s="47"/>
      <c r="J10414" s="47"/>
    </row>
    <row r="10415" spans="6:10">
      <c r="F10415" s="70"/>
      <c r="G10415" s="47"/>
      <c r="H10415" s="47"/>
      <c r="I10415" s="47"/>
      <c r="J10415" s="47"/>
    </row>
    <row r="10416" spans="6:10">
      <c r="F10416" s="70"/>
      <c r="G10416" s="47"/>
      <c r="H10416" s="47"/>
      <c r="I10416" s="47"/>
      <c r="J10416" s="47"/>
    </row>
    <row r="10417" spans="6:10">
      <c r="F10417" s="70"/>
      <c r="G10417" s="47"/>
      <c r="H10417" s="47"/>
      <c r="I10417" s="47"/>
      <c r="J10417" s="47"/>
    </row>
    <row r="10418" spans="6:10">
      <c r="F10418" s="70"/>
      <c r="G10418" s="47"/>
      <c r="H10418" s="47"/>
      <c r="I10418" s="47"/>
      <c r="J10418" s="47"/>
    </row>
    <row r="10419" spans="6:10">
      <c r="F10419" s="70"/>
      <c r="G10419" s="47"/>
      <c r="H10419" s="47"/>
      <c r="I10419" s="47"/>
      <c r="J10419" s="47"/>
    </row>
    <row r="10420" spans="6:10">
      <c r="F10420" s="70"/>
      <c r="G10420" s="47"/>
      <c r="H10420" s="47"/>
      <c r="I10420" s="47"/>
      <c r="J10420" s="47"/>
    </row>
    <row r="10421" spans="6:10">
      <c r="F10421" s="70"/>
      <c r="G10421" s="47"/>
      <c r="H10421" s="47"/>
      <c r="I10421" s="47"/>
      <c r="J10421" s="47"/>
    </row>
    <row r="10422" spans="6:10">
      <c r="F10422" s="70"/>
      <c r="G10422" s="47"/>
      <c r="H10422" s="47"/>
      <c r="I10422" s="47"/>
      <c r="J10422" s="47"/>
    </row>
    <row r="10423" spans="6:10">
      <c r="F10423" s="70"/>
      <c r="G10423" s="47"/>
      <c r="H10423" s="47"/>
      <c r="I10423" s="47"/>
      <c r="J10423" s="47"/>
    </row>
    <row r="10424" spans="6:10">
      <c r="F10424" s="70"/>
      <c r="G10424" s="47"/>
      <c r="H10424" s="47"/>
      <c r="I10424" s="47"/>
      <c r="J10424" s="47"/>
    </row>
    <row r="10425" spans="6:10">
      <c r="F10425" s="70"/>
      <c r="G10425" s="47"/>
      <c r="H10425" s="47"/>
      <c r="I10425" s="47"/>
      <c r="J10425" s="47"/>
    </row>
    <row r="10426" spans="6:10">
      <c r="F10426" s="70"/>
      <c r="G10426" s="47"/>
      <c r="H10426" s="47"/>
      <c r="I10426" s="47"/>
      <c r="J10426" s="47"/>
    </row>
    <row r="10427" spans="6:10">
      <c r="F10427" s="70"/>
      <c r="G10427" s="47"/>
      <c r="H10427" s="47"/>
      <c r="I10427" s="47"/>
      <c r="J10427" s="47"/>
    </row>
    <row r="10428" spans="6:10">
      <c r="F10428" s="70"/>
      <c r="G10428" s="47"/>
      <c r="H10428" s="47"/>
      <c r="I10428" s="47"/>
      <c r="J10428" s="47"/>
    </row>
    <row r="10429" spans="6:10">
      <c r="F10429" s="70"/>
      <c r="G10429" s="47"/>
      <c r="H10429" s="47"/>
      <c r="I10429" s="47"/>
      <c r="J10429" s="47"/>
    </row>
    <row r="10430" spans="6:10">
      <c r="F10430" s="70"/>
      <c r="G10430" s="47"/>
      <c r="H10430" s="47"/>
      <c r="I10430" s="47"/>
      <c r="J10430" s="47"/>
    </row>
    <row r="10431" spans="6:10">
      <c r="F10431" s="70"/>
      <c r="G10431" s="47"/>
      <c r="H10431" s="47"/>
      <c r="I10431" s="47"/>
      <c r="J10431" s="47"/>
    </row>
    <row r="10432" spans="6:10">
      <c r="F10432" s="70"/>
      <c r="G10432" s="47"/>
      <c r="H10432" s="47"/>
      <c r="I10432" s="47"/>
      <c r="J10432" s="47"/>
    </row>
    <row r="10433" spans="6:10">
      <c r="F10433" s="70"/>
      <c r="G10433" s="47"/>
      <c r="H10433" s="47"/>
      <c r="I10433" s="47"/>
      <c r="J10433" s="47"/>
    </row>
    <row r="10434" spans="6:10">
      <c r="F10434" s="70"/>
      <c r="G10434" s="47"/>
      <c r="H10434" s="47"/>
      <c r="I10434" s="47"/>
      <c r="J10434" s="47"/>
    </row>
    <row r="10435" spans="6:10">
      <c r="F10435" s="70"/>
      <c r="G10435" s="47"/>
      <c r="H10435" s="47"/>
      <c r="I10435" s="47"/>
      <c r="J10435" s="47"/>
    </row>
    <row r="10436" spans="6:10">
      <c r="F10436" s="70"/>
      <c r="G10436" s="47"/>
      <c r="H10436" s="47"/>
      <c r="I10436" s="47"/>
      <c r="J10436" s="47"/>
    </row>
    <row r="10437" spans="6:10">
      <c r="F10437" s="70"/>
      <c r="G10437" s="47"/>
      <c r="H10437" s="47"/>
      <c r="I10437" s="47"/>
      <c r="J10437" s="47"/>
    </row>
    <row r="10438" spans="6:10">
      <c r="F10438" s="70"/>
      <c r="G10438" s="47"/>
      <c r="H10438" s="47"/>
      <c r="I10438" s="47"/>
      <c r="J10438" s="47"/>
    </row>
    <row r="10439" spans="6:10">
      <c r="F10439" s="70"/>
      <c r="G10439" s="47"/>
      <c r="H10439" s="47"/>
      <c r="I10439" s="47"/>
      <c r="J10439" s="47"/>
    </row>
    <row r="10440" spans="6:10">
      <c r="F10440" s="70"/>
      <c r="G10440" s="47"/>
      <c r="H10440" s="47"/>
      <c r="I10440" s="47"/>
      <c r="J10440" s="47"/>
    </row>
    <row r="10441" spans="6:10">
      <c r="F10441" s="70"/>
      <c r="G10441" s="47"/>
      <c r="H10441" s="47"/>
      <c r="I10441" s="47"/>
      <c r="J10441" s="47"/>
    </row>
    <row r="10442" spans="6:10">
      <c r="F10442" s="70"/>
      <c r="G10442" s="47"/>
      <c r="H10442" s="47"/>
      <c r="I10442" s="47"/>
      <c r="J10442" s="47"/>
    </row>
    <row r="10443" spans="6:10">
      <c r="F10443" s="70"/>
      <c r="G10443" s="47"/>
      <c r="H10443" s="47"/>
      <c r="I10443" s="47"/>
      <c r="J10443" s="47"/>
    </row>
    <row r="10444" spans="6:10">
      <c r="F10444" s="70"/>
      <c r="G10444" s="47"/>
      <c r="H10444" s="47"/>
      <c r="I10444" s="47"/>
      <c r="J10444" s="47"/>
    </row>
    <row r="10445" spans="6:10">
      <c r="F10445" s="70"/>
      <c r="G10445" s="47"/>
      <c r="H10445" s="47"/>
      <c r="I10445" s="47"/>
      <c r="J10445" s="47"/>
    </row>
    <row r="10446" spans="6:10">
      <c r="F10446" s="70"/>
      <c r="G10446" s="47"/>
      <c r="H10446" s="47"/>
      <c r="I10446" s="47"/>
      <c r="J10446" s="47"/>
    </row>
    <row r="10447" spans="6:10">
      <c r="F10447" s="70"/>
      <c r="G10447" s="47"/>
      <c r="H10447" s="47"/>
      <c r="I10447" s="47"/>
      <c r="J10447" s="47"/>
    </row>
    <row r="10448" spans="6:10">
      <c r="F10448" s="70"/>
      <c r="G10448" s="47"/>
      <c r="H10448" s="47"/>
      <c r="I10448" s="47"/>
      <c r="J10448" s="47"/>
    </row>
    <row r="10449" spans="6:10">
      <c r="F10449" s="70"/>
      <c r="G10449" s="47"/>
      <c r="H10449" s="47"/>
      <c r="I10449" s="47"/>
      <c r="J10449" s="47"/>
    </row>
    <row r="10450" spans="6:10">
      <c r="F10450" s="70"/>
      <c r="G10450" s="47"/>
      <c r="H10450" s="47"/>
      <c r="I10450" s="47"/>
      <c r="J10450" s="47"/>
    </row>
    <row r="10451" spans="6:10">
      <c r="F10451" s="70"/>
      <c r="G10451" s="47"/>
      <c r="H10451" s="47"/>
      <c r="I10451" s="47"/>
      <c r="J10451" s="47"/>
    </row>
    <row r="10452" spans="6:10">
      <c r="F10452" s="70"/>
      <c r="G10452" s="47"/>
      <c r="H10452" s="47"/>
      <c r="I10452" s="47"/>
      <c r="J10452" s="47"/>
    </row>
    <row r="10453" spans="6:10">
      <c r="F10453" s="70"/>
      <c r="G10453" s="47"/>
      <c r="H10453" s="47"/>
      <c r="I10453" s="47"/>
      <c r="J10453" s="47"/>
    </row>
    <row r="10454" spans="6:10">
      <c r="F10454" s="70"/>
      <c r="G10454" s="47"/>
      <c r="H10454" s="47"/>
      <c r="I10454" s="47"/>
      <c r="J10454" s="47"/>
    </row>
    <row r="10455" spans="6:10">
      <c r="F10455" s="70"/>
      <c r="G10455" s="47"/>
      <c r="H10455" s="47"/>
      <c r="I10455" s="47"/>
      <c r="J10455" s="47"/>
    </row>
    <row r="10456" spans="6:10">
      <c r="F10456" s="70"/>
      <c r="G10456" s="47"/>
      <c r="H10456" s="47"/>
      <c r="I10456" s="47"/>
      <c r="J10456" s="47"/>
    </row>
    <row r="10457" spans="6:10">
      <c r="F10457" s="70"/>
      <c r="G10457" s="47"/>
      <c r="H10457" s="47"/>
      <c r="I10457" s="47"/>
      <c r="J10457" s="47"/>
    </row>
    <row r="10458" spans="6:10">
      <c r="F10458" s="70"/>
      <c r="G10458" s="47"/>
      <c r="H10458" s="47"/>
      <c r="I10458" s="47"/>
      <c r="J10458" s="47"/>
    </row>
    <row r="10459" spans="6:10">
      <c r="F10459" s="70"/>
      <c r="G10459" s="47"/>
      <c r="H10459" s="47"/>
      <c r="I10459" s="47"/>
      <c r="J10459" s="47"/>
    </row>
    <row r="10460" spans="6:10">
      <c r="F10460" s="70"/>
      <c r="G10460" s="47"/>
      <c r="H10460" s="47"/>
      <c r="I10460" s="47"/>
      <c r="J10460" s="47"/>
    </row>
    <row r="10461" spans="6:10">
      <c r="F10461" s="70"/>
      <c r="G10461" s="47"/>
      <c r="H10461" s="47"/>
      <c r="I10461" s="47"/>
      <c r="J10461" s="47"/>
    </row>
    <row r="10462" spans="6:10">
      <c r="F10462" s="70"/>
      <c r="G10462" s="47"/>
      <c r="H10462" s="47"/>
      <c r="I10462" s="47"/>
      <c r="J10462" s="47"/>
    </row>
    <row r="10463" spans="6:10">
      <c r="F10463" s="70"/>
      <c r="G10463" s="47"/>
      <c r="H10463" s="47"/>
      <c r="I10463" s="47"/>
      <c r="J10463" s="47"/>
    </row>
    <row r="10464" spans="6:10">
      <c r="F10464" s="70"/>
      <c r="G10464" s="47"/>
      <c r="H10464" s="47"/>
      <c r="I10464" s="47"/>
      <c r="J10464" s="47"/>
    </row>
    <row r="10465" spans="6:10">
      <c r="F10465" s="70"/>
      <c r="G10465" s="47"/>
      <c r="H10465" s="47"/>
      <c r="I10465" s="47"/>
      <c r="J10465" s="47"/>
    </row>
    <row r="10466" spans="6:10">
      <c r="F10466" s="70"/>
      <c r="G10466" s="47"/>
      <c r="H10466" s="47"/>
      <c r="I10466" s="47"/>
      <c r="J10466" s="47"/>
    </row>
    <row r="10467" spans="6:10">
      <c r="F10467" s="70"/>
      <c r="G10467" s="47"/>
      <c r="H10467" s="47"/>
      <c r="I10467" s="47"/>
      <c r="J10467" s="47"/>
    </row>
    <row r="10468" spans="6:10">
      <c r="F10468" s="70"/>
      <c r="G10468" s="47"/>
      <c r="H10468" s="47"/>
      <c r="I10468" s="47"/>
      <c r="J10468" s="47"/>
    </row>
    <row r="10469" spans="6:10">
      <c r="F10469" s="70"/>
      <c r="G10469" s="47"/>
      <c r="H10469" s="47"/>
      <c r="I10469" s="47"/>
      <c r="J10469" s="47"/>
    </row>
    <row r="10470" spans="6:10">
      <c r="F10470" s="70"/>
      <c r="G10470" s="47"/>
      <c r="H10470" s="47"/>
      <c r="I10470" s="47"/>
      <c r="J10470" s="47"/>
    </row>
    <row r="10471" spans="6:10">
      <c r="F10471" s="70"/>
      <c r="G10471" s="47"/>
      <c r="H10471" s="47"/>
      <c r="I10471" s="47"/>
      <c r="J10471" s="47"/>
    </row>
    <row r="10472" spans="6:10">
      <c r="F10472" s="70"/>
      <c r="G10472" s="47"/>
      <c r="H10472" s="47"/>
      <c r="I10472" s="47"/>
      <c r="J10472" s="47"/>
    </row>
    <row r="10473" spans="6:10">
      <c r="F10473" s="70"/>
      <c r="G10473" s="47"/>
      <c r="H10473" s="47"/>
      <c r="I10473" s="47"/>
      <c r="J10473" s="47"/>
    </row>
    <row r="10474" spans="6:10">
      <c r="F10474" s="70"/>
      <c r="G10474" s="47"/>
      <c r="H10474" s="47"/>
      <c r="I10474" s="47"/>
      <c r="J10474" s="47"/>
    </row>
    <row r="10475" spans="6:10">
      <c r="F10475" s="70"/>
      <c r="G10475" s="47"/>
      <c r="H10475" s="47"/>
      <c r="I10475" s="47"/>
      <c r="J10475" s="47"/>
    </row>
    <row r="10476" spans="6:10">
      <c r="F10476" s="70"/>
      <c r="G10476" s="47"/>
      <c r="H10476" s="47"/>
      <c r="I10476" s="47"/>
      <c r="J10476" s="47"/>
    </row>
    <row r="10477" spans="6:10">
      <c r="F10477" s="70"/>
      <c r="G10477" s="47"/>
      <c r="H10477" s="47"/>
      <c r="I10477" s="47"/>
      <c r="J10477" s="47"/>
    </row>
    <row r="10478" spans="6:10">
      <c r="F10478" s="70"/>
      <c r="G10478" s="47"/>
      <c r="H10478" s="47"/>
      <c r="I10478" s="47"/>
      <c r="J10478" s="47"/>
    </row>
    <row r="10479" spans="6:10">
      <c r="F10479" s="70"/>
      <c r="G10479" s="47"/>
      <c r="H10479" s="47"/>
      <c r="I10479" s="47"/>
      <c r="J10479" s="47"/>
    </row>
    <row r="10480" spans="6:10">
      <c r="F10480" s="70"/>
      <c r="G10480" s="47"/>
      <c r="H10480" s="47"/>
      <c r="I10480" s="47"/>
      <c r="J10480" s="47"/>
    </row>
    <row r="10481" spans="6:10">
      <c r="F10481" s="70"/>
      <c r="G10481" s="47"/>
      <c r="H10481" s="47"/>
      <c r="I10481" s="47"/>
      <c r="J10481" s="47"/>
    </row>
    <row r="10482" spans="6:10">
      <c r="F10482" s="70"/>
      <c r="G10482" s="47"/>
      <c r="H10482" s="47"/>
      <c r="I10482" s="47"/>
      <c r="J10482" s="47"/>
    </row>
    <row r="10483" spans="6:10">
      <c r="F10483" s="70"/>
      <c r="G10483" s="47"/>
      <c r="H10483" s="47"/>
      <c r="I10483" s="47"/>
      <c r="J10483" s="47"/>
    </row>
    <row r="10484" spans="6:10">
      <c r="F10484" s="70"/>
      <c r="G10484" s="47"/>
      <c r="H10484" s="47"/>
      <c r="I10484" s="47"/>
      <c r="J10484" s="47"/>
    </row>
    <row r="10485" spans="6:10">
      <c r="F10485" s="70"/>
      <c r="G10485" s="47"/>
      <c r="H10485" s="47"/>
      <c r="I10485" s="47"/>
      <c r="J10485" s="47"/>
    </row>
    <row r="10486" spans="6:10">
      <c r="F10486" s="70"/>
      <c r="G10486" s="47"/>
      <c r="H10486" s="47"/>
      <c r="I10486" s="47"/>
      <c r="J10486" s="47"/>
    </row>
    <row r="10487" spans="6:10">
      <c r="F10487" s="70"/>
      <c r="G10487" s="47"/>
      <c r="H10487" s="47"/>
      <c r="I10487" s="47"/>
      <c r="J10487" s="47"/>
    </row>
    <row r="10488" spans="6:10">
      <c r="F10488" s="70"/>
      <c r="G10488" s="47"/>
      <c r="H10488" s="47"/>
      <c r="I10488" s="47"/>
      <c r="J10488" s="47"/>
    </row>
    <row r="10489" spans="6:10">
      <c r="F10489" s="70"/>
      <c r="G10489" s="47"/>
      <c r="H10489" s="47"/>
      <c r="I10489" s="47"/>
      <c r="J10489" s="47"/>
    </row>
    <row r="10490" spans="6:10">
      <c r="F10490" s="70"/>
      <c r="G10490" s="47"/>
      <c r="H10490" s="47"/>
      <c r="I10490" s="47"/>
      <c r="J10490" s="47"/>
    </row>
    <row r="10491" spans="6:10">
      <c r="F10491" s="70"/>
      <c r="G10491" s="47"/>
      <c r="H10491" s="47"/>
      <c r="I10491" s="47"/>
      <c r="J10491" s="47"/>
    </row>
    <row r="10492" spans="6:10">
      <c r="F10492" s="70"/>
      <c r="G10492" s="47"/>
      <c r="H10492" s="47"/>
      <c r="I10492" s="47"/>
      <c r="J10492" s="47"/>
    </row>
    <row r="10493" spans="6:10">
      <c r="F10493" s="70"/>
      <c r="G10493" s="47"/>
      <c r="H10493" s="47"/>
      <c r="I10493" s="47"/>
      <c r="J10493" s="47"/>
    </row>
    <row r="10494" spans="6:10">
      <c r="F10494" s="70"/>
      <c r="G10494" s="47"/>
      <c r="H10494" s="47"/>
      <c r="I10494" s="47"/>
      <c r="J10494" s="47"/>
    </row>
    <row r="10495" spans="6:10">
      <c r="F10495" s="70"/>
      <c r="G10495" s="47"/>
      <c r="H10495" s="47"/>
      <c r="I10495" s="47"/>
      <c r="J10495" s="47"/>
    </row>
    <row r="10496" spans="6:10">
      <c r="F10496" s="70"/>
      <c r="G10496" s="47"/>
      <c r="H10496" s="47"/>
      <c r="I10496" s="47"/>
      <c r="J10496" s="47"/>
    </row>
    <row r="10497" spans="6:10">
      <c r="F10497" s="70"/>
      <c r="G10497" s="47"/>
      <c r="H10497" s="47"/>
      <c r="I10497" s="47"/>
      <c r="J10497" s="47"/>
    </row>
    <row r="10498" spans="6:10">
      <c r="F10498" s="70"/>
      <c r="G10498" s="47"/>
      <c r="H10498" s="47"/>
      <c r="I10498" s="47"/>
      <c r="J10498" s="47"/>
    </row>
    <row r="10499" spans="6:10">
      <c r="F10499" s="70"/>
      <c r="G10499" s="47"/>
      <c r="H10499" s="47"/>
      <c r="I10499" s="47"/>
      <c r="J10499" s="47"/>
    </row>
    <row r="10500" spans="6:10">
      <c r="F10500" s="70"/>
      <c r="G10500" s="47"/>
      <c r="H10500" s="47"/>
      <c r="I10500" s="47"/>
      <c r="J10500" s="47"/>
    </row>
    <row r="10501" spans="6:10">
      <c r="F10501" s="70"/>
      <c r="G10501" s="47"/>
      <c r="H10501" s="47"/>
      <c r="I10501" s="47"/>
      <c r="J10501" s="47"/>
    </row>
    <row r="10502" spans="6:10">
      <c r="F10502" s="70"/>
      <c r="G10502" s="47"/>
      <c r="H10502" s="47"/>
      <c r="I10502" s="47"/>
      <c r="J10502" s="47"/>
    </row>
    <row r="10503" spans="6:10">
      <c r="F10503" s="70"/>
      <c r="G10503" s="47"/>
      <c r="H10503" s="47"/>
      <c r="I10503" s="47"/>
      <c r="J10503" s="47"/>
    </row>
    <row r="10504" spans="6:10">
      <c r="F10504" s="70"/>
      <c r="G10504" s="47"/>
      <c r="H10504" s="47"/>
      <c r="I10504" s="47"/>
      <c r="J10504" s="47"/>
    </row>
    <row r="10505" spans="6:10">
      <c r="F10505" s="70"/>
      <c r="G10505" s="47"/>
      <c r="H10505" s="47"/>
      <c r="I10505" s="47"/>
      <c r="J10505" s="47"/>
    </row>
    <row r="10506" spans="6:10">
      <c r="F10506" s="70"/>
      <c r="G10506" s="47"/>
      <c r="H10506" s="47"/>
      <c r="I10506" s="47"/>
      <c r="J10506" s="47"/>
    </row>
    <row r="10507" spans="6:10">
      <c r="F10507" s="70"/>
      <c r="G10507" s="47"/>
      <c r="H10507" s="47"/>
      <c r="I10507" s="47"/>
      <c r="J10507" s="47"/>
    </row>
    <row r="10508" spans="6:10">
      <c r="F10508" s="70"/>
      <c r="G10508" s="47"/>
      <c r="H10508" s="47"/>
      <c r="I10508" s="47"/>
      <c r="J10508" s="47"/>
    </row>
    <row r="10509" spans="6:10">
      <c r="F10509" s="70"/>
      <c r="G10509" s="47"/>
      <c r="H10509" s="47"/>
      <c r="I10509" s="47"/>
      <c r="J10509" s="47"/>
    </row>
    <row r="10510" spans="6:10">
      <c r="F10510" s="70"/>
      <c r="G10510" s="47"/>
      <c r="H10510" s="47"/>
      <c r="I10510" s="47"/>
      <c r="J10510" s="47"/>
    </row>
    <row r="10511" spans="6:10">
      <c r="F10511" s="70"/>
      <c r="G10511" s="47"/>
      <c r="H10511" s="47"/>
      <c r="I10511" s="47"/>
      <c r="J10511" s="47"/>
    </row>
    <row r="10512" spans="6:10">
      <c r="F10512" s="70"/>
      <c r="G10512" s="47"/>
      <c r="H10512" s="47"/>
      <c r="I10512" s="47"/>
      <c r="J10512" s="47"/>
    </row>
    <row r="10513" spans="6:10">
      <c r="F10513" s="70"/>
      <c r="G10513" s="47"/>
      <c r="H10513" s="47"/>
      <c r="I10513" s="47"/>
      <c r="J10513" s="47"/>
    </row>
    <row r="10514" spans="6:10">
      <c r="F10514" s="70"/>
      <c r="G10514" s="47"/>
      <c r="H10514" s="47"/>
      <c r="I10514" s="47"/>
      <c r="J10514" s="47"/>
    </row>
    <row r="10515" spans="6:10">
      <c r="F10515" s="70"/>
      <c r="G10515" s="47"/>
      <c r="H10515" s="47"/>
      <c r="I10515" s="47"/>
      <c r="J10515" s="47"/>
    </row>
    <row r="10516" spans="6:10">
      <c r="F10516" s="70"/>
      <c r="G10516" s="47"/>
      <c r="H10516" s="47"/>
      <c r="I10516" s="47"/>
      <c r="J10516" s="47"/>
    </row>
    <row r="10517" spans="6:10">
      <c r="F10517" s="70"/>
      <c r="G10517" s="47"/>
      <c r="H10517" s="47"/>
      <c r="I10517" s="47"/>
      <c r="J10517" s="47"/>
    </row>
    <row r="10518" spans="6:10">
      <c r="F10518" s="70"/>
      <c r="G10518" s="47"/>
      <c r="H10518" s="47"/>
      <c r="I10518" s="47"/>
      <c r="J10518" s="47"/>
    </row>
    <row r="10519" spans="6:10">
      <c r="F10519" s="70"/>
      <c r="G10519" s="47"/>
      <c r="H10519" s="47"/>
      <c r="I10519" s="47"/>
      <c r="J10519" s="47"/>
    </row>
    <row r="10520" spans="6:10">
      <c r="F10520" s="70"/>
      <c r="G10520" s="47"/>
      <c r="H10520" s="47"/>
      <c r="I10520" s="47"/>
      <c r="J10520" s="47"/>
    </row>
    <row r="10521" spans="6:10">
      <c r="F10521" s="70"/>
      <c r="G10521" s="47"/>
      <c r="H10521" s="47"/>
      <c r="I10521" s="47"/>
      <c r="J10521" s="47"/>
    </row>
    <row r="10522" spans="6:10">
      <c r="F10522" s="70"/>
      <c r="G10522" s="47"/>
      <c r="H10522" s="47"/>
      <c r="I10522" s="47"/>
      <c r="J10522" s="47"/>
    </row>
    <row r="10523" spans="6:10">
      <c r="F10523" s="70"/>
      <c r="G10523" s="47"/>
      <c r="H10523" s="47"/>
      <c r="I10523" s="47"/>
      <c r="J10523" s="47"/>
    </row>
    <row r="10524" spans="6:10">
      <c r="F10524" s="70"/>
      <c r="G10524" s="47"/>
      <c r="H10524" s="47"/>
      <c r="I10524" s="47"/>
      <c r="J10524" s="47"/>
    </row>
    <row r="10525" spans="6:10">
      <c r="F10525" s="70"/>
      <c r="G10525" s="47"/>
      <c r="H10525" s="47"/>
      <c r="I10525" s="47"/>
      <c r="J10525" s="47"/>
    </row>
    <row r="10526" spans="6:10">
      <c r="F10526" s="70"/>
      <c r="G10526" s="47"/>
      <c r="H10526" s="47"/>
      <c r="I10526" s="47"/>
      <c r="J10526" s="47"/>
    </row>
    <row r="10527" spans="6:10">
      <c r="F10527" s="70"/>
      <c r="G10527" s="47"/>
      <c r="H10527" s="47"/>
      <c r="I10527" s="47"/>
      <c r="J10527" s="47"/>
    </row>
    <row r="10528" spans="6:10">
      <c r="F10528" s="70"/>
      <c r="G10528" s="47"/>
      <c r="H10528" s="47"/>
      <c r="I10528" s="47"/>
      <c r="J10528" s="47"/>
    </row>
    <row r="10529" spans="6:10">
      <c r="F10529" s="70"/>
      <c r="G10529" s="47"/>
      <c r="H10529" s="47"/>
      <c r="I10529" s="47"/>
      <c r="J10529" s="47"/>
    </row>
    <row r="10530" spans="6:10">
      <c r="F10530" s="70"/>
      <c r="G10530" s="47"/>
      <c r="H10530" s="47"/>
      <c r="I10530" s="47"/>
      <c r="J10530" s="47"/>
    </row>
    <row r="10531" spans="6:10">
      <c r="F10531" s="70"/>
      <c r="G10531" s="47"/>
      <c r="H10531" s="47"/>
      <c r="I10531" s="47"/>
      <c r="J10531" s="47"/>
    </row>
    <row r="10532" spans="6:10">
      <c r="F10532" s="70"/>
      <c r="G10532" s="47"/>
      <c r="H10532" s="47"/>
      <c r="I10532" s="47"/>
      <c r="J10532" s="47"/>
    </row>
    <row r="10533" spans="6:10">
      <c r="F10533" s="70"/>
      <c r="G10533" s="47"/>
      <c r="H10533" s="47"/>
      <c r="I10533" s="47"/>
      <c r="J10533" s="47"/>
    </row>
    <row r="10534" spans="6:10">
      <c r="F10534" s="70"/>
      <c r="G10534" s="47"/>
      <c r="H10534" s="47"/>
      <c r="I10534" s="47"/>
      <c r="J10534" s="47"/>
    </row>
    <row r="10535" spans="6:10">
      <c r="F10535" s="70"/>
      <c r="G10535" s="47"/>
      <c r="H10535" s="47"/>
      <c r="I10535" s="47"/>
      <c r="J10535" s="47"/>
    </row>
    <row r="10536" spans="6:10">
      <c r="F10536" s="70"/>
      <c r="G10536" s="47"/>
      <c r="H10536" s="47"/>
      <c r="I10536" s="47"/>
      <c r="J10536" s="47"/>
    </row>
    <row r="10537" spans="6:10">
      <c r="F10537" s="70"/>
      <c r="G10537" s="47"/>
      <c r="H10537" s="47"/>
      <c r="I10537" s="47"/>
      <c r="J10537" s="47"/>
    </row>
    <row r="10538" spans="6:10">
      <c r="F10538" s="70"/>
      <c r="G10538" s="47"/>
      <c r="H10538" s="47"/>
      <c r="I10538" s="47"/>
      <c r="J10538" s="47"/>
    </row>
    <row r="10539" spans="6:10">
      <c r="F10539" s="70"/>
      <c r="G10539" s="47"/>
      <c r="H10539" s="47"/>
      <c r="I10539" s="47"/>
      <c r="J10539" s="47"/>
    </row>
    <row r="10540" spans="6:10">
      <c r="F10540" s="70"/>
      <c r="G10540" s="47"/>
      <c r="H10540" s="47"/>
      <c r="I10540" s="47"/>
      <c r="J10540" s="47"/>
    </row>
    <row r="10541" spans="6:10">
      <c r="F10541" s="70"/>
      <c r="G10541" s="47"/>
      <c r="H10541" s="47"/>
      <c r="I10541" s="47"/>
      <c r="J10541" s="47"/>
    </row>
    <row r="10542" spans="6:10">
      <c r="F10542" s="70"/>
      <c r="G10542" s="47"/>
      <c r="H10542" s="47"/>
      <c r="I10542" s="47"/>
      <c r="J10542" s="47"/>
    </row>
    <row r="10543" spans="6:10">
      <c r="F10543" s="70"/>
      <c r="G10543" s="47"/>
      <c r="H10543" s="47"/>
      <c r="I10543" s="47"/>
      <c r="J10543" s="47"/>
    </row>
    <row r="10544" spans="6:10">
      <c r="F10544" s="70"/>
      <c r="G10544" s="47"/>
      <c r="H10544" s="47"/>
      <c r="I10544" s="47"/>
      <c r="J10544" s="47"/>
    </row>
    <row r="10545" spans="6:10">
      <c r="F10545" s="70"/>
      <c r="G10545" s="47"/>
      <c r="H10545" s="47"/>
      <c r="I10545" s="47"/>
      <c r="J10545" s="47"/>
    </row>
    <row r="10546" spans="6:10">
      <c r="F10546" s="70"/>
      <c r="G10546" s="47"/>
      <c r="H10546" s="47"/>
      <c r="I10546" s="47"/>
      <c r="J10546" s="47"/>
    </row>
    <row r="10547" spans="6:10">
      <c r="F10547" s="70"/>
      <c r="G10547" s="47"/>
      <c r="H10547" s="47"/>
      <c r="I10547" s="47"/>
      <c r="J10547" s="47"/>
    </row>
    <row r="10548" spans="6:10">
      <c r="F10548" s="70"/>
      <c r="G10548" s="47"/>
      <c r="H10548" s="47"/>
      <c r="I10548" s="47"/>
      <c r="J10548" s="47"/>
    </row>
    <row r="10549" spans="6:10">
      <c r="F10549" s="70"/>
      <c r="G10549" s="47"/>
      <c r="H10549" s="47"/>
      <c r="I10549" s="47"/>
      <c r="J10549" s="47"/>
    </row>
    <row r="10550" spans="6:10">
      <c r="F10550" s="70"/>
      <c r="G10550" s="47"/>
      <c r="H10550" s="47"/>
      <c r="I10550" s="47"/>
      <c r="J10550" s="47"/>
    </row>
    <row r="10551" spans="6:10">
      <c r="F10551" s="70"/>
      <c r="G10551" s="47"/>
      <c r="H10551" s="47"/>
      <c r="I10551" s="47"/>
      <c r="J10551" s="47"/>
    </row>
    <row r="10552" spans="6:10">
      <c r="F10552" s="70"/>
      <c r="G10552" s="47"/>
      <c r="H10552" s="47"/>
      <c r="I10552" s="47"/>
      <c r="J10552" s="47"/>
    </row>
    <row r="10553" spans="6:10">
      <c r="F10553" s="70"/>
      <c r="G10553" s="47"/>
      <c r="H10553" s="47"/>
      <c r="I10553" s="47"/>
      <c r="J10553" s="47"/>
    </row>
    <row r="10554" spans="6:10">
      <c r="F10554" s="70"/>
      <c r="G10554" s="47"/>
      <c r="H10554" s="47"/>
      <c r="I10554" s="47"/>
      <c r="J10554" s="47"/>
    </row>
    <row r="10555" spans="6:10">
      <c r="F10555" s="70"/>
      <c r="G10555" s="47"/>
      <c r="H10555" s="47"/>
      <c r="I10555" s="47"/>
      <c r="J10555" s="47"/>
    </row>
    <row r="10556" spans="6:10">
      <c r="F10556" s="70"/>
      <c r="G10556" s="47"/>
      <c r="H10556" s="47"/>
      <c r="I10556" s="47"/>
      <c r="J10556" s="47"/>
    </row>
    <row r="10557" spans="6:10">
      <c r="F10557" s="70"/>
      <c r="G10557" s="47"/>
      <c r="H10557" s="47"/>
      <c r="I10557" s="47"/>
      <c r="J10557" s="47"/>
    </row>
    <row r="10558" spans="6:10">
      <c r="F10558" s="70"/>
      <c r="G10558" s="47"/>
      <c r="H10558" s="47"/>
      <c r="I10558" s="47"/>
      <c r="J10558" s="47"/>
    </row>
    <row r="10559" spans="6:10">
      <c r="F10559" s="70"/>
      <c r="G10559" s="47"/>
      <c r="H10559" s="47"/>
      <c r="I10559" s="47"/>
      <c r="J10559" s="47"/>
    </row>
    <row r="10560" spans="6:10">
      <c r="F10560" s="70"/>
      <c r="G10560" s="47"/>
      <c r="H10560" s="47"/>
      <c r="I10560" s="47"/>
      <c r="J10560" s="47"/>
    </row>
    <row r="10561" spans="6:10">
      <c r="F10561" s="70"/>
      <c r="G10561" s="47"/>
      <c r="H10561" s="47"/>
      <c r="I10561" s="47"/>
      <c r="J10561" s="47"/>
    </row>
    <row r="10562" spans="6:10">
      <c r="F10562" s="70"/>
      <c r="G10562" s="47"/>
      <c r="H10562" s="47"/>
      <c r="I10562" s="47"/>
      <c r="J10562" s="47"/>
    </row>
    <row r="10563" spans="6:10">
      <c r="F10563" s="70"/>
      <c r="G10563" s="47"/>
      <c r="H10563" s="47"/>
      <c r="I10563" s="47"/>
      <c r="J10563" s="47"/>
    </row>
    <row r="10564" spans="6:10">
      <c r="F10564" s="70"/>
      <c r="G10564" s="47"/>
      <c r="H10564" s="47"/>
      <c r="I10564" s="47"/>
      <c r="J10564" s="47"/>
    </row>
    <row r="10565" spans="6:10">
      <c r="F10565" s="70"/>
      <c r="G10565" s="47"/>
      <c r="H10565" s="47"/>
      <c r="I10565" s="47"/>
      <c r="J10565" s="47"/>
    </row>
    <row r="10566" spans="6:10">
      <c r="F10566" s="70"/>
      <c r="G10566" s="47"/>
      <c r="H10566" s="47"/>
      <c r="I10566" s="47"/>
      <c r="J10566" s="47"/>
    </row>
    <row r="10567" spans="6:10">
      <c r="F10567" s="70"/>
      <c r="G10567" s="47"/>
      <c r="H10567" s="47"/>
      <c r="I10567" s="47"/>
      <c r="J10567" s="47"/>
    </row>
    <row r="10568" spans="6:10">
      <c r="F10568" s="70"/>
      <c r="G10568" s="47"/>
      <c r="H10568" s="47"/>
      <c r="I10568" s="47"/>
      <c r="J10568" s="47"/>
    </row>
    <row r="10569" spans="6:10">
      <c r="F10569" s="70"/>
      <c r="G10569" s="47"/>
      <c r="H10569" s="47"/>
      <c r="I10569" s="47"/>
      <c r="J10569" s="47"/>
    </row>
    <row r="10570" spans="6:10">
      <c r="F10570" s="70"/>
      <c r="G10570" s="47"/>
      <c r="H10570" s="47"/>
      <c r="I10570" s="47"/>
      <c r="J10570" s="47"/>
    </row>
    <row r="10571" spans="6:10">
      <c r="F10571" s="70"/>
      <c r="G10571" s="47"/>
      <c r="H10571" s="47"/>
      <c r="I10571" s="47"/>
      <c r="J10571" s="47"/>
    </row>
    <row r="10572" spans="6:10">
      <c r="F10572" s="70"/>
      <c r="G10572" s="47"/>
      <c r="H10572" s="47"/>
      <c r="I10572" s="47"/>
      <c r="J10572" s="47"/>
    </row>
    <row r="10573" spans="6:10">
      <c r="F10573" s="70"/>
      <c r="G10573" s="47"/>
      <c r="H10573" s="47"/>
      <c r="I10573" s="47"/>
      <c r="J10573" s="47"/>
    </row>
    <row r="10574" spans="6:10">
      <c r="F10574" s="70"/>
      <c r="G10574" s="47"/>
      <c r="H10574" s="47"/>
      <c r="I10574" s="47"/>
      <c r="J10574" s="47"/>
    </row>
    <row r="10575" spans="6:10">
      <c r="F10575" s="70"/>
      <c r="G10575" s="47"/>
      <c r="H10575" s="47"/>
      <c r="I10575" s="47"/>
      <c r="J10575" s="47"/>
    </row>
    <row r="10576" spans="6:10">
      <c r="F10576" s="70"/>
      <c r="G10576" s="47"/>
      <c r="H10576" s="47"/>
      <c r="I10576" s="47"/>
      <c r="J10576" s="47"/>
    </row>
    <row r="10577" spans="6:10">
      <c r="F10577" s="70"/>
      <c r="G10577" s="47"/>
      <c r="H10577" s="47"/>
      <c r="I10577" s="47"/>
      <c r="J10577" s="47"/>
    </row>
    <row r="10578" spans="6:10">
      <c r="F10578" s="70"/>
      <c r="G10578" s="47"/>
      <c r="H10578" s="47"/>
      <c r="I10578" s="47"/>
      <c r="J10578" s="47"/>
    </row>
    <row r="10579" spans="6:10">
      <c r="F10579" s="70"/>
      <c r="G10579" s="47"/>
      <c r="H10579" s="47"/>
      <c r="I10579" s="47"/>
      <c r="J10579" s="47"/>
    </row>
    <row r="10580" spans="6:10">
      <c r="F10580" s="70"/>
      <c r="G10580" s="47"/>
      <c r="H10580" s="47"/>
      <c r="I10580" s="47"/>
      <c r="J10580" s="47"/>
    </row>
    <row r="10581" spans="6:10">
      <c r="F10581" s="70"/>
      <c r="G10581" s="47"/>
      <c r="H10581" s="47"/>
      <c r="I10581" s="47"/>
      <c r="J10581" s="47"/>
    </row>
    <row r="10582" spans="6:10">
      <c r="F10582" s="70"/>
      <c r="G10582" s="47"/>
      <c r="H10582" s="47"/>
      <c r="I10582" s="47"/>
      <c r="J10582" s="47"/>
    </row>
    <row r="10583" spans="6:10">
      <c r="F10583" s="70"/>
      <c r="G10583" s="47"/>
      <c r="H10583" s="47"/>
      <c r="I10583" s="47"/>
      <c r="J10583" s="47"/>
    </row>
    <row r="10584" spans="6:10">
      <c r="F10584" s="70"/>
      <c r="G10584" s="47"/>
      <c r="H10584" s="47"/>
      <c r="I10584" s="47"/>
      <c r="J10584" s="47"/>
    </row>
    <row r="10585" spans="6:10">
      <c r="F10585" s="70"/>
      <c r="G10585" s="47"/>
      <c r="H10585" s="47"/>
      <c r="I10585" s="47"/>
      <c r="J10585" s="47"/>
    </row>
    <row r="10586" spans="6:10">
      <c r="F10586" s="70"/>
      <c r="G10586" s="47"/>
      <c r="H10586" s="47"/>
      <c r="I10586" s="47"/>
      <c r="J10586" s="47"/>
    </row>
    <row r="10587" spans="6:10">
      <c r="F10587" s="70"/>
      <c r="G10587" s="47"/>
      <c r="H10587" s="47"/>
      <c r="I10587" s="47"/>
      <c r="J10587" s="47"/>
    </row>
    <row r="10588" spans="6:10">
      <c r="F10588" s="70"/>
      <c r="G10588" s="47"/>
      <c r="H10588" s="47"/>
      <c r="I10588" s="47"/>
      <c r="J10588" s="47"/>
    </row>
    <row r="10589" spans="6:10">
      <c r="F10589" s="70"/>
      <c r="G10589" s="47"/>
      <c r="H10589" s="47"/>
      <c r="I10589" s="47"/>
      <c r="J10589" s="47"/>
    </row>
    <row r="10590" spans="6:10">
      <c r="F10590" s="70"/>
      <c r="G10590" s="47"/>
      <c r="H10590" s="47"/>
      <c r="I10590" s="47"/>
      <c r="J10590" s="47"/>
    </row>
    <row r="10591" spans="6:10">
      <c r="F10591" s="70"/>
      <c r="G10591" s="47"/>
      <c r="H10591" s="47"/>
      <c r="I10591" s="47"/>
      <c r="J10591" s="47"/>
    </row>
    <row r="10592" spans="6:10">
      <c r="F10592" s="70"/>
      <c r="G10592" s="47"/>
      <c r="H10592" s="47"/>
      <c r="I10592" s="47"/>
      <c r="J10592" s="47"/>
    </row>
    <row r="10593" spans="6:10">
      <c r="F10593" s="70"/>
      <c r="G10593" s="47"/>
      <c r="H10593" s="47"/>
      <c r="I10593" s="47"/>
      <c r="J10593" s="47"/>
    </row>
    <row r="10594" spans="6:10">
      <c r="F10594" s="70"/>
      <c r="G10594" s="47"/>
      <c r="H10594" s="47"/>
      <c r="I10594" s="47"/>
      <c r="J10594" s="47"/>
    </row>
    <row r="10595" spans="6:10">
      <c r="F10595" s="70"/>
      <c r="G10595" s="47"/>
      <c r="H10595" s="47"/>
      <c r="I10595" s="47"/>
      <c r="J10595" s="47"/>
    </row>
    <row r="10596" spans="6:10">
      <c r="F10596" s="70"/>
      <c r="G10596" s="47"/>
      <c r="H10596" s="47"/>
      <c r="I10596" s="47"/>
      <c r="J10596" s="47"/>
    </row>
    <row r="10597" spans="6:10">
      <c r="F10597" s="70"/>
      <c r="G10597" s="47"/>
      <c r="H10597" s="47"/>
      <c r="I10597" s="47"/>
      <c r="J10597" s="47"/>
    </row>
    <row r="10598" spans="6:10">
      <c r="F10598" s="70"/>
      <c r="G10598" s="47"/>
      <c r="H10598" s="47"/>
      <c r="I10598" s="47"/>
      <c r="J10598" s="47"/>
    </row>
    <row r="10599" spans="6:10">
      <c r="F10599" s="70"/>
      <c r="G10599" s="47"/>
      <c r="H10599" s="47"/>
      <c r="I10599" s="47"/>
      <c r="J10599" s="47"/>
    </row>
    <row r="10600" spans="6:10">
      <c r="F10600" s="70"/>
      <c r="G10600" s="47"/>
      <c r="H10600" s="47"/>
      <c r="I10600" s="47"/>
      <c r="J10600" s="47"/>
    </row>
    <row r="10601" spans="6:10">
      <c r="F10601" s="70"/>
      <c r="G10601" s="47"/>
      <c r="H10601" s="47"/>
      <c r="I10601" s="47"/>
      <c r="J10601" s="47"/>
    </row>
    <row r="10602" spans="6:10">
      <c r="F10602" s="70"/>
      <c r="G10602" s="47"/>
      <c r="H10602" s="47"/>
      <c r="I10602" s="47"/>
      <c r="J10602" s="47"/>
    </row>
    <row r="10603" spans="6:10">
      <c r="F10603" s="70"/>
      <c r="G10603" s="47"/>
      <c r="H10603" s="47"/>
      <c r="I10603" s="47"/>
      <c r="J10603" s="47"/>
    </row>
    <row r="10604" spans="6:10">
      <c r="F10604" s="70"/>
      <c r="G10604" s="47"/>
      <c r="H10604" s="47"/>
      <c r="I10604" s="47"/>
      <c r="J10604" s="47"/>
    </row>
    <row r="10605" spans="6:10">
      <c r="F10605" s="70"/>
      <c r="G10605" s="47"/>
      <c r="H10605" s="47"/>
      <c r="I10605" s="47"/>
      <c r="J10605" s="47"/>
    </row>
    <row r="10606" spans="6:10">
      <c r="F10606" s="70"/>
      <c r="G10606" s="47"/>
      <c r="H10606" s="47"/>
      <c r="I10606" s="47"/>
      <c r="J10606" s="47"/>
    </row>
    <row r="10607" spans="6:10">
      <c r="F10607" s="70"/>
      <c r="G10607" s="47"/>
      <c r="H10607" s="47"/>
      <c r="I10607" s="47"/>
      <c r="J10607" s="47"/>
    </row>
    <row r="10608" spans="6:10">
      <c r="F10608" s="70"/>
      <c r="G10608" s="47"/>
      <c r="H10608" s="47"/>
      <c r="I10608" s="47"/>
      <c r="J10608" s="47"/>
    </row>
    <row r="10609" spans="6:10">
      <c r="F10609" s="70"/>
      <c r="G10609" s="47"/>
      <c r="H10609" s="47"/>
      <c r="I10609" s="47"/>
      <c r="J10609" s="47"/>
    </row>
    <row r="10610" spans="6:10">
      <c r="F10610" s="70"/>
      <c r="G10610" s="47"/>
      <c r="H10610" s="47"/>
      <c r="I10610" s="47"/>
      <c r="J10610" s="47"/>
    </row>
    <row r="10611" spans="6:10">
      <c r="F10611" s="70"/>
      <c r="G10611" s="47"/>
      <c r="H10611" s="47"/>
      <c r="I10611" s="47"/>
      <c r="J10611" s="47"/>
    </row>
    <row r="10612" spans="6:10">
      <c r="F10612" s="70"/>
      <c r="G10612" s="47"/>
      <c r="H10612" s="47"/>
      <c r="I10612" s="47"/>
      <c r="J10612" s="47"/>
    </row>
    <row r="10613" spans="6:10">
      <c r="F10613" s="70"/>
      <c r="G10613" s="47"/>
      <c r="H10613" s="47"/>
      <c r="I10613" s="47"/>
      <c r="J10613" s="47"/>
    </row>
    <row r="10614" spans="6:10">
      <c r="F10614" s="70"/>
      <c r="G10614" s="47"/>
      <c r="H10614" s="47"/>
      <c r="I10614" s="47"/>
      <c r="J10614" s="47"/>
    </row>
    <row r="10615" spans="6:10">
      <c r="F10615" s="70"/>
      <c r="G10615" s="47"/>
      <c r="H10615" s="47"/>
      <c r="I10615" s="47"/>
      <c r="J10615" s="47"/>
    </row>
    <row r="10616" spans="6:10">
      <c r="F10616" s="70"/>
      <c r="G10616" s="47"/>
      <c r="H10616" s="47"/>
      <c r="I10616" s="47"/>
      <c r="J10616" s="47"/>
    </row>
    <row r="10617" spans="6:10">
      <c r="F10617" s="70"/>
      <c r="G10617" s="47"/>
      <c r="H10617" s="47"/>
      <c r="I10617" s="47"/>
      <c r="J10617" s="47"/>
    </row>
    <row r="10618" spans="6:10">
      <c r="F10618" s="70"/>
      <c r="G10618" s="47"/>
      <c r="H10618" s="47"/>
      <c r="I10618" s="47"/>
      <c r="J10618" s="47"/>
    </row>
    <row r="10619" spans="6:10">
      <c r="F10619" s="70"/>
      <c r="G10619" s="47"/>
      <c r="H10619" s="47"/>
      <c r="I10619" s="47"/>
      <c r="J10619" s="47"/>
    </row>
    <row r="10620" spans="6:10">
      <c r="F10620" s="70"/>
      <c r="G10620" s="47"/>
      <c r="H10620" s="47"/>
      <c r="I10620" s="47"/>
      <c r="J10620" s="47"/>
    </row>
    <row r="10621" spans="6:10">
      <c r="F10621" s="70"/>
      <c r="G10621" s="47"/>
      <c r="H10621" s="47"/>
      <c r="I10621" s="47"/>
      <c r="J10621" s="47"/>
    </row>
    <row r="10622" spans="6:10">
      <c r="F10622" s="70"/>
      <c r="G10622" s="47"/>
      <c r="H10622" s="47"/>
      <c r="I10622" s="47"/>
      <c r="J10622" s="47"/>
    </row>
    <row r="10623" spans="6:10">
      <c r="F10623" s="70"/>
      <c r="G10623" s="47"/>
      <c r="H10623" s="47"/>
      <c r="I10623" s="47"/>
      <c r="J10623" s="47"/>
    </row>
    <row r="10624" spans="6:10">
      <c r="F10624" s="70"/>
      <c r="G10624" s="47"/>
      <c r="H10624" s="47"/>
      <c r="I10624" s="47"/>
      <c r="J10624" s="47"/>
    </row>
    <row r="10625" spans="6:10">
      <c r="F10625" s="70"/>
      <c r="G10625" s="47"/>
      <c r="H10625" s="47"/>
      <c r="I10625" s="47"/>
      <c r="J10625" s="47"/>
    </row>
    <row r="10626" spans="6:10">
      <c r="F10626" s="70"/>
      <c r="G10626" s="47"/>
      <c r="H10626" s="47"/>
      <c r="I10626" s="47"/>
      <c r="J10626" s="47"/>
    </row>
    <row r="10627" spans="6:10">
      <c r="F10627" s="70"/>
      <c r="G10627" s="47"/>
      <c r="H10627" s="47"/>
      <c r="I10627" s="47"/>
      <c r="J10627" s="47"/>
    </row>
    <row r="10628" spans="6:10">
      <c r="F10628" s="70"/>
      <c r="G10628" s="47"/>
      <c r="H10628" s="47"/>
      <c r="I10628" s="47"/>
      <c r="J10628" s="47"/>
    </row>
    <row r="10629" spans="6:10">
      <c r="F10629" s="70"/>
      <c r="G10629" s="47"/>
      <c r="H10629" s="47"/>
      <c r="I10629" s="47"/>
      <c r="J10629" s="47"/>
    </row>
    <row r="10630" spans="6:10">
      <c r="F10630" s="70"/>
      <c r="G10630" s="47"/>
      <c r="H10630" s="47"/>
      <c r="I10630" s="47"/>
      <c r="J10630" s="47"/>
    </row>
    <row r="10631" spans="6:10">
      <c r="F10631" s="70"/>
      <c r="G10631" s="47"/>
      <c r="H10631" s="47"/>
      <c r="I10631" s="47"/>
      <c r="J10631" s="47"/>
    </row>
    <row r="10632" spans="6:10">
      <c r="F10632" s="70"/>
      <c r="G10632" s="47"/>
      <c r="H10632" s="47"/>
      <c r="I10632" s="47"/>
      <c r="J10632" s="47"/>
    </row>
    <row r="10633" spans="6:10">
      <c r="F10633" s="70"/>
      <c r="G10633" s="47"/>
      <c r="H10633" s="47"/>
      <c r="I10633" s="47"/>
      <c r="J10633" s="47"/>
    </row>
    <row r="10634" spans="6:10">
      <c r="F10634" s="70"/>
      <c r="G10634" s="47"/>
      <c r="H10634" s="47"/>
      <c r="I10634" s="47"/>
      <c r="J10634" s="47"/>
    </row>
    <row r="10635" spans="6:10">
      <c r="F10635" s="70"/>
      <c r="G10635" s="47"/>
      <c r="H10635" s="47"/>
      <c r="I10635" s="47"/>
      <c r="J10635" s="47"/>
    </row>
    <row r="10636" spans="6:10">
      <c r="F10636" s="70"/>
      <c r="G10636" s="47"/>
      <c r="H10636" s="47"/>
      <c r="I10636" s="47"/>
      <c r="J10636" s="47"/>
    </row>
    <row r="10637" spans="6:10">
      <c r="F10637" s="70"/>
      <c r="G10637" s="47"/>
      <c r="H10637" s="47"/>
      <c r="I10637" s="47"/>
      <c r="J10637" s="47"/>
    </row>
    <row r="10638" spans="6:10">
      <c r="F10638" s="70"/>
      <c r="G10638" s="47"/>
      <c r="H10638" s="47"/>
      <c r="I10638" s="47"/>
      <c r="J10638" s="47"/>
    </row>
    <row r="10639" spans="6:10">
      <c r="F10639" s="70"/>
      <c r="G10639" s="47"/>
      <c r="H10639" s="47"/>
      <c r="I10639" s="47"/>
      <c r="J10639" s="47"/>
    </row>
    <row r="10640" spans="6:10">
      <c r="F10640" s="70"/>
      <c r="G10640" s="47"/>
      <c r="H10640" s="47"/>
      <c r="I10640" s="47"/>
      <c r="J10640" s="47"/>
    </row>
    <row r="10641" spans="6:10">
      <c r="F10641" s="70"/>
      <c r="G10641" s="47"/>
      <c r="H10641" s="47"/>
      <c r="I10641" s="47"/>
      <c r="J10641" s="47"/>
    </row>
    <row r="10642" spans="6:10">
      <c r="F10642" s="70"/>
      <c r="G10642" s="47"/>
      <c r="H10642" s="47"/>
      <c r="I10642" s="47"/>
      <c r="J10642" s="47"/>
    </row>
    <row r="10643" spans="6:10">
      <c r="F10643" s="70"/>
      <c r="G10643" s="47"/>
      <c r="H10643" s="47"/>
      <c r="I10643" s="47"/>
      <c r="J10643" s="47"/>
    </row>
    <row r="10644" spans="6:10">
      <c r="F10644" s="70"/>
      <c r="G10644" s="47"/>
      <c r="H10644" s="47"/>
      <c r="I10644" s="47"/>
      <c r="J10644" s="47"/>
    </row>
    <row r="10645" spans="6:10">
      <c r="F10645" s="70"/>
      <c r="G10645" s="47"/>
      <c r="H10645" s="47"/>
      <c r="I10645" s="47"/>
      <c r="J10645" s="47"/>
    </row>
    <row r="10646" spans="6:10">
      <c r="F10646" s="70"/>
      <c r="G10646" s="47"/>
      <c r="H10646" s="47"/>
      <c r="I10646" s="47"/>
      <c r="J10646" s="47"/>
    </row>
    <row r="10647" spans="6:10">
      <c r="F10647" s="70"/>
      <c r="G10647" s="47"/>
      <c r="H10647" s="47"/>
      <c r="I10647" s="47"/>
      <c r="J10647" s="47"/>
    </row>
    <row r="10648" spans="6:10">
      <c r="F10648" s="70"/>
      <c r="G10648" s="47"/>
      <c r="H10648" s="47"/>
      <c r="I10648" s="47"/>
      <c r="J10648" s="47"/>
    </row>
    <row r="10649" spans="6:10">
      <c r="F10649" s="70"/>
      <c r="G10649" s="47"/>
      <c r="H10649" s="47"/>
      <c r="I10649" s="47"/>
      <c r="J10649" s="47"/>
    </row>
    <row r="10650" spans="6:10">
      <c r="F10650" s="70"/>
      <c r="G10650" s="47"/>
      <c r="H10650" s="47"/>
      <c r="I10650" s="47"/>
      <c r="J10650" s="47"/>
    </row>
    <row r="10651" spans="6:10">
      <c r="F10651" s="70"/>
      <c r="G10651" s="47"/>
      <c r="H10651" s="47"/>
      <c r="I10651" s="47"/>
      <c r="J10651" s="47"/>
    </row>
    <row r="10652" spans="6:10">
      <c r="F10652" s="70"/>
      <c r="G10652" s="47"/>
      <c r="H10652" s="47"/>
      <c r="I10652" s="47"/>
      <c r="J10652" s="47"/>
    </row>
    <row r="10653" spans="6:10">
      <c r="F10653" s="70"/>
      <c r="G10653" s="47"/>
      <c r="H10653" s="47"/>
      <c r="I10653" s="47"/>
      <c r="J10653" s="47"/>
    </row>
    <row r="10654" spans="6:10">
      <c r="F10654" s="70"/>
      <c r="G10654" s="47"/>
      <c r="H10654" s="47"/>
      <c r="I10654" s="47"/>
      <c r="J10654" s="47"/>
    </row>
    <row r="10655" spans="6:10">
      <c r="F10655" s="70"/>
      <c r="G10655" s="47"/>
      <c r="H10655" s="47"/>
      <c r="I10655" s="47"/>
      <c r="J10655" s="47"/>
    </row>
    <row r="10656" spans="6:10">
      <c r="F10656" s="70"/>
      <c r="G10656" s="47"/>
      <c r="H10656" s="47"/>
      <c r="I10656" s="47"/>
      <c r="J10656" s="47"/>
    </row>
    <row r="10657" spans="6:10">
      <c r="F10657" s="70"/>
      <c r="G10657" s="47"/>
      <c r="H10657" s="47"/>
      <c r="I10657" s="47"/>
      <c r="J10657" s="47"/>
    </row>
    <row r="10658" spans="6:10">
      <c r="F10658" s="70"/>
      <c r="G10658" s="47"/>
      <c r="H10658" s="47"/>
      <c r="I10658" s="47"/>
      <c r="J10658" s="47"/>
    </row>
    <row r="10659" spans="6:10">
      <c r="F10659" s="70"/>
      <c r="G10659" s="47"/>
      <c r="H10659" s="47"/>
      <c r="I10659" s="47"/>
      <c r="J10659" s="47"/>
    </row>
    <row r="10660" spans="6:10">
      <c r="F10660" s="70"/>
      <c r="G10660" s="47"/>
      <c r="H10660" s="47"/>
      <c r="I10660" s="47"/>
      <c r="J10660" s="47"/>
    </row>
    <row r="10661" spans="6:10">
      <c r="F10661" s="70"/>
      <c r="G10661" s="47"/>
      <c r="H10661" s="47"/>
      <c r="I10661" s="47"/>
      <c r="J10661" s="47"/>
    </row>
    <row r="10662" spans="6:10">
      <c r="F10662" s="70"/>
      <c r="G10662" s="47"/>
      <c r="H10662" s="47"/>
      <c r="I10662" s="47"/>
      <c r="J10662" s="47"/>
    </row>
    <row r="10663" spans="6:10">
      <c r="F10663" s="70"/>
      <c r="G10663" s="47"/>
      <c r="H10663" s="47"/>
      <c r="I10663" s="47"/>
      <c r="J10663" s="47"/>
    </row>
    <row r="10664" spans="6:10">
      <c r="F10664" s="70"/>
      <c r="G10664" s="47"/>
      <c r="H10664" s="47"/>
      <c r="I10664" s="47"/>
      <c r="J10664" s="47"/>
    </row>
    <row r="10665" spans="6:10">
      <c r="F10665" s="70"/>
      <c r="G10665" s="47"/>
      <c r="H10665" s="47"/>
      <c r="I10665" s="47"/>
      <c r="J10665" s="47"/>
    </row>
    <row r="10666" spans="6:10">
      <c r="F10666" s="70"/>
      <c r="G10666" s="47"/>
      <c r="H10666" s="47"/>
      <c r="I10666" s="47"/>
      <c r="J10666" s="47"/>
    </row>
    <row r="10667" spans="6:10">
      <c r="F10667" s="70"/>
      <c r="G10667" s="47"/>
      <c r="H10667" s="47"/>
      <c r="I10667" s="47"/>
      <c r="J10667" s="47"/>
    </row>
    <row r="10668" spans="6:10">
      <c r="F10668" s="70"/>
      <c r="G10668" s="47"/>
      <c r="H10668" s="47"/>
      <c r="I10668" s="47"/>
      <c r="J10668" s="47"/>
    </row>
    <row r="10669" spans="6:10">
      <c r="F10669" s="70"/>
      <c r="G10669" s="47"/>
      <c r="H10669" s="47"/>
      <c r="I10669" s="47"/>
      <c r="J10669" s="47"/>
    </row>
    <row r="10670" spans="6:10">
      <c r="F10670" s="70"/>
      <c r="G10670" s="47"/>
      <c r="H10670" s="47"/>
      <c r="I10670" s="47"/>
      <c r="J10670" s="47"/>
    </row>
    <row r="10671" spans="6:10">
      <c r="F10671" s="70"/>
      <c r="G10671" s="47"/>
      <c r="H10671" s="47"/>
      <c r="I10671" s="47"/>
      <c r="J10671" s="47"/>
    </row>
    <row r="10672" spans="6:10">
      <c r="F10672" s="70"/>
      <c r="G10672" s="47"/>
      <c r="H10672" s="47"/>
      <c r="I10672" s="47"/>
      <c r="J10672" s="47"/>
    </row>
    <row r="10673" spans="6:10">
      <c r="F10673" s="70"/>
      <c r="G10673" s="47"/>
      <c r="H10673" s="47"/>
      <c r="I10673" s="47"/>
      <c r="J10673" s="47"/>
    </row>
    <row r="10674" spans="6:10">
      <c r="F10674" s="70"/>
      <c r="G10674" s="47"/>
      <c r="H10674" s="47"/>
      <c r="I10674" s="47"/>
      <c r="J10674" s="47"/>
    </row>
    <row r="10675" spans="6:10">
      <c r="F10675" s="70"/>
      <c r="G10675" s="47"/>
      <c r="H10675" s="47"/>
      <c r="I10675" s="47"/>
      <c r="J10675" s="47"/>
    </row>
    <row r="10676" spans="6:10">
      <c r="F10676" s="70"/>
      <c r="G10676" s="47"/>
      <c r="H10676" s="47"/>
      <c r="I10676" s="47"/>
      <c r="J10676" s="47"/>
    </row>
    <row r="10677" spans="6:10">
      <c r="F10677" s="70"/>
      <c r="G10677" s="47"/>
      <c r="H10677" s="47"/>
      <c r="I10677" s="47"/>
      <c r="J10677" s="47"/>
    </row>
    <row r="10678" spans="6:10">
      <c r="F10678" s="70"/>
      <c r="G10678" s="47"/>
      <c r="H10678" s="47"/>
      <c r="I10678" s="47"/>
      <c r="J10678" s="47"/>
    </row>
    <row r="10679" spans="6:10">
      <c r="F10679" s="70"/>
      <c r="G10679" s="47"/>
      <c r="H10679" s="47"/>
      <c r="I10679" s="47"/>
      <c r="J10679" s="47"/>
    </row>
    <row r="10680" spans="6:10">
      <c r="F10680" s="70"/>
      <c r="G10680" s="47"/>
      <c r="H10680" s="47"/>
      <c r="I10680" s="47"/>
      <c r="J10680" s="47"/>
    </row>
    <row r="10681" spans="6:10">
      <c r="F10681" s="70"/>
      <c r="G10681" s="47"/>
      <c r="H10681" s="47"/>
      <c r="I10681" s="47"/>
      <c r="J10681" s="47"/>
    </row>
    <row r="10682" spans="6:10">
      <c r="F10682" s="70"/>
      <c r="G10682" s="47"/>
      <c r="H10682" s="47"/>
      <c r="I10682" s="47"/>
      <c r="J10682" s="47"/>
    </row>
    <row r="10683" spans="6:10">
      <c r="F10683" s="70"/>
      <c r="G10683" s="47"/>
      <c r="H10683" s="47"/>
      <c r="I10683" s="47"/>
      <c r="J10683" s="47"/>
    </row>
    <row r="10684" spans="6:10">
      <c r="F10684" s="70"/>
      <c r="G10684" s="47"/>
      <c r="H10684" s="47"/>
      <c r="I10684" s="47"/>
      <c r="J10684" s="47"/>
    </row>
    <row r="10685" spans="6:10">
      <c r="F10685" s="70"/>
      <c r="G10685" s="47"/>
      <c r="H10685" s="47"/>
      <c r="I10685" s="47"/>
      <c r="J10685" s="47"/>
    </row>
    <row r="10686" spans="6:10">
      <c r="F10686" s="70"/>
      <c r="G10686" s="47"/>
      <c r="H10686" s="47"/>
      <c r="I10686" s="47"/>
      <c r="J10686" s="47"/>
    </row>
    <row r="10687" spans="6:10">
      <c r="F10687" s="70"/>
      <c r="G10687" s="47"/>
      <c r="H10687" s="47"/>
      <c r="I10687" s="47"/>
      <c r="J10687" s="47"/>
    </row>
    <row r="10688" spans="6:10">
      <c r="F10688" s="70"/>
      <c r="G10688" s="47"/>
      <c r="H10688" s="47"/>
      <c r="I10688" s="47"/>
      <c r="J10688" s="47"/>
    </row>
    <row r="10689" spans="6:10">
      <c r="F10689" s="70"/>
      <c r="G10689" s="47"/>
      <c r="H10689" s="47"/>
      <c r="I10689" s="47"/>
      <c r="J10689" s="47"/>
    </row>
    <row r="10690" spans="6:10">
      <c r="F10690" s="70"/>
      <c r="G10690" s="47"/>
      <c r="H10690" s="47"/>
      <c r="I10690" s="47"/>
      <c r="J10690" s="47"/>
    </row>
    <row r="10691" spans="6:10">
      <c r="F10691" s="70"/>
      <c r="G10691" s="47"/>
      <c r="H10691" s="47"/>
      <c r="I10691" s="47"/>
      <c r="J10691" s="47"/>
    </row>
    <row r="10692" spans="6:10">
      <c r="F10692" s="70"/>
      <c r="G10692" s="47"/>
      <c r="H10692" s="47"/>
      <c r="I10692" s="47"/>
      <c r="J10692" s="47"/>
    </row>
    <row r="10693" spans="6:10">
      <c r="F10693" s="70"/>
      <c r="G10693" s="47"/>
      <c r="H10693" s="47"/>
      <c r="I10693" s="47"/>
      <c r="J10693" s="47"/>
    </row>
    <row r="10694" spans="6:10">
      <c r="F10694" s="70"/>
      <c r="G10694" s="47"/>
      <c r="H10694" s="47"/>
      <c r="I10694" s="47"/>
      <c r="J10694" s="47"/>
    </row>
    <row r="10695" spans="6:10">
      <c r="F10695" s="70"/>
      <c r="G10695" s="47"/>
      <c r="H10695" s="47"/>
      <c r="I10695" s="47"/>
      <c r="J10695" s="47"/>
    </row>
    <row r="10696" spans="6:10">
      <c r="F10696" s="70"/>
      <c r="G10696" s="47"/>
      <c r="H10696" s="47"/>
      <c r="I10696" s="47"/>
      <c r="J10696" s="47"/>
    </row>
    <row r="10697" spans="6:10">
      <c r="F10697" s="70"/>
      <c r="G10697" s="47"/>
      <c r="H10697" s="47"/>
      <c r="I10697" s="47"/>
      <c r="J10697" s="47"/>
    </row>
    <row r="10698" spans="6:10">
      <c r="F10698" s="70"/>
      <c r="G10698" s="47"/>
      <c r="H10698" s="47"/>
      <c r="I10698" s="47"/>
      <c r="J10698" s="47"/>
    </row>
    <row r="10699" spans="6:10">
      <c r="F10699" s="70"/>
      <c r="G10699" s="47"/>
      <c r="H10699" s="47"/>
      <c r="I10699" s="47"/>
      <c r="J10699" s="47"/>
    </row>
    <row r="10700" spans="6:10">
      <c r="F10700" s="70"/>
      <c r="G10700" s="47"/>
      <c r="H10700" s="47"/>
      <c r="I10700" s="47"/>
      <c r="J10700" s="47"/>
    </row>
    <row r="10701" spans="6:10">
      <c r="F10701" s="70"/>
      <c r="G10701" s="47"/>
      <c r="H10701" s="47"/>
      <c r="I10701" s="47"/>
      <c r="J10701" s="47"/>
    </row>
    <row r="10702" spans="6:10">
      <c r="F10702" s="70"/>
      <c r="G10702" s="47"/>
      <c r="H10702" s="47"/>
      <c r="I10702" s="47"/>
      <c r="J10702" s="47"/>
    </row>
    <row r="10703" spans="6:10">
      <c r="F10703" s="70"/>
      <c r="G10703" s="47"/>
      <c r="H10703" s="47"/>
      <c r="I10703" s="47"/>
      <c r="J10703" s="47"/>
    </row>
    <row r="10704" spans="6:10">
      <c r="F10704" s="70"/>
      <c r="G10704" s="47"/>
      <c r="H10704" s="47"/>
      <c r="I10704" s="47"/>
      <c r="J10704" s="47"/>
    </row>
    <row r="10705" spans="6:10">
      <c r="F10705" s="70"/>
      <c r="G10705" s="47"/>
      <c r="H10705" s="47"/>
      <c r="I10705" s="47"/>
      <c r="J10705" s="47"/>
    </row>
    <row r="10706" spans="6:10">
      <c r="F10706" s="70"/>
      <c r="G10706" s="47"/>
      <c r="H10706" s="47"/>
      <c r="I10706" s="47"/>
      <c r="J10706" s="47"/>
    </row>
    <row r="10707" spans="6:10">
      <c r="F10707" s="70"/>
      <c r="G10707" s="47"/>
      <c r="H10707" s="47"/>
      <c r="I10707" s="47"/>
      <c r="J10707" s="47"/>
    </row>
    <row r="10708" spans="6:10">
      <c r="F10708" s="70"/>
      <c r="G10708" s="47"/>
      <c r="H10708" s="47"/>
      <c r="I10708" s="47"/>
      <c r="J10708" s="47"/>
    </row>
    <row r="10709" spans="6:10">
      <c r="F10709" s="70"/>
      <c r="G10709" s="47"/>
      <c r="H10709" s="47"/>
      <c r="I10709" s="47"/>
      <c r="J10709" s="47"/>
    </row>
    <row r="10710" spans="6:10">
      <c r="F10710" s="70"/>
      <c r="G10710" s="47"/>
      <c r="H10710" s="47"/>
      <c r="I10710" s="47"/>
      <c r="J10710" s="47"/>
    </row>
    <row r="10711" spans="6:10">
      <c r="F10711" s="70"/>
      <c r="G10711" s="47"/>
      <c r="H10711" s="47"/>
      <c r="I10711" s="47"/>
      <c r="J10711" s="47"/>
    </row>
    <row r="10712" spans="6:10">
      <c r="F10712" s="70"/>
      <c r="G10712" s="47"/>
      <c r="H10712" s="47"/>
      <c r="I10712" s="47"/>
      <c r="J10712" s="47"/>
    </row>
    <row r="10713" spans="6:10">
      <c r="F10713" s="70"/>
      <c r="G10713" s="47"/>
      <c r="H10713" s="47"/>
      <c r="I10713" s="47"/>
      <c r="J10713" s="47"/>
    </row>
    <row r="10714" spans="6:10">
      <c r="F10714" s="70"/>
      <c r="G10714" s="47"/>
      <c r="H10714" s="47"/>
      <c r="I10714" s="47"/>
      <c r="J10714" s="47"/>
    </row>
    <row r="10715" spans="6:10">
      <c r="F10715" s="70"/>
      <c r="G10715" s="47"/>
      <c r="H10715" s="47"/>
      <c r="I10715" s="47"/>
      <c r="J10715" s="47"/>
    </row>
    <row r="10716" spans="6:10">
      <c r="F10716" s="70"/>
      <c r="G10716" s="47"/>
      <c r="H10716" s="47"/>
      <c r="I10716" s="47"/>
      <c r="J10716" s="47"/>
    </row>
    <row r="10717" spans="6:10">
      <c r="F10717" s="70"/>
      <c r="G10717" s="47"/>
      <c r="H10717" s="47"/>
      <c r="I10717" s="47"/>
      <c r="J10717" s="47"/>
    </row>
    <row r="10718" spans="6:10">
      <c r="F10718" s="70"/>
      <c r="G10718" s="47"/>
      <c r="H10718" s="47"/>
      <c r="I10718" s="47"/>
      <c r="J10718" s="47"/>
    </row>
    <row r="10719" spans="6:10">
      <c r="F10719" s="70"/>
      <c r="G10719" s="47"/>
      <c r="H10719" s="47"/>
      <c r="I10719" s="47"/>
      <c r="J10719" s="47"/>
    </row>
    <row r="10720" spans="6:10">
      <c r="F10720" s="70"/>
      <c r="G10720" s="47"/>
      <c r="H10720" s="47"/>
      <c r="I10720" s="47"/>
      <c r="J10720" s="47"/>
    </row>
    <row r="10721" spans="6:10">
      <c r="F10721" s="70"/>
      <c r="G10721" s="47"/>
      <c r="H10721" s="47"/>
      <c r="I10721" s="47"/>
      <c r="J10721" s="47"/>
    </row>
    <row r="10722" spans="6:10">
      <c r="F10722" s="70"/>
      <c r="G10722" s="47"/>
      <c r="H10722" s="47"/>
      <c r="I10722" s="47"/>
      <c r="J10722" s="47"/>
    </row>
    <row r="10723" spans="6:10">
      <c r="F10723" s="70"/>
      <c r="G10723" s="47"/>
      <c r="H10723" s="47"/>
      <c r="I10723" s="47"/>
      <c r="J10723" s="47"/>
    </row>
    <row r="10724" spans="6:10">
      <c r="F10724" s="70"/>
      <c r="G10724" s="47"/>
      <c r="H10724" s="47"/>
      <c r="I10724" s="47"/>
      <c r="J10724" s="47"/>
    </row>
    <row r="10725" spans="6:10">
      <c r="F10725" s="70"/>
      <c r="G10725" s="47"/>
      <c r="H10725" s="47"/>
      <c r="I10725" s="47"/>
      <c r="J10725" s="47"/>
    </row>
    <row r="10726" spans="6:10">
      <c r="F10726" s="70"/>
      <c r="G10726" s="47"/>
      <c r="H10726" s="47"/>
      <c r="I10726" s="47"/>
      <c r="J10726" s="47"/>
    </row>
    <row r="10727" spans="6:10">
      <c r="F10727" s="70"/>
      <c r="G10727" s="47"/>
      <c r="H10727" s="47"/>
      <c r="I10727" s="47"/>
      <c r="J10727" s="47"/>
    </row>
    <row r="10728" spans="6:10">
      <c r="F10728" s="70"/>
      <c r="G10728" s="47"/>
      <c r="H10728" s="47"/>
      <c r="I10728" s="47"/>
      <c r="J10728" s="47"/>
    </row>
    <row r="10729" spans="6:10">
      <c r="F10729" s="70"/>
      <c r="G10729" s="47"/>
      <c r="H10729" s="47"/>
      <c r="I10729" s="47"/>
      <c r="J10729" s="47"/>
    </row>
    <row r="10730" spans="6:10">
      <c r="F10730" s="70"/>
      <c r="G10730" s="47"/>
      <c r="H10730" s="47"/>
      <c r="I10730" s="47"/>
      <c r="J10730" s="47"/>
    </row>
    <row r="10731" spans="6:10">
      <c r="F10731" s="70"/>
      <c r="G10731" s="47"/>
      <c r="H10731" s="47"/>
      <c r="I10731" s="47"/>
      <c r="J10731" s="47"/>
    </row>
    <row r="10732" spans="6:10">
      <c r="F10732" s="70"/>
      <c r="G10732" s="47"/>
      <c r="H10732" s="47"/>
      <c r="I10732" s="47"/>
      <c r="J10732" s="47"/>
    </row>
    <row r="10733" spans="6:10">
      <c r="F10733" s="70"/>
      <c r="G10733" s="47"/>
      <c r="H10733" s="47"/>
      <c r="I10733" s="47"/>
      <c r="J10733" s="47"/>
    </row>
    <row r="10734" spans="6:10">
      <c r="F10734" s="70"/>
      <c r="G10734" s="47"/>
      <c r="H10734" s="47"/>
      <c r="I10734" s="47"/>
      <c r="J10734" s="47"/>
    </row>
    <row r="10735" spans="6:10">
      <c r="F10735" s="70"/>
      <c r="G10735" s="47"/>
      <c r="H10735" s="47"/>
      <c r="I10735" s="47"/>
      <c r="J10735" s="47"/>
    </row>
    <row r="10736" spans="6:10">
      <c r="F10736" s="70"/>
      <c r="G10736" s="47"/>
      <c r="H10736" s="47"/>
      <c r="I10736" s="47"/>
      <c r="J10736" s="47"/>
    </row>
    <row r="10737" spans="6:10">
      <c r="F10737" s="70"/>
      <c r="G10737" s="47"/>
      <c r="H10737" s="47"/>
      <c r="I10737" s="47"/>
      <c r="J10737" s="47"/>
    </row>
    <row r="10738" spans="6:10">
      <c r="F10738" s="70"/>
      <c r="G10738" s="47"/>
      <c r="H10738" s="47"/>
      <c r="I10738" s="47"/>
      <c r="J10738" s="47"/>
    </row>
    <row r="10739" spans="6:10">
      <c r="F10739" s="70"/>
      <c r="G10739" s="47"/>
      <c r="H10739" s="47"/>
      <c r="I10739" s="47"/>
      <c r="J10739" s="47"/>
    </row>
    <row r="10740" spans="6:10">
      <c r="F10740" s="70"/>
      <c r="G10740" s="47"/>
      <c r="H10740" s="47"/>
      <c r="I10740" s="47"/>
      <c r="J10740" s="47"/>
    </row>
    <row r="10741" spans="6:10">
      <c r="F10741" s="70"/>
      <c r="G10741" s="47"/>
      <c r="H10741" s="47"/>
      <c r="I10741" s="47"/>
      <c r="J10741" s="47"/>
    </row>
    <row r="10742" spans="6:10">
      <c r="F10742" s="70"/>
      <c r="G10742" s="47"/>
      <c r="H10742" s="47"/>
      <c r="I10742" s="47"/>
      <c r="J10742" s="47"/>
    </row>
    <row r="10743" spans="6:10">
      <c r="F10743" s="70"/>
      <c r="G10743" s="47"/>
      <c r="H10743" s="47"/>
      <c r="I10743" s="47"/>
      <c r="J10743" s="47"/>
    </row>
    <row r="10744" spans="6:10">
      <c r="F10744" s="70"/>
      <c r="G10744" s="47"/>
      <c r="H10744" s="47"/>
      <c r="I10744" s="47"/>
      <c r="J10744" s="47"/>
    </row>
    <row r="10745" spans="6:10">
      <c r="F10745" s="70"/>
      <c r="G10745" s="47"/>
      <c r="H10745" s="47"/>
      <c r="I10745" s="47"/>
      <c r="J10745" s="47"/>
    </row>
    <row r="10746" spans="6:10">
      <c r="F10746" s="70"/>
      <c r="G10746" s="47"/>
      <c r="H10746" s="47"/>
      <c r="I10746" s="47"/>
      <c r="J10746" s="47"/>
    </row>
    <row r="10747" spans="6:10">
      <c r="F10747" s="70"/>
      <c r="G10747" s="47"/>
      <c r="H10747" s="47"/>
      <c r="I10747" s="47"/>
      <c r="J10747" s="47"/>
    </row>
    <row r="10748" spans="6:10">
      <c r="F10748" s="70"/>
      <c r="G10748" s="47"/>
      <c r="H10748" s="47"/>
      <c r="I10748" s="47"/>
      <c r="J10748" s="47"/>
    </row>
    <row r="10749" spans="6:10">
      <c r="F10749" s="70"/>
      <c r="G10749" s="47"/>
      <c r="H10749" s="47"/>
      <c r="I10749" s="47"/>
      <c r="J10749" s="47"/>
    </row>
    <row r="10750" spans="6:10">
      <c r="F10750" s="70"/>
      <c r="G10750" s="47"/>
      <c r="H10750" s="47"/>
      <c r="I10750" s="47"/>
      <c r="J10750" s="47"/>
    </row>
    <row r="10751" spans="6:10">
      <c r="F10751" s="70"/>
      <c r="G10751" s="47"/>
      <c r="H10751" s="47"/>
      <c r="I10751" s="47"/>
      <c r="J10751" s="47"/>
    </row>
    <row r="10752" spans="6:10">
      <c r="F10752" s="70"/>
      <c r="G10752" s="47"/>
      <c r="H10752" s="47"/>
      <c r="I10752" s="47"/>
      <c r="J10752" s="47"/>
    </row>
    <row r="10753" spans="6:10">
      <c r="F10753" s="70"/>
      <c r="G10753" s="47"/>
      <c r="H10753" s="47"/>
      <c r="I10753" s="47"/>
      <c r="J10753" s="47"/>
    </row>
    <row r="10754" spans="6:10">
      <c r="F10754" s="70"/>
      <c r="G10754" s="47"/>
      <c r="H10754" s="47"/>
      <c r="I10754" s="47"/>
      <c r="J10754" s="47"/>
    </row>
    <row r="10755" spans="6:10">
      <c r="F10755" s="70"/>
      <c r="G10755" s="47"/>
      <c r="H10755" s="47"/>
      <c r="I10755" s="47"/>
      <c r="J10755" s="47"/>
    </row>
    <row r="10756" spans="6:10">
      <c r="F10756" s="70"/>
      <c r="G10756" s="47"/>
      <c r="H10756" s="47"/>
      <c r="I10756" s="47"/>
      <c r="J10756" s="47"/>
    </row>
    <row r="10757" spans="6:10">
      <c r="F10757" s="70"/>
      <c r="G10757" s="47"/>
      <c r="H10757" s="47"/>
      <c r="I10757" s="47"/>
      <c r="J10757" s="47"/>
    </row>
    <row r="10758" spans="6:10">
      <c r="F10758" s="70"/>
      <c r="G10758" s="47"/>
      <c r="H10758" s="47"/>
      <c r="I10758" s="47"/>
      <c r="J10758" s="47"/>
    </row>
    <row r="10759" spans="6:10">
      <c r="F10759" s="70"/>
      <c r="G10759" s="47"/>
      <c r="H10759" s="47"/>
      <c r="I10759" s="47"/>
      <c r="J10759" s="47"/>
    </row>
    <row r="10760" spans="6:10">
      <c r="F10760" s="70"/>
      <c r="G10760" s="47"/>
      <c r="H10760" s="47"/>
      <c r="I10760" s="47"/>
      <c r="J10760" s="47"/>
    </row>
    <row r="10761" spans="6:10">
      <c r="F10761" s="70"/>
      <c r="G10761" s="47"/>
      <c r="H10761" s="47"/>
      <c r="I10761" s="47"/>
      <c r="J10761" s="47"/>
    </row>
    <row r="10762" spans="6:10">
      <c r="F10762" s="70"/>
      <c r="G10762" s="47"/>
      <c r="H10762" s="47"/>
      <c r="I10762" s="47"/>
      <c r="J10762" s="47"/>
    </row>
    <row r="10763" spans="6:10">
      <c r="F10763" s="70"/>
      <c r="G10763" s="47"/>
      <c r="H10763" s="47"/>
      <c r="I10763" s="47"/>
      <c r="J10763" s="47"/>
    </row>
    <row r="10764" spans="6:10">
      <c r="F10764" s="70"/>
      <c r="G10764" s="47"/>
      <c r="H10764" s="47"/>
      <c r="I10764" s="47"/>
      <c r="J10764" s="47"/>
    </row>
    <row r="10765" spans="6:10">
      <c r="F10765" s="70"/>
      <c r="G10765" s="47"/>
      <c r="H10765" s="47"/>
      <c r="I10765" s="47"/>
      <c r="J10765" s="47"/>
    </row>
    <row r="10766" spans="6:10">
      <c r="F10766" s="70"/>
      <c r="G10766" s="47"/>
      <c r="H10766" s="47"/>
      <c r="I10766" s="47"/>
      <c r="J10766" s="47"/>
    </row>
    <row r="10767" spans="6:10">
      <c r="F10767" s="70"/>
      <c r="G10767" s="47"/>
      <c r="H10767" s="47"/>
      <c r="I10767" s="47"/>
      <c r="J10767" s="47"/>
    </row>
    <row r="10768" spans="6:10">
      <c r="F10768" s="70"/>
      <c r="G10768" s="47"/>
      <c r="H10768" s="47"/>
      <c r="I10768" s="47"/>
      <c r="J10768" s="47"/>
    </row>
    <row r="10769" spans="6:10">
      <c r="F10769" s="70"/>
      <c r="G10769" s="47"/>
      <c r="H10769" s="47"/>
      <c r="I10769" s="47"/>
      <c r="J10769" s="47"/>
    </row>
    <row r="10770" spans="6:10">
      <c r="F10770" s="70"/>
      <c r="G10770" s="47"/>
      <c r="H10770" s="47"/>
      <c r="I10770" s="47"/>
      <c r="J10770" s="47"/>
    </row>
    <row r="10771" spans="6:10">
      <c r="F10771" s="70"/>
      <c r="G10771" s="47"/>
      <c r="H10771" s="47"/>
      <c r="I10771" s="47"/>
      <c r="J10771" s="47"/>
    </row>
    <row r="10772" spans="6:10">
      <c r="F10772" s="70"/>
      <c r="G10772" s="47"/>
      <c r="H10772" s="47"/>
      <c r="I10772" s="47"/>
      <c r="J10772" s="47"/>
    </row>
    <row r="10773" spans="6:10">
      <c r="F10773" s="70"/>
      <c r="G10773" s="47"/>
      <c r="H10773" s="47"/>
      <c r="I10773" s="47"/>
      <c r="J10773" s="47"/>
    </row>
    <row r="10774" spans="6:10">
      <c r="F10774" s="70"/>
      <c r="G10774" s="47"/>
      <c r="H10774" s="47"/>
      <c r="I10774" s="47"/>
      <c r="J10774" s="47"/>
    </row>
    <row r="10775" spans="6:10">
      <c r="F10775" s="70"/>
      <c r="G10775" s="47"/>
      <c r="H10775" s="47"/>
      <c r="I10775" s="47"/>
      <c r="J10775" s="47"/>
    </row>
    <row r="10776" spans="6:10">
      <c r="F10776" s="70"/>
      <c r="G10776" s="47"/>
      <c r="H10776" s="47"/>
      <c r="I10776" s="47"/>
      <c r="J10776" s="47"/>
    </row>
    <row r="10777" spans="6:10">
      <c r="F10777" s="70"/>
      <c r="G10777" s="47"/>
      <c r="H10777" s="47"/>
      <c r="I10777" s="47"/>
      <c r="J10777" s="47"/>
    </row>
    <row r="10778" spans="6:10">
      <c r="F10778" s="70"/>
      <c r="G10778" s="47"/>
      <c r="H10778" s="47"/>
      <c r="I10778" s="47"/>
      <c r="J10778" s="47"/>
    </row>
    <row r="10779" spans="6:10">
      <c r="F10779" s="70"/>
      <c r="G10779" s="47"/>
      <c r="H10779" s="47"/>
      <c r="I10779" s="47"/>
      <c r="J10779" s="47"/>
    </row>
    <row r="10780" spans="6:10">
      <c r="F10780" s="70"/>
      <c r="G10780" s="47"/>
      <c r="H10780" s="47"/>
      <c r="I10780" s="47"/>
      <c r="J10780" s="47"/>
    </row>
    <row r="10781" spans="6:10">
      <c r="F10781" s="70"/>
      <c r="G10781" s="47"/>
      <c r="H10781" s="47"/>
      <c r="I10781" s="47"/>
      <c r="J10781" s="47"/>
    </row>
    <row r="10782" spans="6:10">
      <c r="F10782" s="70"/>
      <c r="G10782" s="47"/>
      <c r="H10782" s="47"/>
      <c r="I10782" s="47"/>
      <c r="J10782" s="47"/>
    </row>
    <row r="10783" spans="6:10">
      <c r="F10783" s="70"/>
      <c r="G10783" s="47"/>
      <c r="H10783" s="47"/>
      <c r="I10783" s="47"/>
      <c r="J10783" s="47"/>
    </row>
    <row r="10784" spans="6:10">
      <c r="F10784" s="70"/>
      <c r="G10784" s="47"/>
      <c r="H10784" s="47"/>
      <c r="I10784" s="47"/>
      <c r="J10784" s="47"/>
    </row>
    <row r="10785" spans="6:10">
      <c r="F10785" s="70"/>
      <c r="G10785" s="47"/>
      <c r="H10785" s="47"/>
      <c r="I10785" s="47"/>
      <c r="J10785" s="47"/>
    </row>
    <row r="10786" spans="6:10">
      <c r="F10786" s="70"/>
      <c r="G10786" s="47"/>
      <c r="H10786" s="47"/>
      <c r="I10786" s="47"/>
      <c r="J10786" s="47"/>
    </row>
    <row r="10787" spans="6:10">
      <c r="F10787" s="70"/>
      <c r="G10787" s="47"/>
      <c r="H10787" s="47"/>
      <c r="I10787" s="47"/>
      <c r="J10787" s="47"/>
    </row>
    <row r="10788" spans="6:10">
      <c r="F10788" s="70"/>
      <c r="G10788" s="47"/>
      <c r="H10788" s="47"/>
      <c r="I10788" s="47"/>
      <c r="J10788" s="47"/>
    </row>
    <row r="10789" spans="6:10">
      <c r="F10789" s="70"/>
      <c r="G10789" s="47"/>
      <c r="H10789" s="47"/>
      <c r="I10789" s="47"/>
      <c r="J10789" s="47"/>
    </row>
    <row r="10790" spans="6:10">
      <c r="F10790" s="70"/>
      <c r="G10790" s="47"/>
      <c r="H10790" s="47"/>
      <c r="I10790" s="47"/>
      <c r="J10790" s="47"/>
    </row>
    <row r="10791" spans="6:10">
      <c r="F10791" s="70"/>
      <c r="G10791" s="47"/>
      <c r="H10791" s="47"/>
      <c r="I10791" s="47"/>
      <c r="J10791" s="47"/>
    </row>
    <row r="10792" spans="6:10">
      <c r="F10792" s="70"/>
      <c r="G10792" s="47"/>
      <c r="H10792" s="47"/>
      <c r="I10792" s="47"/>
      <c r="J10792" s="47"/>
    </row>
    <row r="10793" spans="6:10">
      <c r="F10793" s="70"/>
      <c r="G10793" s="47"/>
      <c r="H10793" s="47"/>
      <c r="I10793" s="47"/>
      <c r="J10793" s="47"/>
    </row>
    <row r="10794" spans="6:10">
      <c r="F10794" s="70"/>
      <c r="G10794" s="47"/>
      <c r="H10794" s="47"/>
      <c r="I10794" s="47"/>
      <c r="J10794" s="47"/>
    </row>
    <row r="10795" spans="6:10">
      <c r="F10795" s="70"/>
      <c r="G10795" s="47"/>
      <c r="H10795" s="47"/>
      <c r="I10795" s="47"/>
      <c r="J10795" s="47"/>
    </row>
    <row r="10796" spans="6:10">
      <c r="F10796" s="70"/>
      <c r="G10796" s="47"/>
      <c r="H10796" s="47"/>
      <c r="I10796" s="47"/>
      <c r="J10796" s="47"/>
    </row>
    <row r="10797" spans="6:10">
      <c r="F10797" s="70"/>
      <c r="G10797" s="47"/>
      <c r="H10797" s="47"/>
      <c r="I10797" s="47"/>
      <c r="J10797" s="47"/>
    </row>
    <row r="10798" spans="6:10">
      <c r="F10798" s="70"/>
      <c r="G10798" s="47"/>
      <c r="H10798" s="47"/>
      <c r="I10798" s="47"/>
      <c r="J10798" s="47"/>
    </row>
    <row r="10799" spans="6:10">
      <c r="F10799" s="70"/>
      <c r="G10799" s="47"/>
      <c r="H10799" s="47"/>
      <c r="I10799" s="47"/>
      <c r="J10799" s="47"/>
    </row>
    <row r="10800" spans="6:10">
      <c r="F10800" s="70"/>
      <c r="G10800" s="47"/>
      <c r="H10800" s="47"/>
      <c r="I10800" s="47"/>
      <c r="J10800" s="47"/>
    </row>
    <row r="10801" spans="6:10">
      <c r="F10801" s="70"/>
      <c r="G10801" s="47"/>
      <c r="H10801" s="47"/>
      <c r="I10801" s="47"/>
      <c r="J10801" s="47"/>
    </row>
    <row r="10802" spans="6:10">
      <c r="F10802" s="70"/>
      <c r="G10802" s="47"/>
      <c r="H10802" s="47"/>
      <c r="I10802" s="47"/>
      <c r="J10802" s="47"/>
    </row>
    <row r="10803" spans="6:10">
      <c r="F10803" s="70"/>
      <c r="G10803" s="47"/>
      <c r="H10803" s="47"/>
      <c r="I10803" s="47"/>
      <c r="J10803" s="47"/>
    </row>
    <row r="10804" spans="6:10">
      <c r="F10804" s="70"/>
      <c r="G10804" s="47"/>
      <c r="H10804" s="47"/>
      <c r="I10804" s="47"/>
      <c r="J10804" s="47"/>
    </row>
    <row r="10805" spans="6:10">
      <c r="F10805" s="70"/>
      <c r="G10805" s="47"/>
      <c r="H10805" s="47"/>
      <c r="I10805" s="47"/>
      <c r="J10805" s="47"/>
    </row>
    <row r="10806" spans="6:10">
      <c r="F10806" s="70"/>
      <c r="G10806" s="47"/>
      <c r="H10806" s="47"/>
      <c r="I10806" s="47"/>
      <c r="J10806" s="47"/>
    </row>
    <row r="10807" spans="6:10">
      <c r="F10807" s="70"/>
      <c r="G10807" s="47"/>
      <c r="H10807" s="47"/>
      <c r="I10807" s="47"/>
      <c r="J10807" s="47"/>
    </row>
    <row r="10808" spans="6:10">
      <c r="F10808" s="70"/>
      <c r="G10808" s="47"/>
      <c r="H10808" s="47"/>
      <c r="I10808" s="47"/>
      <c r="J10808" s="47"/>
    </row>
    <row r="10809" spans="6:10">
      <c r="F10809" s="70"/>
      <c r="G10809" s="47"/>
      <c r="H10809" s="47"/>
      <c r="I10809" s="47"/>
      <c r="J10809" s="47"/>
    </row>
    <row r="10810" spans="6:10">
      <c r="F10810" s="70"/>
      <c r="G10810" s="47"/>
      <c r="H10810" s="47"/>
      <c r="I10810" s="47"/>
      <c r="J10810" s="47"/>
    </row>
    <row r="10811" spans="6:10">
      <c r="F10811" s="70"/>
      <c r="G10811" s="47"/>
      <c r="H10811" s="47"/>
      <c r="I10811" s="47"/>
      <c r="J10811" s="47"/>
    </row>
    <row r="10812" spans="6:10">
      <c r="F10812" s="70"/>
      <c r="G10812" s="47"/>
      <c r="H10812" s="47"/>
      <c r="I10812" s="47"/>
      <c r="J10812" s="47"/>
    </row>
    <row r="10813" spans="6:10">
      <c r="F10813" s="70"/>
      <c r="G10813" s="47"/>
      <c r="H10813" s="47"/>
      <c r="I10813" s="47"/>
      <c r="J10813" s="47"/>
    </row>
    <row r="10814" spans="6:10">
      <c r="F10814" s="70"/>
      <c r="G10814" s="47"/>
      <c r="H10814" s="47"/>
      <c r="I10814" s="47"/>
      <c r="J10814" s="47"/>
    </row>
    <row r="10815" spans="6:10">
      <c r="F10815" s="70"/>
      <c r="G10815" s="47"/>
      <c r="H10815" s="47"/>
      <c r="I10815" s="47"/>
      <c r="J10815" s="47"/>
    </row>
    <row r="10816" spans="6:10">
      <c r="F10816" s="70"/>
      <c r="G10816" s="47"/>
      <c r="H10816" s="47"/>
      <c r="I10816" s="47"/>
      <c r="J10816" s="47"/>
    </row>
    <row r="10817" spans="6:10">
      <c r="F10817" s="70"/>
      <c r="G10817" s="47"/>
      <c r="H10817" s="47"/>
      <c r="I10817" s="47"/>
      <c r="J10817" s="47"/>
    </row>
    <row r="10818" spans="6:10">
      <c r="F10818" s="70"/>
      <c r="G10818" s="47"/>
      <c r="H10818" s="47"/>
      <c r="I10818" s="47"/>
      <c r="J10818" s="47"/>
    </row>
    <row r="10819" spans="6:10">
      <c r="F10819" s="70"/>
      <c r="G10819" s="47"/>
      <c r="H10819" s="47"/>
      <c r="I10819" s="47"/>
      <c r="J10819" s="47"/>
    </row>
    <row r="10820" spans="6:10">
      <c r="F10820" s="70"/>
      <c r="G10820" s="47"/>
      <c r="H10820" s="47"/>
      <c r="I10820" s="47"/>
      <c r="J10820" s="47"/>
    </row>
    <row r="10821" spans="6:10">
      <c r="F10821" s="70"/>
      <c r="G10821" s="47"/>
      <c r="H10821" s="47"/>
      <c r="I10821" s="47"/>
      <c r="J10821" s="47"/>
    </row>
    <row r="10822" spans="6:10">
      <c r="F10822" s="70"/>
      <c r="G10822" s="47"/>
      <c r="H10822" s="47"/>
      <c r="I10822" s="47"/>
      <c r="J10822" s="47"/>
    </row>
    <row r="10823" spans="6:10">
      <c r="F10823" s="70"/>
      <c r="G10823" s="47"/>
      <c r="H10823" s="47"/>
      <c r="I10823" s="47"/>
      <c r="J10823" s="47"/>
    </row>
    <row r="10824" spans="6:10">
      <c r="F10824" s="70"/>
      <c r="G10824" s="47"/>
      <c r="H10824" s="47"/>
      <c r="I10824" s="47"/>
      <c r="J10824" s="47"/>
    </row>
    <row r="10825" spans="6:10">
      <c r="F10825" s="70"/>
      <c r="G10825" s="47"/>
      <c r="H10825" s="47"/>
      <c r="I10825" s="47"/>
      <c r="J10825" s="47"/>
    </row>
    <row r="10826" spans="6:10">
      <c r="F10826" s="70"/>
      <c r="G10826" s="47"/>
      <c r="H10826" s="47"/>
      <c r="I10826" s="47"/>
      <c r="J10826" s="47"/>
    </row>
    <row r="10827" spans="6:10">
      <c r="F10827" s="70"/>
      <c r="G10827" s="47"/>
      <c r="H10827" s="47"/>
      <c r="I10827" s="47"/>
      <c r="J10827" s="47"/>
    </row>
    <row r="10828" spans="6:10">
      <c r="F10828" s="70"/>
      <c r="G10828" s="47"/>
      <c r="H10828" s="47"/>
      <c r="I10828" s="47"/>
      <c r="J10828" s="47"/>
    </row>
    <row r="10829" spans="6:10">
      <c r="F10829" s="70"/>
      <c r="G10829" s="47"/>
      <c r="H10829" s="47"/>
      <c r="I10829" s="47"/>
      <c r="J10829" s="47"/>
    </row>
    <row r="10830" spans="6:10">
      <c r="F10830" s="70"/>
      <c r="G10830" s="47"/>
      <c r="H10830" s="47"/>
      <c r="I10830" s="47"/>
      <c r="J10830" s="47"/>
    </row>
    <row r="10831" spans="6:10">
      <c r="F10831" s="70"/>
      <c r="G10831" s="47"/>
      <c r="H10831" s="47"/>
      <c r="I10831" s="47"/>
      <c r="J10831" s="47"/>
    </row>
    <row r="10832" spans="6:10">
      <c r="F10832" s="70"/>
      <c r="G10832" s="47"/>
      <c r="H10832" s="47"/>
      <c r="I10832" s="47"/>
      <c r="J10832" s="47"/>
    </row>
    <row r="10833" spans="6:10">
      <c r="F10833" s="70"/>
      <c r="G10833" s="47"/>
      <c r="H10833" s="47"/>
      <c r="I10833" s="47"/>
      <c r="J10833" s="47"/>
    </row>
    <row r="10834" spans="6:10">
      <c r="F10834" s="70"/>
      <c r="G10834" s="47"/>
      <c r="H10834" s="47"/>
      <c r="I10834" s="47"/>
      <c r="J10834" s="47"/>
    </row>
    <row r="10835" spans="6:10">
      <c r="F10835" s="70"/>
      <c r="G10835" s="47"/>
      <c r="H10835" s="47"/>
      <c r="I10835" s="47"/>
      <c r="J10835" s="47"/>
    </row>
    <row r="10836" spans="6:10">
      <c r="F10836" s="70"/>
      <c r="G10836" s="47"/>
      <c r="H10836" s="47"/>
      <c r="I10836" s="47"/>
      <c r="J10836" s="47"/>
    </row>
    <row r="10837" spans="6:10">
      <c r="F10837" s="70"/>
      <c r="G10837" s="47"/>
      <c r="H10837" s="47"/>
      <c r="I10837" s="47"/>
      <c r="J10837" s="47"/>
    </row>
    <row r="10838" spans="6:10">
      <c r="F10838" s="70"/>
      <c r="G10838" s="47"/>
      <c r="H10838" s="47"/>
      <c r="I10838" s="47"/>
      <c r="J10838" s="47"/>
    </row>
    <row r="10839" spans="6:10">
      <c r="F10839" s="70"/>
      <c r="G10839" s="47"/>
      <c r="H10839" s="47"/>
      <c r="I10839" s="47"/>
      <c r="J10839" s="47"/>
    </row>
    <row r="10840" spans="6:10">
      <c r="F10840" s="70"/>
      <c r="G10840" s="47"/>
      <c r="H10840" s="47"/>
      <c r="I10840" s="47"/>
      <c r="J10840" s="47"/>
    </row>
    <row r="10841" spans="6:10">
      <c r="F10841" s="70"/>
      <c r="G10841" s="47"/>
      <c r="H10841" s="47"/>
      <c r="I10841" s="47"/>
      <c r="J10841" s="47"/>
    </row>
    <row r="10842" spans="6:10">
      <c r="F10842" s="70"/>
      <c r="G10842" s="47"/>
      <c r="H10842" s="47"/>
      <c r="I10842" s="47"/>
      <c r="J10842" s="47"/>
    </row>
    <row r="10843" spans="6:10">
      <c r="F10843" s="70"/>
      <c r="G10843" s="47"/>
      <c r="H10843" s="47"/>
      <c r="I10843" s="47"/>
      <c r="J10843" s="47"/>
    </row>
    <row r="10844" spans="6:10">
      <c r="F10844" s="70"/>
      <c r="G10844" s="47"/>
      <c r="H10844" s="47"/>
      <c r="I10844" s="47"/>
      <c r="J10844" s="47"/>
    </row>
    <row r="10845" spans="6:10">
      <c r="F10845" s="70"/>
      <c r="G10845" s="47"/>
      <c r="H10845" s="47"/>
      <c r="I10845" s="47"/>
      <c r="J10845" s="47"/>
    </row>
    <row r="10846" spans="6:10">
      <c r="F10846" s="70"/>
      <c r="G10846" s="47"/>
      <c r="H10846" s="47"/>
      <c r="I10846" s="47"/>
      <c r="J10846" s="47"/>
    </row>
    <row r="10847" spans="6:10">
      <c r="F10847" s="70"/>
      <c r="G10847" s="47"/>
      <c r="H10847" s="47"/>
      <c r="I10847" s="47"/>
      <c r="J10847" s="47"/>
    </row>
    <row r="10848" spans="6:10">
      <c r="F10848" s="70"/>
      <c r="G10848" s="47"/>
      <c r="H10848" s="47"/>
      <c r="I10848" s="47"/>
      <c r="J10848" s="47"/>
    </row>
    <row r="10849" spans="6:10">
      <c r="F10849" s="70"/>
      <c r="G10849" s="47"/>
      <c r="H10849" s="47"/>
      <c r="I10849" s="47"/>
      <c r="J10849" s="47"/>
    </row>
    <row r="10850" spans="6:10">
      <c r="F10850" s="70"/>
      <c r="G10850" s="47"/>
      <c r="H10850" s="47"/>
      <c r="I10850" s="47"/>
      <c r="J10850" s="47"/>
    </row>
    <row r="10851" spans="6:10">
      <c r="F10851" s="70"/>
      <c r="G10851" s="47"/>
      <c r="H10851" s="47"/>
      <c r="I10851" s="47"/>
      <c r="J10851" s="47"/>
    </row>
    <row r="10852" spans="6:10">
      <c r="F10852" s="70"/>
      <c r="G10852" s="47"/>
      <c r="H10852" s="47"/>
      <c r="I10852" s="47"/>
      <c r="J10852" s="47"/>
    </row>
    <row r="10853" spans="6:10">
      <c r="F10853" s="70"/>
      <c r="G10853" s="47"/>
      <c r="H10853" s="47"/>
      <c r="I10853" s="47"/>
      <c r="J10853" s="47"/>
    </row>
    <row r="10854" spans="6:10">
      <c r="F10854" s="70"/>
      <c r="G10854" s="47"/>
      <c r="H10854" s="47"/>
      <c r="I10854" s="47"/>
      <c r="J10854" s="47"/>
    </row>
    <row r="10855" spans="6:10">
      <c r="F10855" s="70"/>
      <c r="G10855" s="47"/>
      <c r="H10855" s="47"/>
      <c r="I10855" s="47"/>
      <c r="J10855" s="47"/>
    </row>
    <row r="10856" spans="6:10">
      <c r="F10856" s="70"/>
      <c r="G10856" s="47"/>
      <c r="H10856" s="47"/>
      <c r="I10856" s="47"/>
      <c r="J10856" s="47"/>
    </row>
    <row r="10857" spans="6:10">
      <c r="F10857" s="70"/>
      <c r="G10857" s="47"/>
      <c r="H10857" s="47"/>
      <c r="I10857" s="47"/>
      <c r="J10857" s="47"/>
    </row>
    <row r="10858" spans="6:10">
      <c r="F10858" s="70"/>
      <c r="G10858" s="47"/>
      <c r="H10858" s="47"/>
      <c r="I10858" s="47"/>
      <c r="J10858" s="47"/>
    </row>
    <row r="10859" spans="6:10">
      <c r="F10859" s="70"/>
      <c r="G10859" s="47"/>
      <c r="H10859" s="47"/>
      <c r="I10859" s="47"/>
      <c r="J10859" s="47"/>
    </row>
    <row r="10860" spans="6:10">
      <c r="F10860" s="70"/>
      <c r="G10860" s="47"/>
      <c r="H10860" s="47"/>
      <c r="I10860" s="47"/>
      <c r="J10860" s="47"/>
    </row>
    <row r="10861" spans="6:10">
      <c r="F10861" s="70"/>
      <c r="G10861" s="47"/>
      <c r="H10861" s="47"/>
      <c r="I10861" s="47"/>
      <c r="J10861" s="47"/>
    </row>
    <row r="10862" spans="6:10">
      <c r="F10862" s="70"/>
      <c r="G10862" s="47"/>
      <c r="H10862" s="47"/>
      <c r="I10862" s="47"/>
      <c r="J10862" s="47"/>
    </row>
    <row r="10863" spans="6:10">
      <c r="F10863" s="70"/>
      <c r="G10863" s="47"/>
      <c r="H10863" s="47"/>
      <c r="I10863" s="47"/>
      <c r="J10863" s="47"/>
    </row>
    <row r="10864" spans="6:10">
      <c r="F10864" s="70"/>
      <c r="G10864" s="47"/>
      <c r="H10864" s="47"/>
      <c r="I10864" s="47"/>
      <c r="J10864" s="47"/>
    </row>
    <row r="10865" spans="6:10">
      <c r="F10865" s="70"/>
      <c r="G10865" s="47"/>
      <c r="H10865" s="47"/>
      <c r="I10865" s="47"/>
      <c r="J10865" s="47"/>
    </row>
    <row r="10866" spans="6:10">
      <c r="F10866" s="70"/>
      <c r="G10866" s="47"/>
      <c r="H10866" s="47"/>
      <c r="I10866" s="47"/>
      <c r="J10866" s="47"/>
    </row>
    <row r="10867" spans="6:10">
      <c r="F10867" s="70"/>
      <c r="G10867" s="47"/>
      <c r="H10867" s="47"/>
      <c r="I10867" s="47"/>
      <c r="J10867" s="47"/>
    </row>
    <row r="10868" spans="6:10">
      <c r="F10868" s="70"/>
      <c r="G10868" s="47"/>
      <c r="H10868" s="47"/>
      <c r="I10868" s="47"/>
      <c r="J10868" s="47"/>
    </row>
    <row r="10869" spans="6:10">
      <c r="F10869" s="70"/>
      <c r="G10869" s="47"/>
      <c r="H10869" s="47"/>
      <c r="I10869" s="47"/>
      <c r="J10869" s="47"/>
    </row>
    <row r="10870" spans="6:10">
      <c r="F10870" s="70"/>
      <c r="G10870" s="47"/>
      <c r="H10870" s="47"/>
      <c r="I10870" s="47"/>
      <c r="J10870" s="47"/>
    </row>
    <row r="10871" spans="6:10">
      <c r="F10871" s="70"/>
      <c r="G10871" s="47"/>
      <c r="H10871" s="47"/>
      <c r="I10871" s="47"/>
      <c r="J10871" s="47"/>
    </row>
    <row r="10872" spans="6:10">
      <c r="F10872" s="70"/>
      <c r="G10872" s="47"/>
      <c r="H10872" s="47"/>
      <c r="I10872" s="47"/>
      <c r="J10872" s="47"/>
    </row>
    <row r="10873" spans="6:10">
      <c r="F10873" s="70"/>
      <c r="G10873" s="47"/>
      <c r="H10873" s="47"/>
      <c r="I10873" s="47"/>
      <c r="J10873" s="47"/>
    </row>
    <row r="10874" spans="6:10">
      <c r="F10874" s="70"/>
      <c r="G10874" s="47"/>
      <c r="H10874" s="47"/>
      <c r="I10874" s="47"/>
      <c r="J10874" s="47"/>
    </row>
    <row r="10875" spans="6:10">
      <c r="F10875" s="70"/>
      <c r="G10875" s="47"/>
      <c r="H10875" s="47"/>
      <c r="I10875" s="47"/>
      <c r="J10875" s="47"/>
    </row>
    <row r="10876" spans="6:10">
      <c r="F10876" s="70"/>
      <c r="G10876" s="47"/>
      <c r="H10876" s="47"/>
      <c r="I10876" s="47"/>
      <c r="J10876" s="47"/>
    </row>
    <row r="10877" spans="6:10">
      <c r="F10877" s="70"/>
      <c r="G10877" s="47"/>
      <c r="H10877" s="47"/>
      <c r="I10877" s="47"/>
      <c r="J10877" s="47"/>
    </row>
    <row r="10878" spans="6:10">
      <c r="F10878" s="70"/>
      <c r="G10878" s="47"/>
      <c r="H10878" s="47"/>
      <c r="I10878" s="47"/>
      <c r="J10878" s="47"/>
    </row>
    <row r="10879" spans="6:10">
      <c r="F10879" s="70"/>
      <c r="G10879" s="47"/>
      <c r="H10879" s="47"/>
      <c r="I10879" s="47"/>
      <c r="J10879" s="47"/>
    </row>
    <row r="10880" spans="6:10">
      <c r="F10880" s="70"/>
      <c r="G10880" s="47"/>
      <c r="H10880" s="47"/>
      <c r="I10880" s="47"/>
      <c r="J10880" s="47"/>
    </row>
    <row r="10881" spans="6:10">
      <c r="F10881" s="70"/>
      <c r="G10881" s="47"/>
      <c r="H10881" s="47"/>
      <c r="I10881" s="47"/>
      <c r="J10881" s="47"/>
    </row>
    <row r="10882" spans="6:10">
      <c r="F10882" s="70"/>
      <c r="G10882" s="47"/>
      <c r="H10882" s="47"/>
      <c r="I10882" s="47"/>
      <c r="J10882" s="47"/>
    </row>
    <row r="10883" spans="6:10">
      <c r="F10883" s="70"/>
      <c r="G10883" s="47"/>
      <c r="H10883" s="47"/>
      <c r="I10883" s="47"/>
      <c r="J10883" s="47"/>
    </row>
    <row r="10884" spans="6:10">
      <c r="F10884" s="70"/>
      <c r="G10884" s="47"/>
      <c r="H10884" s="47"/>
      <c r="I10884" s="47"/>
      <c r="J10884" s="47"/>
    </row>
    <row r="10885" spans="6:10">
      <c r="F10885" s="70"/>
      <c r="G10885" s="47"/>
      <c r="H10885" s="47"/>
      <c r="I10885" s="47"/>
      <c r="J10885" s="47"/>
    </row>
    <row r="10886" spans="6:10">
      <c r="F10886" s="70"/>
      <c r="G10886" s="47"/>
      <c r="H10886" s="47"/>
      <c r="I10886" s="47"/>
      <c r="J10886" s="47"/>
    </row>
    <row r="10887" spans="6:10">
      <c r="F10887" s="70"/>
      <c r="G10887" s="47"/>
      <c r="H10887" s="47"/>
      <c r="I10887" s="47"/>
      <c r="J10887" s="47"/>
    </row>
    <row r="10888" spans="6:10">
      <c r="F10888" s="70"/>
      <c r="G10888" s="47"/>
      <c r="H10888" s="47"/>
      <c r="I10888" s="47"/>
      <c r="J10888" s="47"/>
    </row>
    <row r="10889" spans="6:10">
      <c r="F10889" s="70"/>
      <c r="G10889" s="47"/>
      <c r="H10889" s="47"/>
      <c r="I10889" s="47"/>
      <c r="J10889" s="47"/>
    </row>
    <row r="10890" spans="6:10">
      <c r="F10890" s="70"/>
      <c r="G10890" s="47"/>
      <c r="H10890" s="47"/>
      <c r="I10890" s="47"/>
      <c r="J10890" s="47"/>
    </row>
    <row r="10891" spans="6:10">
      <c r="F10891" s="70"/>
      <c r="G10891" s="47"/>
      <c r="H10891" s="47"/>
      <c r="I10891" s="47"/>
      <c r="J10891" s="47"/>
    </row>
    <row r="10892" spans="6:10">
      <c r="F10892" s="70"/>
      <c r="G10892" s="47"/>
      <c r="H10892" s="47"/>
      <c r="I10892" s="47"/>
      <c r="J10892" s="47"/>
    </row>
    <row r="10893" spans="6:10">
      <c r="F10893" s="70"/>
      <c r="G10893" s="47"/>
      <c r="H10893" s="47"/>
      <c r="I10893" s="47"/>
      <c r="J10893" s="47"/>
    </row>
    <row r="10894" spans="6:10">
      <c r="F10894" s="70"/>
      <c r="G10894" s="47"/>
      <c r="H10894" s="47"/>
      <c r="I10894" s="47"/>
      <c r="J10894" s="47"/>
    </row>
    <row r="10895" spans="6:10">
      <c r="F10895" s="70"/>
      <c r="G10895" s="47"/>
      <c r="H10895" s="47"/>
      <c r="I10895" s="47"/>
      <c r="J10895" s="47"/>
    </row>
    <row r="10896" spans="6:10">
      <c r="F10896" s="70"/>
      <c r="G10896" s="47"/>
      <c r="H10896" s="47"/>
      <c r="I10896" s="47"/>
      <c r="J10896" s="47"/>
    </row>
    <row r="10897" spans="6:10">
      <c r="F10897" s="70"/>
      <c r="G10897" s="47"/>
      <c r="H10897" s="47"/>
      <c r="I10897" s="47"/>
      <c r="J10897" s="47"/>
    </row>
    <row r="10898" spans="6:10">
      <c r="F10898" s="70"/>
      <c r="G10898" s="47"/>
      <c r="H10898" s="47"/>
      <c r="I10898" s="47"/>
      <c r="J10898" s="47"/>
    </row>
    <row r="10899" spans="6:10">
      <c r="F10899" s="70"/>
      <c r="G10899" s="47"/>
      <c r="H10899" s="47"/>
      <c r="I10899" s="47"/>
      <c r="J10899" s="47"/>
    </row>
    <row r="10900" spans="6:10">
      <c r="F10900" s="70"/>
      <c r="G10900" s="47"/>
      <c r="H10900" s="47"/>
      <c r="I10900" s="47"/>
      <c r="J10900" s="47"/>
    </row>
    <row r="10901" spans="6:10">
      <c r="F10901" s="70"/>
      <c r="G10901" s="47"/>
      <c r="H10901" s="47"/>
      <c r="I10901" s="47"/>
      <c r="J10901" s="47"/>
    </row>
    <row r="10902" spans="6:10">
      <c r="F10902" s="70"/>
      <c r="G10902" s="47"/>
      <c r="H10902" s="47"/>
      <c r="I10902" s="47"/>
      <c r="J10902" s="47"/>
    </row>
    <row r="10903" spans="6:10">
      <c r="F10903" s="70"/>
      <c r="G10903" s="47"/>
      <c r="H10903" s="47"/>
      <c r="I10903" s="47"/>
      <c r="J10903" s="47"/>
    </row>
    <row r="10904" spans="6:10">
      <c r="F10904" s="70"/>
      <c r="G10904" s="47"/>
      <c r="H10904" s="47"/>
      <c r="I10904" s="47"/>
      <c r="J10904" s="47"/>
    </row>
    <row r="10905" spans="6:10">
      <c r="F10905" s="70"/>
      <c r="G10905" s="47"/>
      <c r="H10905" s="47"/>
      <c r="I10905" s="47"/>
      <c r="J10905" s="47"/>
    </row>
    <row r="10906" spans="6:10">
      <c r="F10906" s="70"/>
      <c r="G10906" s="47"/>
      <c r="H10906" s="47"/>
      <c r="I10906" s="47"/>
      <c r="J10906" s="47"/>
    </row>
    <row r="10907" spans="6:10">
      <c r="F10907" s="70"/>
      <c r="G10907" s="47"/>
      <c r="H10907" s="47"/>
      <c r="I10907" s="47"/>
      <c r="J10907" s="47"/>
    </row>
    <row r="10908" spans="6:10">
      <c r="F10908" s="70"/>
      <c r="G10908" s="47"/>
      <c r="H10908" s="47"/>
      <c r="I10908" s="47"/>
      <c r="J10908" s="47"/>
    </row>
    <row r="10909" spans="6:10">
      <c r="F10909" s="70"/>
      <c r="G10909" s="47"/>
      <c r="H10909" s="47"/>
      <c r="I10909" s="47"/>
      <c r="J10909" s="47"/>
    </row>
    <row r="10910" spans="6:10">
      <c r="F10910" s="70"/>
      <c r="G10910" s="47"/>
      <c r="H10910" s="47"/>
      <c r="I10910" s="47"/>
      <c r="J10910" s="47"/>
    </row>
    <row r="10911" spans="6:10">
      <c r="F10911" s="70"/>
      <c r="G10911" s="47"/>
      <c r="H10911" s="47"/>
      <c r="I10911" s="47"/>
      <c r="J10911" s="47"/>
    </row>
    <row r="10912" spans="6:10">
      <c r="F10912" s="70"/>
      <c r="G10912" s="47"/>
      <c r="H10912" s="47"/>
      <c r="I10912" s="47"/>
      <c r="J10912" s="47"/>
    </row>
    <row r="10913" spans="6:10">
      <c r="F10913" s="70"/>
      <c r="G10913" s="47"/>
      <c r="H10913" s="47"/>
      <c r="I10913" s="47"/>
      <c r="J10913" s="47"/>
    </row>
    <row r="10914" spans="6:10">
      <c r="F10914" s="70"/>
      <c r="G10914" s="47"/>
      <c r="H10914" s="47"/>
      <c r="I10914" s="47"/>
      <c r="J10914" s="47"/>
    </row>
    <row r="10915" spans="6:10">
      <c r="F10915" s="70"/>
      <c r="G10915" s="47"/>
      <c r="H10915" s="47"/>
      <c r="I10915" s="47"/>
      <c r="J10915" s="47"/>
    </row>
    <row r="10916" spans="6:10">
      <c r="F10916" s="70"/>
      <c r="G10916" s="47"/>
      <c r="H10916" s="47"/>
      <c r="I10916" s="47"/>
      <c r="J10916" s="47"/>
    </row>
    <row r="10917" spans="6:10">
      <c r="F10917" s="70"/>
      <c r="G10917" s="47"/>
      <c r="H10917" s="47"/>
      <c r="I10917" s="47"/>
      <c r="J10917" s="47"/>
    </row>
    <row r="10918" spans="6:10">
      <c r="F10918" s="70"/>
      <c r="G10918" s="47"/>
      <c r="H10918" s="47"/>
      <c r="I10918" s="47"/>
      <c r="J10918" s="47"/>
    </row>
    <row r="10919" spans="6:10">
      <c r="F10919" s="70"/>
      <c r="G10919" s="47"/>
      <c r="H10919" s="47"/>
      <c r="I10919" s="47"/>
      <c r="J10919" s="47"/>
    </row>
    <row r="10920" spans="6:10">
      <c r="F10920" s="70"/>
      <c r="G10920" s="47"/>
      <c r="H10920" s="47"/>
      <c r="I10920" s="47"/>
      <c r="J10920" s="47"/>
    </row>
    <row r="10921" spans="6:10">
      <c r="F10921" s="70"/>
      <c r="G10921" s="47"/>
      <c r="H10921" s="47"/>
      <c r="I10921" s="47"/>
      <c r="J10921" s="47"/>
    </row>
    <row r="10922" spans="6:10">
      <c r="F10922" s="70"/>
      <c r="G10922" s="47"/>
      <c r="H10922" s="47"/>
      <c r="I10922" s="47"/>
      <c r="J10922" s="47"/>
    </row>
    <row r="10923" spans="6:10">
      <c r="F10923" s="70"/>
      <c r="G10923" s="47"/>
      <c r="H10923" s="47"/>
      <c r="I10923" s="47"/>
      <c r="J10923" s="47"/>
    </row>
    <row r="10924" spans="6:10">
      <c r="F10924" s="70"/>
      <c r="G10924" s="47"/>
      <c r="H10924" s="47"/>
      <c r="I10924" s="47"/>
      <c r="J10924" s="47"/>
    </row>
    <row r="10925" spans="6:10">
      <c r="F10925" s="70"/>
      <c r="G10925" s="47"/>
      <c r="H10925" s="47"/>
      <c r="I10925" s="47"/>
      <c r="J10925" s="47"/>
    </row>
    <row r="10926" spans="6:10">
      <c r="F10926" s="70"/>
      <c r="G10926" s="47"/>
      <c r="H10926" s="47"/>
      <c r="I10926" s="47"/>
      <c r="J10926" s="47"/>
    </row>
    <row r="10927" spans="6:10">
      <c r="F10927" s="70"/>
      <c r="G10927" s="47"/>
      <c r="H10927" s="47"/>
      <c r="I10927" s="47"/>
      <c r="J10927" s="47"/>
    </row>
    <row r="10928" spans="6:10">
      <c r="F10928" s="70"/>
      <c r="G10928" s="47"/>
      <c r="H10928" s="47"/>
      <c r="I10928" s="47"/>
      <c r="J10928" s="47"/>
    </row>
    <row r="10929" spans="6:10">
      <c r="F10929" s="70"/>
      <c r="G10929" s="47"/>
      <c r="H10929" s="47"/>
      <c r="I10929" s="47"/>
      <c r="J10929" s="47"/>
    </row>
    <row r="10930" spans="6:10">
      <c r="F10930" s="70"/>
      <c r="G10930" s="47"/>
      <c r="H10930" s="47"/>
      <c r="I10930" s="47"/>
      <c r="J10930" s="47"/>
    </row>
    <row r="10931" spans="6:10">
      <c r="F10931" s="70"/>
      <c r="G10931" s="47"/>
      <c r="H10931" s="47"/>
      <c r="I10931" s="47"/>
      <c r="J10931" s="47"/>
    </row>
    <row r="10932" spans="6:10">
      <c r="F10932" s="70"/>
      <c r="G10932" s="47"/>
      <c r="H10932" s="47"/>
      <c r="I10932" s="47"/>
      <c r="J10932" s="47"/>
    </row>
    <row r="10933" spans="6:10">
      <c r="F10933" s="70"/>
      <c r="G10933" s="47"/>
      <c r="H10933" s="47"/>
      <c r="I10933" s="47"/>
      <c r="J10933" s="47"/>
    </row>
    <row r="10934" spans="6:10">
      <c r="F10934" s="70"/>
      <c r="G10934" s="47"/>
      <c r="H10934" s="47"/>
      <c r="I10934" s="47"/>
      <c r="J10934" s="47"/>
    </row>
    <row r="10935" spans="6:10">
      <c r="F10935" s="70"/>
      <c r="G10935" s="47"/>
      <c r="H10935" s="47"/>
      <c r="I10935" s="47"/>
      <c r="J10935" s="47"/>
    </row>
    <row r="10936" spans="6:10">
      <c r="F10936" s="70"/>
      <c r="G10936" s="47"/>
      <c r="H10936" s="47"/>
      <c r="I10936" s="47"/>
      <c r="J10936" s="47"/>
    </row>
    <row r="10937" spans="6:10">
      <c r="F10937" s="70"/>
      <c r="G10937" s="47"/>
      <c r="H10937" s="47"/>
      <c r="I10937" s="47"/>
      <c r="J10937" s="47"/>
    </row>
    <row r="10938" spans="6:10">
      <c r="F10938" s="70"/>
      <c r="G10938" s="47"/>
      <c r="H10938" s="47"/>
      <c r="I10938" s="47"/>
      <c r="J10938" s="47"/>
    </row>
    <row r="10939" spans="6:10">
      <c r="F10939" s="70"/>
      <c r="G10939" s="47"/>
      <c r="H10939" s="47"/>
      <c r="I10939" s="47"/>
      <c r="J10939" s="47"/>
    </row>
    <row r="10940" spans="6:10">
      <c r="F10940" s="70"/>
      <c r="G10940" s="47"/>
      <c r="H10940" s="47"/>
      <c r="I10940" s="47"/>
      <c r="J10940" s="47"/>
    </row>
    <row r="10941" spans="6:10">
      <c r="F10941" s="70"/>
      <c r="G10941" s="47"/>
      <c r="H10941" s="47"/>
      <c r="I10941" s="47"/>
      <c r="J10941" s="47"/>
    </row>
    <row r="10942" spans="6:10">
      <c r="F10942" s="70"/>
      <c r="G10942" s="47"/>
      <c r="H10942" s="47"/>
      <c r="I10942" s="47"/>
      <c r="J10942" s="47"/>
    </row>
    <row r="10943" spans="6:10">
      <c r="F10943" s="70"/>
      <c r="G10943" s="47"/>
      <c r="H10943" s="47"/>
      <c r="I10943" s="47"/>
      <c r="J10943" s="47"/>
    </row>
    <row r="10944" spans="6:10">
      <c r="F10944" s="70"/>
      <c r="G10944" s="47"/>
      <c r="H10944" s="47"/>
      <c r="I10944" s="47"/>
      <c r="J10944" s="47"/>
    </row>
    <row r="10945" spans="6:10">
      <c r="F10945" s="70"/>
      <c r="G10945" s="47"/>
      <c r="H10945" s="47"/>
      <c r="I10945" s="47"/>
      <c r="J10945" s="47"/>
    </row>
    <row r="10946" spans="6:10">
      <c r="F10946" s="70"/>
      <c r="G10946" s="47"/>
      <c r="H10946" s="47"/>
      <c r="I10946" s="47"/>
      <c r="J10946" s="47"/>
    </row>
    <row r="10947" spans="6:10">
      <c r="F10947" s="70"/>
      <c r="G10947" s="47"/>
      <c r="H10947" s="47"/>
      <c r="I10947" s="47"/>
      <c r="J10947" s="47"/>
    </row>
    <row r="10948" spans="6:10">
      <c r="F10948" s="70"/>
      <c r="G10948" s="47"/>
      <c r="H10948" s="47"/>
      <c r="I10948" s="47"/>
      <c r="J10948" s="47"/>
    </row>
    <row r="10949" spans="6:10">
      <c r="F10949" s="70"/>
      <c r="G10949" s="47"/>
      <c r="H10949" s="47"/>
      <c r="I10949" s="47"/>
      <c r="J10949" s="47"/>
    </row>
    <row r="10950" spans="6:10">
      <c r="F10950" s="70"/>
      <c r="G10950" s="47"/>
      <c r="H10950" s="47"/>
      <c r="I10950" s="47"/>
      <c r="J10950" s="47"/>
    </row>
    <row r="10951" spans="6:10">
      <c r="F10951" s="70"/>
      <c r="G10951" s="47"/>
      <c r="H10951" s="47"/>
      <c r="I10951" s="47"/>
      <c r="J10951" s="47"/>
    </row>
    <row r="10952" spans="6:10">
      <c r="F10952" s="70"/>
      <c r="G10952" s="47"/>
      <c r="H10952" s="47"/>
      <c r="I10952" s="47"/>
      <c r="J10952" s="47"/>
    </row>
    <row r="10953" spans="6:10">
      <c r="F10953" s="70"/>
      <c r="G10953" s="47"/>
      <c r="H10953" s="47"/>
      <c r="I10953" s="47"/>
      <c r="J10953" s="47"/>
    </row>
    <row r="10954" spans="6:10">
      <c r="F10954" s="70"/>
      <c r="G10954" s="47"/>
      <c r="H10954" s="47"/>
      <c r="I10954" s="47"/>
      <c r="J10954" s="47"/>
    </row>
    <row r="10955" spans="6:10">
      <c r="F10955" s="70"/>
      <c r="G10955" s="47"/>
      <c r="H10955" s="47"/>
      <c r="I10955" s="47"/>
      <c r="J10955" s="47"/>
    </row>
    <row r="10956" spans="6:10">
      <c r="F10956" s="70"/>
      <c r="G10956" s="47"/>
      <c r="H10956" s="47"/>
      <c r="I10956" s="47"/>
      <c r="J10956" s="47"/>
    </row>
    <row r="10957" spans="6:10">
      <c r="F10957" s="70"/>
      <c r="G10957" s="47"/>
      <c r="H10957" s="47"/>
      <c r="I10957" s="47"/>
      <c r="J10957" s="47"/>
    </row>
    <row r="10958" spans="6:10">
      <c r="F10958" s="70"/>
      <c r="G10958" s="47"/>
      <c r="H10958" s="47"/>
      <c r="I10958" s="47"/>
      <c r="J10958" s="47"/>
    </row>
    <row r="10959" spans="6:10">
      <c r="F10959" s="70"/>
      <c r="G10959" s="47"/>
      <c r="H10959" s="47"/>
      <c r="I10959" s="47"/>
      <c r="J10959" s="47"/>
    </row>
    <row r="10960" spans="6:10">
      <c r="F10960" s="70"/>
      <c r="G10960" s="47"/>
      <c r="H10960" s="47"/>
      <c r="I10960" s="47"/>
      <c r="J10960" s="47"/>
    </row>
    <row r="10961" spans="6:10">
      <c r="F10961" s="70"/>
      <c r="G10961" s="47"/>
      <c r="H10961" s="47"/>
      <c r="I10961" s="47"/>
      <c r="J10961" s="47"/>
    </row>
    <row r="10962" spans="6:10">
      <c r="F10962" s="70"/>
      <c r="G10962" s="47"/>
      <c r="H10962" s="47"/>
      <c r="I10962" s="47"/>
      <c r="J10962" s="47"/>
    </row>
    <row r="10963" spans="6:10">
      <c r="F10963" s="70"/>
      <c r="G10963" s="47"/>
      <c r="H10963" s="47"/>
      <c r="I10963" s="47"/>
      <c r="J10963" s="47"/>
    </row>
    <row r="10964" spans="6:10">
      <c r="F10964" s="70"/>
      <c r="G10964" s="47"/>
      <c r="H10964" s="47"/>
      <c r="I10964" s="47"/>
      <c r="J10964" s="47"/>
    </row>
    <row r="10965" spans="6:10">
      <c r="F10965" s="70"/>
      <c r="G10965" s="47"/>
      <c r="H10965" s="47"/>
      <c r="I10965" s="47"/>
      <c r="J10965" s="47"/>
    </row>
    <row r="10966" spans="6:10">
      <c r="F10966" s="70"/>
      <c r="G10966" s="47"/>
      <c r="H10966" s="47"/>
      <c r="I10966" s="47"/>
      <c r="J10966" s="47"/>
    </row>
    <row r="10967" spans="6:10">
      <c r="F10967" s="70"/>
      <c r="G10967" s="47"/>
      <c r="H10967" s="47"/>
      <c r="I10967" s="47"/>
      <c r="J10967" s="47"/>
    </row>
    <row r="10968" spans="6:10">
      <c r="F10968" s="70"/>
      <c r="G10968" s="47"/>
      <c r="H10968" s="47"/>
      <c r="I10968" s="47"/>
      <c r="J10968" s="47"/>
    </row>
    <row r="10969" spans="6:10">
      <c r="F10969" s="70"/>
      <c r="G10969" s="47"/>
      <c r="H10969" s="47"/>
      <c r="I10969" s="47"/>
      <c r="J10969" s="47"/>
    </row>
    <row r="10970" spans="6:10">
      <c r="F10970" s="70"/>
      <c r="G10970" s="47"/>
      <c r="H10970" s="47"/>
      <c r="I10970" s="47"/>
      <c r="J10970" s="47"/>
    </row>
    <row r="10971" spans="6:10">
      <c r="F10971" s="70"/>
      <c r="G10971" s="47"/>
      <c r="H10971" s="47"/>
      <c r="I10971" s="47"/>
      <c r="J10971" s="47"/>
    </row>
    <row r="10972" spans="6:10">
      <c r="F10972" s="70"/>
      <c r="G10972" s="47"/>
      <c r="H10972" s="47"/>
      <c r="I10972" s="47"/>
      <c r="J10972" s="47"/>
    </row>
    <row r="10973" spans="6:10">
      <c r="F10973" s="70"/>
      <c r="G10973" s="47"/>
      <c r="H10973" s="47"/>
      <c r="I10973" s="47"/>
      <c r="J10973" s="47"/>
    </row>
    <row r="10974" spans="6:10">
      <c r="F10974" s="70"/>
      <c r="G10974" s="47"/>
      <c r="H10974" s="47"/>
      <c r="I10974" s="47"/>
      <c r="J10974" s="47"/>
    </row>
    <row r="10975" spans="6:10">
      <c r="F10975" s="70"/>
      <c r="G10975" s="47"/>
      <c r="H10975" s="47"/>
      <c r="I10975" s="47"/>
      <c r="J10975" s="47"/>
    </row>
    <row r="10976" spans="6:10">
      <c r="F10976" s="70"/>
      <c r="G10976" s="47"/>
      <c r="H10976" s="47"/>
      <c r="I10976" s="47"/>
      <c r="J10976" s="47"/>
    </row>
    <row r="10977" spans="6:10">
      <c r="F10977" s="70"/>
      <c r="G10977" s="47"/>
      <c r="H10977" s="47"/>
      <c r="I10977" s="47"/>
      <c r="J10977" s="47"/>
    </row>
    <row r="10978" spans="6:10">
      <c r="F10978" s="70"/>
      <c r="G10978" s="47"/>
      <c r="H10978" s="47"/>
      <c r="I10978" s="47"/>
      <c r="J10978" s="47"/>
    </row>
    <row r="10979" spans="6:10">
      <c r="F10979" s="70"/>
      <c r="G10979" s="47"/>
      <c r="H10979" s="47"/>
      <c r="I10979" s="47"/>
      <c r="J10979" s="47"/>
    </row>
    <row r="10980" spans="6:10">
      <c r="F10980" s="70"/>
      <c r="G10980" s="47"/>
      <c r="H10980" s="47"/>
      <c r="I10980" s="47"/>
      <c r="J10980" s="47"/>
    </row>
    <row r="10981" spans="6:10">
      <c r="F10981" s="70"/>
      <c r="G10981" s="47"/>
      <c r="H10981" s="47"/>
      <c r="I10981" s="47"/>
      <c r="J10981" s="47"/>
    </row>
    <row r="10982" spans="6:10">
      <c r="F10982" s="70"/>
      <c r="G10982" s="47"/>
      <c r="H10982" s="47"/>
      <c r="I10982" s="47"/>
      <c r="J10982" s="47"/>
    </row>
    <row r="10983" spans="6:10">
      <c r="F10983" s="70"/>
      <c r="G10983" s="47"/>
      <c r="H10983" s="47"/>
      <c r="I10983" s="47"/>
      <c r="J10983" s="47"/>
    </row>
    <row r="10984" spans="6:10">
      <c r="F10984" s="70"/>
      <c r="G10984" s="47"/>
      <c r="H10984" s="47"/>
      <c r="I10984" s="47"/>
      <c r="J10984" s="47"/>
    </row>
    <row r="10985" spans="6:10">
      <c r="F10985" s="70"/>
      <c r="G10985" s="47"/>
      <c r="H10985" s="47"/>
      <c r="I10985" s="47"/>
      <c r="J10985" s="47"/>
    </row>
    <row r="10986" spans="6:10">
      <c r="F10986" s="70"/>
      <c r="G10986" s="47"/>
      <c r="H10986" s="47"/>
      <c r="I10986" s="47"/>
      <c r="J10986" s="47"/>
    </row>
    <row r="10987" spans="6:10">
      <c r="F10987" s="70"/>
      <c r="G10987" s="47"/>
      <c r="H10987" s="47"/>
      <c r="I10987" s="47"/>
      <c r="J10987" s="47"/>
    </row>
    <row r="10988" spans="6:10">
      <c r="F10988" s="70"/>
      <c r="G10988" s="47"/>
      <c r="H10988" s="47"/>
      <c r="I10988" s="47"/>
      <c r="J10988" s="47"/>
    </row>
    <row r="10989" spans="6:10">
      <c r="F10989" s="70"/>
      <c r="G10989" s="47"/>
      <c r="H10989" s="47"/>
      <c r="I10989" s="47"/>
      <c r="J10989" s="47"/>
    </row>
    <row r="10990" spans="6:10">
      <c r="F10990" s="70"/>
      <c r="G10990" s="47"/>
      <c r="H10990" s="47"/>
      <c r="I10990" s="47"/>
      <c r="J10990" s="47"/>
    </row>
    <row r="10991" spans="6:10">
      <c r="F10991" s="70"/>
      <c r="G10991" s="47"/>
      <c r="H10991" s="47"/>
      <c r="I10991" s="47"/>
      <c r="J10991" s="47"/>
    </row>
    <row r="10992" spans="6:10">
      <c r="F10992" s="70"/>
      <c r="G10992" s="47"/>
      <c r="H10992" s="47"/>
      <c r="I10992" s="47"/>
      <c r="J10992" s="47"/>
    </row>
    <row r="10993" spans="6:10">
      <c r="F10993" s="70"/>
      <c r="G10993" s="47"/>
      <c r="H10993" s="47"/>
      <c r="I10993" s="47"/>
      <c r="J10993" s="47"/>
    </row>
    <row r="10994" spans="6:10">
      <c r="F10994" s="70"/>
      <c r="G10994" s="47"/>
      <c r="H10994" s="47"/>
      <c r="I10994" s="47"/>
      <c r="J10994" s="47"/>
    </row>
    <row r="10995" spans="6:10">
      <c r="F10995" s="70"/>
      <c r="G10995" s="47"/>
      <c r="H10995" s="47"/>
      <c r="I10995" s="47"/>
      <c r="J10995" s="47"/>
    </row>
    <row r="10996" spans="6:10">
      <c r="F10996" s="70"/>
      <c r="G10996" s="47"/>
      <c r="H10996" s="47"/>
      <c r="I10996" s="47"/>
      <c r="J10996" s="47"/>
    </row>
    <row r="10997" spans="6:10">
      <c r="F10997" s="70"/>
      <c r="G10997" s="47"/>
      <c r="H10997" s="47"/>
      <c r="I10997" s="47"/>
      <c r="J10997" s="47"/>
    </row>
    <row r="10998" spans="6:10">
      <c r="F10998" s="70"/>
      <c r="G10998" s="47"/>
      <c r="H10998" s="47"/>
      <c r="I10998" s="47"/>
      <c r="J10998" s="47"/>
    </row>
    <row r="10999" spans="6:10">
      <c r="F10999" s="70"/>
      <c r="G10999" s="47"/>
      <c r="H10999" s="47"/>
      <c r="I10999" s="47"/>
      <c r="J10999" s="47"/>
    </row>
    <row r="11000" spans="6:10">
      <c r="F11000" s="70"/>
      <c r="G11000" s="47"/>
      <c r="H11000" s="47"/>
      <c r="I11000" s="47"/>
      <c r="J11000" s="47"/>
    </row>
    <row r="11001" spans="6:10">
      <c r="F11001" s="70"/>
      <c r="G11001" s="47"/>
      <c r="H11001" s="47"/>
      <c r="I11001" s="47"/>
      <c r="J11001" s="47"/>
    </row>
    <row r="11002" spans="6:10">
      <c r="F11002" s="70"/>
      <c r="G11002" s="47"/>
      <c r="H11002" s="47"/>
      <c r="I11002" s="47"/>
      <c r="J11002" s="47"/>
    </row>
    <row r="11003" spans="6:10">
      <c r="F11003" s="70"/>
      <c r="G11003" s="47"/>
      <c r="H11003" s="47"/>
      <c r="I11003" s="47"/>
      <c r="J11003" s="47"/>
    </row>
    <row r="11004" spans="6:10">
      <c r="F11004" s="70"/>
      <c r="G11004" s="47"/>
      <c r="H11004" s="47"/>
      <c r="I11004" s="47"/>
      <c r="J11004" s="47"/>
    </row>
    <row r="11005" spans="6:10">
      <c r="F11005" s="70"/>
      <c r="G11005" s="47"/>
      <c r="H11005" s="47"/>
      <c r="I11005" s="47"/>
      <c r="J11005" s="47"/>
    </row>
    <row r="11006" spans="6:10">
      <c r="F11006" s="70"/>
      <c r="G11006" s="47"/>
      <c r="H11006" s="47"/>
      <c r="I11006" s="47"/>
      <c r="J11006" s="47"/>
    </row>
    <row r="11007" spans="6:10">
      <c r="F11007" s="70"/>
      <c r="G11007" s="47"/>
      <c r="H11007" s="47"/>
      <c r="I11007" s="47"/>
      <c r="J11007" s="47"/>
    </row>
    <row r="11008" spans="6:10">
      <c r="F11008" s="70"/>
      <c r="G11008" s="47"/>
      <c r="H11008" s="47"/>
      <c r="I11008" s="47"/>
      <c r="J11008" s="47"/>
    </row>
    <row r="11009" spans="6:10">
      <c r="F11009" s="70"/>
      <c r="G11009" s="47"/>
      <c r="H11009" s="47"/>
      <c r="I11009" s="47"/>
      <c r="J11009" s="47"/>
    </row>
    <row r="11010" spans="6:10">
      <c r="F11010" s="70"/>
      <c r="G11010" s="47"/>
      <c r="H11010" s="47"/>
      <c r="I11010" s="47"/>
      <c r="J11010" s="47"/>
    </row>
    <row r="11011" spans="6:10">
      <c r="F11011" s="70"/>
      <c r="G11011" s="47"/>
      <c r="H11011" s="47"/>
      <c r="I11011" s="47"/>
      <c r="J11011" s="47"/>
    </row>
    <row r="11012" spans="6:10">
      <c r="F11012" s="70"/>
      <c r="G11012" s="47"/>
      <c r="H11012" s="47"/>
      <c r="I11012" s="47"/>
      <c r="J11012" s="47"/>
    </row>
    <row r="11013" spans="6:10">
      <c r="F11013" s="70"/>
      <c r="G11013" s="47"/>
      <c r="H11013" s="47"/>
      <c r="I11013" s="47"/>
      <c r="J11013" s="47"/>
    </row>
    <row r="11014" spans="6:10">
      <c r="F11014" s="70"/>
      <c r="G11014" s="47"/>
      <c r="H11014" s="47"/>
      <c r="I11014" s="47"/>
      <c r="J11014" s="47"/>
    </row>
    <row r="11015" spans="6:10">
      <c r="F11015" s="70"/>
      <c r="G11015" s="47"/>
      <c r="H11015" s="47"/>
      <c r="I11015" s="47"/>
      <c r="J11015" s="47"/>
    </row>
    <row r="11016" spans="6:10">
      <c r="F11016" s="70"/>
      <c r="G11016" s="47"/>
      <c r="H11016" s="47"/>
      <c r="I11016" s="47"/>
      <c r="J11016" s="47"/>
    </row>
    <row r="11017" spans="6:10">
      <c r="F11017" s="70"/>
      <c r="G11017" s="47"/>
      <c r="H11017" s="47"/>
      <c r="I11017" s="47"/>
      <c r="J11017" s="47"/>
    </row>
    <row r="11018" spans="6:10">
      <c r="F11018" s="70"/>
      <c r="G11018" s="47"/>
      <c r="H11018" s="47"/>
      <c r="I11018" s="47"/>
      <c r="J11018" s="47"/>
    </row>
    <row r="11019" spans="6:10">
      <c r="F11019" s="70"/>
      <c r="G11019" s="47"/>
      <c r="H11019" s="47"/>
      <c r="I11019" s="47"/>
      <c r="J11019" s="47"/>
    </row>
    <row r="11020" spans="6:10">
      <c r="F11020" s="70"/>
      <c r="G11020" s="47"/>
      <c r="H11020" s="47"/>
      <c r="I11020" s="47"/>
      <c r="J11020" s="47"/>
    </row>
    <row r="11021" spans="6:10">
      <c r="F11021" s="70"/>
      <c r="G11021" s="47"/>
      <c r="H11021" s="47"/>
      <c r="I11021" s="47"/>
      <c r="J11021" s="47"/>
    </row>
    <row r="11022" spans="6:10">
      <c r="F11022" s="70"/>
      <c r="G11022" s="47"/>
      <c r="H11022" s="47"/>
      <c r="I11022" s="47"/>
      <c r="J11022" s="47"/>
    </row>
    <row r="11023" spans="6:10">
      <c r="F11023" s="70"/>
      <c r="G11023" s="47"/>
      <c r="H11023" s="47"/>
      <c r="I11023" s="47"/>
      <c r="J11023" s="47"/>
    </row>
    <row r="11024" spans="6:10">
      <c r="F11024" s="70"/>
      <c r="G11024" s="47"/>
      <c r="H11024" s="47"/>
      <c r="I11024" s="47"/>
      <c r="J11024" s="47"/>
    </row>
    <row r="11025" spans="6:10">
      <c r="F11025" s="70"/>
      <c r="G11025" s="47"/>
      <c r="H11025" s="47"/>
      <c r="I11025" s="47"/>
      <c r="J11025" s="47"/>
    </row>
    <row r="11026" spans="6:10">
      <c r="F11026" s="70"/>
      <c r="G11026" s="47"/>
      <c r="H11026" s="47"/>
      <c r="I11026" s="47"/>
      <c r="J11026" s="47"/>
    </row>
    <row r="11027" spans="6:10">
      <c r="F11027" s="70"/>
      <c r="G11027" s="47"/>
      <c r="H11027" s="47"/>
      <c r="I11027" s="47"/>
      <c r="J11027" s="47"/>
    </row>
    <row r="11028" spans="6:10">
      <c r="F11028" s="70"/>
      <c r="G11028" s="47"/>
      <c r="H11028" s="47"/>
      <c r="I11028" s="47"/>
      <c r="J11028" s="47"/>
    </row>
    <row r="11029" spans="6:10">
      <c r="F11029" s="70"/>
      <c r="G11029" s="47"/>
      <c r="H11029" s="47"/>
      <c r="I11029" s="47"/>
      <c r="J11029" s="47"/>
    </row>
    <row r="11030" spans="6:10">
      <c r="F11030" s="70"/>
      <c r="G11030" s="47"/>
      <c r="H11030" s="47"/>
      <c r="I11030" s="47"/>
      <c r="J11030" s="47"/>
    </row>
    <row r="11031" spans="6:10">
      <c r="F11031" s="70"/>
      <c r="G11031" s="47"/>
      <c r="H11031" s="47"/>
      <c r="I11031" s="47"/>
      <c r="J11031" s="47"/>
    </row>
    <row r="11032" spans="6:10">
      <c r="F11032" s="70"/>
      <c r="G11032" s="47"/>
      <c r="H11032" s="47"/>
      <c r="I11032" s="47"/>
      <c r="J11032" s="47"/>
    </row>
    <row r="11033" spans="6:10">
      <c r="F11033" s="70"/>
      <c r="G11033" s="47"/>
      <c r="H11033" s="47"/>
      <c r="I11033" s="47"/>
      <c r="J11033" s="47"/>
    </row>
    <row r="11034" spans="6:10">
      <c r="F11034" s="70"/>
      <c r="G11034" s="47"/>
      <c r="H11034" s="47"/>
      <c r="I11034" s="47"/>
      <c r="J11034" s="47"/>
    </row>
    <row r="11035" spans="6:10">
      <c r="F11035" s="70"/>
      <c r="G11035" s="47"/>
      <c r="H11035" s="47"/>
      <c r="I11035" s="47"/>
      <c r="J11035" s="47"/>
    </row>
    <row r="11036" spans="6:10">
      <c r="F11036" s="70"/>
      <c r="G11036" s="47"/>
      <c r="H11036" s="47"/>
      <c r="I11036" s="47"/>
      <c r="J11036" s="47"/>
    </row>
    <row r="11037" spans="6:10">
      <c r="F11037" s="70"/>
      <c r="G11037" s="47"/>
      <c r="H11037" s="47"/>
      <c r="I11037" s="47"/>
      <c r="J11037" s="47"/>
    </row>
    <row r="11038" spans="6:10">
      <c r="F11038" s="70"/>
      <c r="G11038" s="47"/>
      <c r="H11038" s="47"/>
      <c r="I11038" s="47"/>
      <c r="J11038" s="47"/>
    </row>
    <row r="11039" spans="6:10">
      <c r="F11039" s="70"/>
      <c r="G11039" s="47"/>
      <c r="H11039" s="47"/>
      <c r="I11039" s="47"/>
      <c r="J11039" s="47"/>
    </row>
    <row r="11040" spans="6:10">
      <c r="F11040" s="70"/>
      <c r="G11040" s="47"/>
      <c r="H11040" s="47"/>
      <c r="I11040" s="47"/>
      <c r="J11040" s="47"/>
    </row>
    <row r="11041" spans="6:10">
      <c r="F11041" s="70"/>
      <c r="G11041" s="47"/>
      <c r="H11041" s="47"/>
      <c r="I11041" s="47"/>
      <c r="J11041" s="47"/>
    </row>
    <row r="11042" spans="6:10">
      <c r="F11042" s="70"/>
      <c r="G11042" s="47"/>
      <c r="H11042" s="47"/>
      <c r="I11042" s="47"/>
      <c r="J11042" s="47"/>
    </row>
    <row r="11043" spans="6:10">
      <c r="F11043" s="70"/>
      <c r="G11043" s="47"/>
      <c r="H11043" s="47"/>
      <c r="I11043" s="47"/>
      <c r="J11043" s="47"/>
    </row>
    <row r="11044" spans="6:10">
      <c r="F11044" s="70"/>
      <c r="G11044" s="47"/>
      <c r="H11044" s="47"/>
      <c r="I11044" s="47"/>
      <c r="J11044" s="47"/>
    </row>
    <row r="11045" spans="6:10">
      <c r="F11045" s="70"/>
      <c r="G11045" s="47"/>
      <c r="H11045" s="47"/>
      <c r="I11045" s="47"/>
      <c r="J11045" s="47"/>
    </row>
    <row r="11046" spans="6:10">
      <c r="F11046" s="70"/>
      <c r="G11046" s="47"/>
      <c r="H11046" s="47"/>
      <c r="I11046" s="47"/>
      <c r="J11046" s="47"/>
    </row>
    <row r="11047" spans="6:10">
      <c r="F11047" s="70"/>
      <c r="G11047" s="47"/>
      <c r="H11047" s="47"/>
      <c r="I11047" s="47"/>
      <c r="J11047" s="47"/>
    </row>
    <row r="11048" spans="6:10">
      <c r="F11048" s="70"/>
      <c r="G11048" s="47"/>
      <c r="H11048" s="47"/>
      <c r="I11048" s="47"/>
      <c r="J11048" s="47"/>
    </row>
    <row r="11049" spans="6:10">
      <c r="F11049" s="70"/>
      <c r="G11049" s="47"/>
      <c r="H11049" s="47"/>
      <c r="I11049" s="47"/>
      <c r="J11049" s="47"/>
    </row>
    <row r="11050" spans="6:10">
      <c r="F11050" s="70"/>
      <c r="G11050" s="47"/>
      <c r="H11050" s="47"/>
      <c r="I11050" s="47"/>
      <c r="J11050" s="47"/>
    </row>
    <row r="11051" spans="6:10">
      <c r="F11051" s="70"/>
      <c r="G11051" s="47"/>
      <c r="H11051" s="47"/>
      <c r="I11051" s="47"/>
      <c r="J11051" s="47"/>
    </row>
    <row r="11052" spans="6:10">
      <c r="F11052" s="70"/>
      <c r="G11052" s="47"/>
      <c r="H11052" s="47"/>
      <c r="I11052" s="47"/>
      <c r="J11052" s="47"/>
    </row>
    <row r="11053" spans="6:10">
      <c r="F11053" s="70"/>
      <c r="G11053" s="47"/>
      <c r="H11053" s="47"/>
      <c r="I11053" s="47"/>
      <c r="J11053" s="47"/>
    </row>
    <row r="11054" spans="6:10">
      <c r="F11054" s="70"/>
      <c r="G11054" s="47"/>
      <c r="H11054" s="47"/>
      <c r="I11054" s="47"/>
      <c r="J11054" s="47"/>
    </row>
    <row r="11055" spans="6:10">
      <c r="F11055" s="70"/>
      <c r="G11055" s="47"/>
      <c r="H11055" s="47"/>
      <c r="I11055" s="47"/>
      <c r="J11055" s="47"/>
    </row>
    <row r="11056" spans="6:10">
      <c r="F11056" s="70"/>
      <c r="G11056" s="47"/>
      <c r="H11056" s="47"/>
      <c r="I11056" s="47"/>
      <c r="J11056" s="47"/>
    </row>
    <row r="11057" spans="6:10">
      <c r="F11057" s="70"/>
      <c r="G11057" s="47"/>
      <c r="H11057" s="47"/>
      <c r="I11057" s="47"/>
      <c r="J11057" s="47"/>
    </row>
    <row r="11058" spans="6:10">
      <c r="F11058" s="70"/>
      <c r="G11058" s="47"/>
      <c r="H11058" s="47"/>
      <c r="I11058" s="47"/>
      <c r="J11058" s="47"/>
    </row>
    <row r="11059" spans="6:10">
      <c r="F11059" s="70"/>
      <c r="G11059" s="47"/>
      <c r="H11059" s="47"/>
      <c r="I11059" s="47"/>
      <c r="J11059" s="47"/>
    </row>
    <row r="11060" spans="6:10">
      <c r="F11060" s="70"/>
      <c r="G11060" s="47"/>
      <c r="H11060" s="47"/>
      <c r="I11060" s="47"/>
      <c r="J11060" s="47"/>
    </row>
    <row r="11061" spans="6:10">
      <c r="F11061" s="70"/>
      <c r="G11061" s="47"/>
      <c r="H11061" s="47"/>
      <c r="I11061" s="47"/>
      <c r="J11061" s="47"/>
    </row>
    <row r="11062" spans="6:10">
      <c r="F11062" s="70"/>
      <c r="G11062" s="47"/>
      <c r="H11062" s="47"/>
      <c r="I11062" s="47"/>
      <c r="J11062" s="47"/>
    </row>
    <row r="11063" spans="6:10">
      <c r="F11063" s="70"/>
      <c r="G11063" s="47"/>
      <c r="H11063" s="47"/>
      <c r="I11063" s="47"/>
      <c r="J11063" s="47"/>
    </row>
    <row r="11064" spans="6:10">
      <c r="F11064" s="70"/>
      <c r="G11064" s="47"/>
      <c r="H11064" s="47"/>
      <c r="I11064" s="47"/>
      <c r="J11064" s="47"/>
    </row>
    <row r="11065" spans="6:10">
      <c r="F11065" s="70"/>
      <c r="G11065" s="47"/>
      <c r="H11065" s="47"/>
      <c r="I11065" s="47"/>
      <c r="J11065" s="47"/>
    </row>
    <row r="11066" spans="6:10">
      <c r="F11066" s="70"/>
      <c r="G11066" s="47"/>
      <c r="H11066" s="47"/>
      <c r="I11066" s="47"/>
      <c r="J11066" s="47"/>
    </row>
    <row r="11067" spans="6:10">
      <c r="F11067" s="70"/>
      <c r="G11067" s="47"/>
      <c r="H11067" s="47"/>
      <c r="I11067" s="47"/>
      <c r="J11067" s="47"/>
    </row>
    <row r="11068" spans="6:10">
      <c r="F11068" s="70"/>
      <c r="G11068" s="47"/>
      <c r="H11068" s="47"/>
      <c r="I11068" s="47"/>
      <c r="J11068" s="47"/>
    </row>
    <row r="11069" spans="6:10">
      <c r="F11069" s="70"/>
      <c r="G11069" s="47"/>
      <c r="H11069" s="47"/>
      <c r="I11069" s="47"/>
      <c r="J11069" s="47"/>
    </row>
    <row r="11070" spans="6:10">
      <c r="F11070" s="70"/>
      <c r="G11070" s="47"/>
      <c r="H11070" s="47"/>
      <c r="I11070" s="47"/>
      <c r="J11070" s="47"/>
    </row>
    <row r="11071" spans="6:10">
      <c r="F11071" s="70"/>
      <c r="G11071" s="47"/>
      <c r="H11071" s="47"/>
      <c r="I11071" s="47"/>
      <c r="J11071" s="47"/>
    </row>
    <row r="11072" spans="6:10">
      <c r="F11072" s="70"/>
      <c r="G11072" s="47"/>
      <c r="H11072" s="47"/>
      <c r="I11072" s="47"/>
      <c r="J11072" s="47"/>
    </row>
    <row r="11073" spans="6:10">
      <c r="F11073" s="70"/>
      <c r="G11073" s="47"/>
      <c r="H11073" s="47"/>
      <c r="I11073" s="47"/>
      <c r="J11073" s="47"/>
    </row>
    <row r="11074" spans="6:10">
      <c r="F11074" s="70"/>
      <c r="G11074" s="47"/>
      <c r="H11074" s="47"/>
      <c r="I11074" s="47"/>
      <c r="J11074" s="47"/>
    </row>
    <row r="11075" spans="6:10">
      <c r="F11075" s="70"/>
      <c r="G11075" s="47"/>
      <c r="H11075" s="47"/>
      <c r="I11075" s="47"/>
      <c r="J11075" s="47"/>
    </row>
    <row r="11076" spans="6:10">
      <c r="F11076" s="70"/>
      <c r="G11076" s="47"/>
      <c r="H11076" s="47"/>
      <c r="I11076" s="47"/>
      <c r="J11076" s="47"/>
    </row>
    <row r="11077" spans="6:10">
      <c r="F11077" s="70"/>
      <c r="G11077" s="47"/>
      <c r="H11077" s="47"/>
      <c r="I11077" s="47"/>
      <c r="J11077" s="47"/>
    </row>
    <row r="11078" spans="6:10">
      <c r="F11078" s="70"/>
      <c r="G11078" s="47"/>
      <c r="H11078" s="47"/>
      <c r="I11078" s="47"/>
      <c r="J11078" s="47"/>
    </row>
    <row r="11079" spans="6:10">
      <c r="F11079" s="70"/>
      <c r="G11079" s="47"/>
      <c r="H11079" s="47"/>
      <c r="I11079" s="47"/>
      <c r="J11079" s="47"/>
    </row>
    <row r="11080" spans="6:10">
      <c r="F11080" s="70"/>
      <c r="G11080" s="47"/>
      <c r="H11080" s="47"/>
      <c r="I11080" s="47"/>
      <c r="J11080" s="47"/>
    </row>
    <row r="11081" spans="6:10">
      <c r="F11081" s="70"/>
      <c r="G11081" s="47"/>
      <c r="H11081" s="47"/>
      <c r="I11081" s="47"/>
      <c r="J11081" s="47"/>
    </row>
    <row r="11082" spans="6:10">
      <c r="F11082" s="70"/>
      <c r="G11082" s="47"/>
      <c r="H11082" s="47"/>
      <c r="I11082" s="47"/>
      <c r="J11082" s="47"/>
    </row>
    <row r="11083" spans="6:10">
      <c r="F11083" s="70"/>
      <c r="G11083" s="47"/>
      <c r="H11083" s="47"/>
      <c r="I11083" s="47"/>
      <c r="J11083" s="47"/>
    </row>
    <row r="11084" spans="6:10">
      <c r="F11084" s="70"/>
      <c r="G11084" s="47"/>
      <c r="H11084" s="47"/>
      <c r="I11084" s="47"/>
      <c r="J11084" s="47"/>
    </row>
    <row r="11085" spans="6:10">
      <c r="F11085" s="70"/>
      <c r="G11085" s="47"/>
      <c r="H11085" s="47"/>
      <c r="I11085" s="47"/>
      <c r="J11085" s="47"/>
    </row>
    <row r="11086" spans="6:10">
      <c r="F11086" s="70"/>
      <c r="G11086" s="47"/>
      <c r="H11086" s="47"/>
      <c r="I11086" s="47"/>
      <c r="J11086" s="47"/>
    </row>
    <row r="11087" spans="6:10">
      <c r="F11087" s="70"/>
      <c r="G11087" s="47"/>
      <c r="H11087" s="47"/>
      <c r="I11087" s="47"/>
      <c r="J11087" s="47"/>
    </row>
    <row r="11088" spans="6:10">
      <c r="F11088" s="70"/>
      <c r="G11088" s="47"/>
      <c r="H11088" s="47"/>
      <c r="I11088" s="47"/>
      <c r="J11088" s="47"/>
    </row>
    <row r="11089" spans="6:10">
      <c r="F11089" s="70"/>
      <c r="G11089" s="47"/>
      <c r="H11089" s="47"/>
      <c r="I11089" s="47"/>
      <c r="J11089" s="47"/>
    </row>
    <row r="11090" spans="6:10">
      <c r="F11090" s="70"/>
      <c r="G11090" s="47"/>
      <c r="H11090" s="47"/>
      <c r="I11090" s="47"/>
      <c r="J11090" s="47"/>
    </row>
    <row r="11091" spans="6:10">
      <c r="F11091" s="70"/>
      <c r="G11091" s="47"/>
      <c r="H11091" s="47"/>
      <c r="I11091" s="47"/>
      <c r="J11091" s="47"/>
    </row>
    <row r="11092" spans="6:10">
      <c r="F11092" s="70"/>
      <c r="G11092" s="47"/>
      <c r="H11092" s="47"/>
      <c r="I11092" s="47"/>
      <c r="J11092" s="47"/>
    </row>
    <row r="11093" spans="6:10">
      <c r="F11093" s="70"/>
      <c r="G11093" s="47"/>
      <c r="H11093" s="47"/>
      <c r="I11093" s="47"/>
      <c r="J11093" s="47"/>
    </row>
    <row r="11094" spans="6:10">
      <c r="F11094" s="70"/>
      <c r="G11094" s="47"/>
      <c r="H11094" s="47"/>
      <c r="I11094" s="47"/>
      <c r="J11094" s="47"/>
    </row>
    <row r="11095" spans="6:10">
      <c r="F11095" s="70"/>
      <c r="G11095" s="47"/>
      <c r="H11095" s="47"/>
      <c r="I11095" s="47"/>
      <c r="J11095" s="47"/>
    </row>
    <row r="11096" spans="6:10">
      <c r="F11096" s="70"/>
      <c r="G11096" s="47"/>
      <c r="H11096" s="47"/>
      <c r="I11096" s="47"/>
      <c r="J11096" s="47"/>
    </row>
    <row r="11097" spans="6:10">
      <c r="F11097" s="70"/>
      <c r="G11097" s="47"/>
      <c r="H11097" s="47"/>
      <c r="I11097" s="47"/>
      <c r="J11097" s="47"/>
    </row>
    <row r="11098" spans="6:10">
      <c r="F11098" s="70"/>
      <c r="G11098" s="47"/>
      <c r="H11098" s="47"/>
      <c r="I11098" s="47"/>
      <c r="J11098" s="47"/>
    </row>
    <row r="11099" spans="6:10">
      <c r="F11099" s="70"/>
      <c r="G11099" s="47"/>
      <c r="H11099" s="47"/>
      <c r="I11099" s="47"/>
      <c r="J11099" s="47"/>
    </row>
    <row r="11100" spans="6:10">
      <c r="F11100" s="70"/>
      <c r="G11100" s="47"/>
      <c r="H11100" s="47"/>
      <c r="I11100" s="47"/>
      <c r="J11100" s="47"/>
    </row>
    <row r="11101" spans="6:10">
      <c r="F11101" s="70"/>
      <c r="G11101" s="47"/>
      <c r="H11101" s="47"/>
      <c r="I11101" s="47"/>
      <c r="J11101" s="47"/>
    </row>
    <row r="11102" spans="6:10">
      <c r="F11102" s="70"/>
      <c r="G11102" s="47"/>
      <c r="H11102" s="47"/>
      <c r="I11102" s="47"/>
      <c r="J11102" s="47"/>
    </row>
    <row r="11103" spans="6:10">
      <c r="F11103" s="70"/>
      <c r="G11103" s="47"/>
      <c r="H11103" s="47"/>
      <c r="I11103" s="47"/>
      <c r="J11103" s="47"/>
    </row>
    <row r="11104" spans="6:10">
      <c r="F11104" s="70"/>
      <c r="G11104" s="47"/>
      <c r="H11104" s="47"/>
      <c r="I11104" s="47"/>
      <c r="J11104" s="47"/>
    </row>
    <row r="11105" spans="6:10">
      <c r="F11105" s="70"/>
      <c r="G11105" s="47"/>
      <c r="H11105" s="47"/>
      <c r="I11105" s="47"/>
      <c r="J11105" s="47"/>
    </row>
    <row r="11106" spans="6:10">
      <c r="F11106" s="70"/>
      <c r="G11106" s="47"/>
      <c r="H11106" s="47"/>
      <c r="I11106" s="47"/>
      <c r="J11106" s="47"/>
    </row>
    <row r="11107" spans="6:10">
      <c r="F11107" s="70"/>
      <c r="G11107" s="47"/>
      <c r="H11107" s="47"/>
      <c r="I11107" s="47"/>
      <c r="J11107" s="47"/>
    </row>
    <row r="11108" spans="6:10">
      <c r="F11108" s="70"/>
      <c r="G11108" s="47"/>
      <c r="H11108" s="47"/>
      <c r="I11108" s="47"/>
      <c r="J11108" s="47"/>
    </row>
    <row r="11109" spans="6:10">
      <c r="F11109" s="70"/>
      <c r="G11109" s="47"/>
      <c r="H11109" s="47"/>
      <c r="I11109" s="47"/>
      <c r="J11109" s="47"/>
    </row>
    <row r="11110" spans="6:10">
      <c r="F11110" s="70"/>
      <c r="G11110" s="47"/>
      <c r="H11110" s="47"/>
      <c r="I11110" s="47"/>
      <c r="J11110" s="47"/>
    </row>
    <row r="11111" spans="6:10">
      <c r="F11111" s="70"/>
      <c r="G11111" s="47"/>
      <c r="H11111" s="47"/>
      <c r="I11111" s="47"/>
      <c r="J11111" s="47"/>
    </row>
    <row r="11112" spans="6:10">
      <c r="F11112" s="70"/>
      <c r="G11112" s="47"/>
      <c r="H11112" s="47"/>
      <c r="I11112" s="47"/>
      <c r="J11112" s="47"/>
    </row>
    <row r="11113" spans="6:10">
      <c r="F11113" s="70"/>
      <c r="G11113" s="47"/>
      <c r="H11113" s="47"/>
      <c r="I11113" s="47"/>
      <c r="J11113" s="47"/>
    </row>
    <row r="11114" spans="6:10">
      <c r="F11114" s="70"/>
      <c r="G11114" s="47"/>
      <c r="H11114" s="47"/>
      <c r="I11114" s="47"/>
      <c r="J11114" s="47"/>
    </row>
    <row r="11115" spans="6:10">
      <c r="F11115" s="70"/>
      <c r="G11115" s="47"/>
      <c r="H11115" s="47"/>
      <c r="I11115" s="47"/>
      <c r="J11115" s="47"/>
    </row>
    <row r="11116" spans="6:10">
      <c r="F11116" s="70"/>
      <c r="G11116" s="47"/>
      <c r="H11116" s="47"/>
      <c r="I11116" s="47"/>
      <c r="J11116" s="47"/>
    </row>
    <row r="11117" spans="6:10">
      <c r="F11117" s="70"/>
      <c r="G11117" s="47"/>
      <c r="H11117" s="47"/>
      <c r="I11117" s="47"/>
      <c r="J11117" s="47"/>
    </row>
    <row r="11118" spans="6:10">
      <c r="F11118" s="70"/>
      <c r="G11118" s="47"/>
      <c r="H11118" s="47"/>
      <c r="I11118" s="47"/>
      <c r="J11118" s="47"/>
    </row>
    <row r="11119" spans="6:10">
      <c r="F11119" s="70"/>
      <c r="G11119" s="47"/>
      <c r="H11119" s="47"/>
      <c r="I11119" s="47"/>
      <c r="J11119" s="47"/>
    </row>
    <row r="11120" spans="6:10">
      <c r="F11120" s="70"/>
      <c r="G11120" s="47"/>
      <c r="H11120" s="47"/>
      <c r="I11120" s="47"/>
      <c r="J11120" s="47"/>
    </row>
    <row r="11121" spans="6:10">
      <c r="F11121" s="70"/>
      <c r="G11121" s="47"/>
      <c r="H11121" s="47"/>
      <c r="I11121" s="47"/>
      <c r="J11121" s="47"/>
    </row>
    <row r="11122" spans="6:10">
      <c r="F11122" s="70"/>
      <c r="G11122" s="47"/>
      <c r="H11122" s="47"/>
      <c r="I11122" s="47"/>
      <c r="J11122" s="47"/>
    </row>
    <row r="11123" spans="6:10">
      <c r="F11123" s="70"/>
      <c r="G11123" s="47"/>
      <c r="H11123" s="47"/>
      <c r="I11123" s="47"/>
      <c r="J11123" s="47"/>
    </row>
    <row r="11124" spans="6:10">
      <c r="F11124" s="70"/>
      <c r="G11124" s="47"/>
      <c r="H11124" s="47"/>
      <c r="I11124" s="47"/>
      <c r="J11124" s="47"/>
    </row>
    <row r="11125" spans="6:10">
      <c r="F11125" s="70"/>
      <c r="G11125" s="47"/>
      <c r="H11125" s="47"/>
      <c r="I11125" s="47"/>
      <c r="J11125" s="47"/>
    </row>
    <row r="11126" spans="6:10">
      <c r="F11126" s="70"/>
      <c r="G11126" s="47"/>
      <c r="H11126" s="47"/>
      <c r="I11126" s="47"/>
      <c r="J11126" s="47"/>
    </row>
    <row r="11127" spans="6:10">
      <c r="F11127" s="70"/>
      <c r="G11127" s="47"/>
      <c r="H11127" s="47"/>
      <c r="I11127" s="47"/>
      <c r="J11127" s="47"/>
    </row>
    <row r="11128" spans="6:10">
      <c r="F11128" s="70"/>
      <c r="G11128" s="47"/>
      <c r="H11128" s="47"/>
      <c r="I11128" s="47"/>
      <c r="J11128" s="47"/>
    </row>
    <row r="11129" spans="6:10">
      <c r="F11129" s="70"/>
      <c r="G11129" s="47"/>
      <c r="H11129" s="47"/>
      <c r="I11129" s="47"/>
      <c r="J11129" s="47"/>
    </row>
    <row r="11130" spans="6:10">
      <c r="F11130" s="70"/>
      <c r="G11130" s="47"/>
      <c r="H11130" s="47"/>
      <c r="I11130" s="47"/>
      <c r="J11130" s="47"/>
    </row>
    <row r="11131" spans="6:10">
      <c r="F11131" s="70"/>
      <c r="G11131" s="47"/>
      <c r="H11131" s="47"/>
      <c r="I11131" s="47"/>
      <c r="J11131" s="47"/>
    </row>
    <row r="11132" spans="6:10">
      <c r="F11132" s="70"/>
      <c r="G11132" s="47"/>
      <c r="H11132" s="47"/>
      <c r="I11132" s="47"/>
      <c r="J11132" s="47"/>
    </row>
    <row r="11133" spans="6:10">
      <c r="F11133" s="70"/>
      <c r="G11133" s="47"/>
      <c r="H11133" s="47"/>
      <c r="I11133" s="47"/>
      <c r="J11133" s="47"/>
    </row>
    <row r="11134" spans="6:10">
      <c r="F11134" s="70"/>
      <c r="G11134" s="47"/>
      <c r="H11134" s="47"/>
      <c r="I11134" s="47"/>
      <c r="J11134" s="47"/>
    </row>
    <row r="11135" spans="6:10">
      <c r="F11135" s="70"/>
      <c r="G11135" s="47"/>
      <c r="H11135" s="47"/>
      <c r="I11135" s="47"/>
      <c r="J11135" s="47"/>
    </row>
    <row r="11136" spans="6:10">
      <c r="F11136" s="70"/>
      <c r="G11136" s="47"/>
      <c r="H11136" s="47"/>
      <c r="I11136" s="47"/>
      <c r="J11136" s="47"/>
    </row>
    <row r="11137" spans="6:10">
      <c r="F11137" s="70"/>
      <c r="G11137" s="47"/>
      <c r="H11137" s="47"/>
      <c r="I11137" s="47"/>
      <c r="J11137" s="47"/>
    </row>
    <row r="11138" spans="6:10">
      <c r="F11138" s="70"/>
      <c r="G11138" s="47"/>
      <c r="H11138" s="47"/>
      <c r="I11138" s="47"/>
      <c r="J11138" s="47"/>
    </row>
    <row r="11139" spans="6:10">
      <c r="F11139" s="70"/>
      <c r="G11139" s="47"/>
      <c r="H11139" s="47"/>
      <c r="I11139" s="47"/>
      <c r="J11139" s="47"/>
    </row>
    <row r="11140" spans="6:10">
      <c r="F11140" s="70"/>
      <c r="G11140" s="47"/>
      <c r="H11140" s="47"/>
      <c r="I11140" s="47"/>
      <c r="J11140" s="47"/>
    </row>
    <row r="11141" spans="6:10">
      <c r="F11141" s="70"/>
      <c r="G11141" s="47"/>
      <c r="H11141" s="47"/>
      <c r="I11141" s="47"/>
      <c r="J11141" s="47"/>
    </row>
    <row r="11142" spans="6:10">
      <c r="F11142" s="70"/>
      <c r="G11142" s="47"/>
      <c r="H11142" s="47"/>
      <c r="I11142" s="47"/>
      <c r="J11142" s="47"/>
    </row>
    <row r="11143" spans="6:10">
      <c r="F11143" s="70"/>
      <c r="G11143" s="47"/>
      <c r="H11143" s="47"/>
      <c r="I11143" s="47"/>
      <c r="J11143" s="47"/>
    </row>
    <row r="11144" spans="6:10">
      <c r="F11144" s="70"/>
      <c r="G11144" s="47"/>
      <c r="H11144" s="47"/>
      <c r="I11144" s="47"/>
      <c r="J11144" s="47"/>
    </row>
    <row r="11145" spans="6:10">
      <c r="F11145" s="70"/>
      <c r="G11145" s="47"/>
      <c r="H11145" s="47"/>
      <c r="I11145" s="47"/>
      <c r="J11145" s="47"/>
    </row>
    <row r="11146" spans="6:10">
      <c r="F11146" s="70"/>
      <c r="G11146" s="47"/>
      <c r="H11146" s="47"/>
      <c r="I11146" s="47"/>
      <c r="J11146" s="47"/>
    </row>
    <row r="11147" spans="6:10">
      <c r="F11147" s="70"/>
      <c r="G11147" s="47"/>
      <c r="H11147" s="47"/>
      <c r="I11147" s="47"/>
      <c r="J11147" s="47"/>
    </row>
    <row r="11148" spans="6:10">
      <c r="F11148" s="70"/>
      <c r="G11148" s="47"/>
      <c r="H11148" s="47"/>
      <c r="I11148" s="47"/>
      <c r="J11148" s="47"/>
    </row>
    <row r="11149" spans="6:10">
      <c r="F11149" s="70"/>
      <c r="G11149" s="47"/>
      <c r="H11149" s="47"/>
      <c r="I11149" s="47"/>
      <c r="J11149" s="47"/>
    </row>
    <row r="11150" spans="6:10">
      <c r="F11150" s="70"/>
      <c r="G11150" s="47"/>
      <c r="H11150" s="47"/>
      <c r="I11150" s="47"/>
      <c r="J11150" s="47"/>
    </row>
    <row r="11151" spans="6:10">
      <c r="F11151" s="70"/>
      <c r="G11151" s="47"/>
      <c r="H11151" s="47"/>
      <c r="I11151" s="47"/>
      <c r="J11151" s="47"/>
    </row>
    <row r="11152" spans="6:10">
      <c r="F11152" s="70"/>
      <c r="G11152" s="47"/>
      <c r="H11152" s="47"/>
      <c r="I11152" s="47"/>
      <c r="J11152" s="47"/>
    </row>
    <row r="11153" spans="6:10">
      <c r="F11153" s="70"/>
      <c r="G11153" s="47"/>
      <c r="H11153" s="47"/>
      <c r="I11153" s="47"/>
      <c r="J11153" s="47"/>
    </row>
    <row r="11154" spans="6:10">
      <c r="F11154" s="70"/>
      <c r="G11154" s="47"/>
      <c r="H11154" s="47"/>
      <c r="I11154" s="47"/>
      <c r="J11154" s="47"/>
    </row>
    <row r="11155" spans="6:10">
      <c r="F11155" s="70"/>
      <c r="G11155" s="47"/>
      <c r="H11155" s="47"/>
      <c r="I11155" s="47"/>
      <c r="J11155" s="47"/>
    </row>
    <row r="11156" spans="6:10">
      <c r="F11156" s="70"/>
      <c r="G11156" s="47"/>
      <c r="H11156" s="47"/>
      <c r="I11156" s="47"/>
      <c r="J11156" s="47"/>
    </row>
    <row r="11157" spans="6:10">
      <c r="F11157" s="70"/>
      <c r="G11157" s="47"/>
      <c r="H11157" s="47"/>
      <c r="I11157" s="47"/>
      <c r="J11157" s="47"/>
    </row>
    <row r="11158" spans="6:10">
      <c r="F11158" s="70"/>
      <c r="G11158" s="47"/>
      <c r="H11158" s="47"/>
      <c r="I11158" s="47"/>
      <c r="J11158" s="47"/>
    </row>
    <row r="11159" spans="6:10">
      <c r="F11159" s="70"/>
      <c r="G11159" s="47"/>
      <c r="H11159" s="47"/>
      <c r="I11159" s="47"/>
      <c r="J11159" s="47"/>
    </row>
    <row r="11160" spans="6:10">
      <c r="F11160" s="70"/>
      <c r="G11160" s="47"/>
      <c r="H11160" s="47"/>
      <c r="I11160" s="47"/>
      <c r="J11160" s="47"/>
    </row>
    <row r="11161" spans="6:10">
      <c r="F11161" s="70"/>
      <c r="G11161" s="47"/>
      <c r="H11161" s="47"/>
      <c r="I11161" s="47"/>
      <c r="J11161" s="47"/>
    </row>
    <row r="11162" spans="6:10">
      <c r="F11162" s="70"/>
      <c r="G11162" s="47"/>
      <c r="H11162" s="47"/>
      <c r="I11162" s="47"/>
      <c r="J11162" s="47"/>
    </row>
    <row r="11163" spans="6:10">
      <c r="F11163" s="70"/>
      <c r="G11163" s="47"/>
      <c r="H11163" s="47"/>
      <c r="I11163" s="47"/>
      <c r="J11163" s="47"/>
    </row>
    <row r="11164" spans="6:10">
      <c r="F11164" s="70"/>
      <c r="G11164" s="47"/>
      <c r="H11164" s="47"/>
      <c r="I11164" s="47"/>
      <c r="J11164" s="47"/>
    </row>
    <row r="11165" spans="6:10">
      <c r="F11165" s="70"/>
      <c r="G11165" s="47"/>
      <c r="H11165" s="47"/>
      <c r="I11165" s="47"/>
      <c r="J11165" s="47"/>
    </row>
    <row r="11166" spans="6:10">
      <c r="F11166" s="70"/>
      <c r="G11166" s="47"/>
      <c r="H11166" s="47"/>
      <c r="I11166" s="47"/>
      <c r="J11166" s="47"/>
    </row>
    <row r="11167" spans="6:10">
      <c r="F11167" s="70"/>
      <c r="G11167" s="47"/>
      <c r="H11167" s="47"/>
      <c r="I11167" s="47"/>
      <c r="J11167" s="47"/>
    </row>
    <row r="11168" spans="6:10">
      <c r="F11168" s="70"/>
      <c r="G11168" s="47"/>
      <c r="H11168" s="47"/>
      <c r="I11168" s="47"/>
      <c r="J11168" s="47"/>
    </row>
    <row r="11169" spans="6:10">
      <c r="F11169" s="70"/>
      <c r="G11169" s="47"/>
      <c r="H11169" s="47"/>
      <c r="I11169" s="47"/>
      <c r="J11169" s="47"/>
    </row>
    <row r="11170" spans="6:10">
      <c r="F11170" s="70"/>
      <c r="G11170" s="47"/>
      <c r="H11170" s="47"/>
      <c r="I11170" s="47"/>
      <c r="J11170" s="47"/>
    </row>
    <row r="11171" spans="6:10">
      <c r="F11171" s="70"/>
      <c r="G11171" s="47"/>
      <c r="H11171" s="47"/>
      <c r="I11171" s="47"/>
      <c r="J11171" s="47"/>
    </row>
    <row r="11172" spans="6:10">
      <c r="F11172" s="70"/>
      <c r="G11172" s="47"/>
      <c r="H11172" s="47"/>
      <c r="I11172" s="47"/>
      <c r="J11172" s="47"/>
    </row>
    <row r="11173" spans="6:10">
      <c r="F11173" s="70"/>
      <c r="G11173" s="47"/>
      <c r="H11173" s="47"/>
      <c r="I11173" s="47"/>
      <c r="J11173" s="47"/>
    </row>
    <row r="11174" spans="6:10">
      <c r="F11174" s="70"/>
      <c r="G11174" s="47"/>
      <c r="H11174" s="47"/>
      <c r="I11174" s="47"/>
      <c r="J11174" s="47"/>
    </row>
    <row r="11175" spans="6:10">
      <c r="F11175" s="70"/>
      <c r="G11175" s="47"/>
      <c r="H11175" s="47"/>
      <c r="I11175" s="47"/>
      <c r="J11175" s="47"/>
    </row>
    <row r="11176" spans="6:10">
      <c r="F11176" s="70"/>
      <c r="G11176" s="47"/>
      <c r="H11176" s="47"/>
      <c r="I11176" s="47"/>
      <c r="J11176" s="47"/>
    </row>
    <row r="11177" spans="6:10">
      <c r="F11177" s="70"/>
      <c r="G11177" s="47"/>
      <c r="H11177" s="47"/>
      <c r="I11177" s="47"/>
      <c r="J11177" s="47"/>
    </row>
    <row r="11178" spans="6:10">
      <c r="F11178" s="70"/>
      <c r="G11178" s="47"/>
      <c r="H11178" s="47"/>
      <c r="I11178" s="47"/>
      <c r="J11178" s="47"/>
    </row>
    <row r="11179" spans="6:10">
      <c r="F11179" s="70"/>
      <c r="G11179" s="47"/>
      <c r="H11179" s="47"/>
      <c r="I11179" s="47"/>
      <c r="J11179" s="47"/>
    </row>
    <row r="11180" spans="6:10">
      <c r="F11180" s="70"/>
      <c r="G11180" s="47"/>
      <c r="H11180" s="47"/>
      <c r="I11180" s="47"/>
      <c r="J11180" s="47"/>
    </row>
    <row r="11181" spans="6:10">
      <c r="F11181" s="70"/>
      <c r="G11181" s="47"/>
      <c r="H11181" s="47"/>
      <c r="I11181" s="47"/>
      <c r="J11181" s="47"/>
    </row>
    <row r="11182" spans="6:10">
      <c r="F11182" s="70"/>
      <c r="G11182" s="47"/>
      <c r="H11182" s="47"/>
      <c r="I11182" s="47"/>
      <c r="J11182" s="47"/>
    </row>
    <row r="11183" spans="6:10">
      <c r="F11183" s="70"/>
      <c r="G11183" s="47"/>
      <c r="H11183" s="47"/>
      <c r="I11183" s="47"/>
      <c r="J11183" s="47"/>
    </row>
    <row r="11184" spans="6:10">
      <c r="F11184" s="70"/>
      <c r="G11184" s="47"/>
      <c r="H11184" s="47"/>
      <c r="I11184" s="47"/>
      <c r="J11184" s="47"/>
    </row>
    <row r="11185" spans="6:10">
      <c r="F11185" s="70"/>
      <c r="G11185" s="47"/>
      <c r="H11185" s="47"/>
      <c r="I11185" s="47"/>
      <c r="J11185" s="47"/>
    </row>
    <row r="11186" spans="6:10">
      <c r="F11186" s="70"/>
      <c r="G11186" s="47"/>
      <c r="H11186" s="47"/>
      <c r="I11186" s="47"/>
      <c r="J11186" s="47"/>
    </row>
    <row r="11187" spans="6:10">
      <c r="F11187" s="70"/>
      <c r="G11187" s="47"/>
      <c r="H11187" s="47"/>
      <c r="I11187" s="47"/>
      <c r="J11187" s="47"/>
    </row>
    <row r="11188" spans="6:10">
      <c r="F11188" s="70"/>
      <c r="G11188" s="47"/>
      <c r="H11188" s="47"/>
      <c r="I11188" s="47"/>
      <c r="J11188" s="47"/>
    </row>
    <row r="11189" spans="6:10">
      <c r="F11189" s="70"/>
      <c r="G11189" s="47"/>
      <c r="H11189" s="47"/>
      <c r="I11189" s="47"/>
      <c r="J11189" s="47"/>
    </row>
    <row r="11190" spans="6:10">
      <c r="F11190" s="70"/>
      <c r="G11190" s="47"/>
      <c r="H11190" s="47"/>
      <c r="I11190" s="47"/>
      <c r="J11190" s="47"/>
    </row>
    <row r="11191" spans="6:10">
      <c r="F11191" s="70"/>
      <c r="G11191" s="47"/>
      <c r="H11191" s="47"/>
      <c r="I11191" s="47"/>
      <c r="J11191" s="47"/>
    </row>
    <row r="11192" spans="6:10">
      <c r="F11192" s="70"/>
      <c r="G11192" s="47"/>
      <c r="H11192" s="47"/>
      <c r="I11192" s="47"/>
      <c r="J11192" s="47"/>
    </row>
    <row r="11193" spans="6:10">
      <c r="F11193" s="70"/>
      <c r="G11193" s="47"/>
      <c r="H11193" s="47"/>
      <c r="I11193" s="47"/>
      <c r="J11193" s="47"/>
    </row>
    <row r="11194" spans="6:10">
      <c r="F11194" s="70"/>
      <c r="G11194" s="47"/>
      <c r="H11194" s="47"/>
      <c r="I11194" s="47"/>
      <c r="J11194" s="47"/>
    </row>
    <row r="11195" spans="6:10">
      <c r="F11195" s="70"/>
      <c r="G11195" s="47"/>
      <c r="H11195" s="47"/>
      <c r="I11195" s="47"/>
      <c r="J11195" s="47"/>
    </row>
    <row r="11196" spans="6:10">
      <c r="F11196" s="70"/>
      <c r="G11196" s="47"/>
      <c r="H11196" s="47"/>
      <c r="I11196" s="47"/>
      <c r="J11196" s="47"/>
    </row>
    <row r="11197" spans="6:10">
      <c r="F11197" s="70"/>
      <c r="G11197" s="47"/>
      <c r="H11197" s="47"/>
      <c r="I11197" s="47"/>
      <c r="J11197" s="47"/>
    </row>
    <row r="11198" spans="6:10">
      <c r="F11198" s="70"/>
      <c r="G11198" s="47"/>
      <c r="H11198" s="47"/>
      <c r="I11198" s="47"/>
      <c r="J11198" s="47"/>
    </row>
    <row r="11199" spans="6:10">
      <c r="F11199" s="70"/>
      <c r="G11199" s="47"/>
      <c r="H11199" s="47"/>
      <c r="I11199" s="47"/>
      <c r="J11199" s="47"/>
    </row>
    <row r="11200" spans="6:10">
      <c r="F11200" s="70"/>
      <c r="G11200" s="47"/>
      <c r="H11200" s="47"/>
      <c r="I11200" s="47"/>
      <c r="J11200" s="47"/>
    </row>
    <row r="11201" spans="6:10">
      <c r="F11201" s="70"/>
      <c r="G11201" s="47"/>
      <c r="H11201" s="47"/>
      <c r="I11201" s="47"/>
      <c r="J11201" s="47"/>
    </row>
    <row r="11202" spans="6:10">
      <c r="F11202" s="70"/>
      <c r="G11202" s="47"/>
      <c r="H11202" s="47"/>
      <c r="I11202" s="47"/>
      <c r="J11202" s="47"/>
    </row>
    <row r="11203" spans="6:10">
      <c r="F11203" s="70"/>
      <c r="G11203" s="47"/>
      <c r="H11203" s="47"/>
      <c r="I11203" s="47"/>
      <c r="J11203" s="47"/>
    </row>
    <row r="11204" spans="6:10">
      <c r="F11204" s="70"/>
      <c r="G11204" s="47"/>
      <c r="H11204" s="47"/>
      <c r="I11204" s="47"/>
      <c r="J11204" s="47"/>
    </row>
    <row r="11205" spans="6:10">
      <c r="F11205" s="70"/>
      <c r="G11205" s="47"/>
      <c r="H11205" s="47"/>
      <c r="I11205" s="47"/>
      <c r="J11205" s="47"/>
    </row>
    <row r="11206" spans="6:10">
      <c r="F11206" s="70"/>
      <c r="G11206" s="47"/>
      <c r="H11206" s="47"/>
      <c r="I11206" s="47"/>
      <c r="J11206" s="47"/>
    </row>
    <row r="11207" spans="6:10">
      <c r="F11207" s="70"/>
      <c r="G11207" s="47"/>
      <c r="H11207" s="47"/>
      <c r="I11207" s="47"/>
      <c r="J11207" s="47"/>
    </row>
    <row r="11208" spans="6:10">
      <c r="F11208" s="70"/>
      <c r="G11208" s="47"/>
      <c r="H11208" s="47"/>
      <c r="I11208" s="47"/>
      <c r="J11208" s="47"/>
    </row>
    <row r="11209" spans="6:10">
      <c r="F11209" s="70"/>
      <c r="G11209" s="47"/>
      <c r="H11209" s="47"/>
      <c r="I11209" s="47"/>
      <c r="J11209" s="47"/>
    </row>
    <row r="11210" spans="6:10">
      <c r="F11210" s="70"/>
      <c r="G11210" s="47"/>
      <c r="H11210" s="47"/>
      <c r="I11210" s="47"/>
      <c r="J11210" s="47"/>
    </row>
    <row r="11211" spans="6:10">
      <c r="F11211" s="70"/>
      <c r="G11211" s="47"/>
      <c r="H11211" s="47"/>
      <c r="I11211" s="47"/>
      <c r="J11211" s="47"/>
    </row>
    <row r="11212" spans="6:10">
      <c r="F11212" s="70"/>
      <c r="G11212" s="47"/>
      <c r="H11212" s="47"/>
      <c r="I11212" s="47"/>
      <c r="J11212" s="47"/>
    </row>
    <row r="11213" spans="6:10">
      <c r="F11213" s="70"/>
      <c r="G11213" s="47"/>
      <c r="H11213" s="47"/>
      <c r="I11213" s="47"/>
      <c r="J11213" s="47"/>
    </row>
    <row r="11214" spans="6:10">
      <c r="F11214" s="70"/>
      <c r="G11214" s="47"/>
      <c r="H11214" s="47"/>
      <c r="I11214" s="47"/>
      <c r="J11214" s="47"/>
    </row>
    <row r="11215" spans="6:10">
      <c r="F11215" s="70"/>
      <c r="G11215" s="47"/>
      <c r="H11215" s="47"/>
      <c r="I11215" s="47"/>
      <c r="J11215" s="47"/>
    </row>
    <row r="11216" spans="6:10">
      <c r="F11216" s="70"/>
      <c r="G11216" s="47"/>
      <c r="H11216" s="47"/>
      <c r="I11216" s="47"/>
      <c r="J11216" s="47"/>
    </row>
    <row r="11217" spans="6:10">
      <c r="F11217" s="70"/>
      <c r="G11217" s="47"/>
      <c r="H11217" s="47"/>
      <c r="I11217" s="47"/>
      <c r="J11217" s="47"/>
    </row>
    <row r="11218" spans="6:10">
      <c r="F11218" s="70"/>
      <c r="G11218" s="47"/>
      <c r="H11218" s="47"/>
      <c r="I11218" s="47"/>
      <c r="J11218" s="47"/>
    </row>
    <row r="11219" spans="6:10">
      <c r="F11219" s="70"/>
      <c r="G11219" s="47"/>
      <c r="H11219" s="47"/>
      <c r="I11219" s="47"/>
      <c r="J11219" s="47"/>
    </row>
    <row r="11220" spans="6:10">
      <c r="F11220" s="70"/>
      <c r="G11220" s="47"/>
      <c r="H11220" s="47"/>
      <c r="I11220" s="47"/>
      <c r="J11220" s="47"/>
    </row>
    <row r="11221" spans="6:10">
      <c r="F11221" s="70"/>
      <c r="G11221" s="47"/>
      <c r="H11221" s="47"/>
      <c r="I11221" s="47"/>
      <c r="J11221" s="47"/>
    </row>
    <row r="11222" spans="6:10">
      <c r="F11222" s="70"/>
      <c r="G11222" s="47"/>
      <c r="H11222" s="47"/>
      <c r="I11222" s="47"/>
      <c r="J11222" s="47"/>
    </row>
    <row r="11223" spans="6:10">
      <c r="F11223" s="70"/>
      <c r="G11223" s="47"/>
      <c r="H11223" s="47"/>
      <c r="I11223" s="47"/>
      <c r="J11223" s="47"/>
    </row>
    <row r="11224" spans="6:10">
      <c r="F11224" s="70"/>
      <c r="G11224" s="47"/>
      <c r="H11224" s="47"/>
      <c r="I11224" s="47"/>
      <c r="J11224" s="47"/>
    </row>
    <row r="11225" spans="6:10">
      <c r="F11225" s="70"/>
      <c r="G11225" s="47"/>
      <c r="H11225" s="47"/>
      <c r="I11225" s="47"/>
      <c r="J11225" s="47"/>
    </row>
    <row r="11226" spans="6:10">
      <c r="F11226" s="70"/>
      <c r="G11226" s="47"/>
      <c r="H11226" s="47"/>
      <c r="I11226" s="47"/>
      <c r="J11226" s="47"/>
    </row>
    <row r="11227" spans="6:10">
      <c r="F11227" s="70"/>
      <c r="G11227" s="47"/>
      <c r="H11227" s="47"/>
      <c r="I11227" s="47"/>
      <c r="J11227" s="47"/>
    </row>
    <row r="11228" spans="6:10">
      <c r="F11228" s="70"/>
      <c r="G11228" s="47"/>
      <c r="H11228" s="47"/>
      <c r="I11228" s="47"/>
      <c r="J11228" s="47"/>
    </row>
    <row r="11229" spans="6:10">
      <c r="F11229" s="70"/>
      <c r="G11229" s="47"/>
      <c r="H11229" s="47"/>
      <c r="I11229" s="47"/>
      <c r="J11229" s="47"/>
    </row>
    <row r="11230" spans="6:10">
      <c r="F11230" s="70"/>
      <c r="G11230" s="47"/>
      <c r="H11230" s="47"/>
      <c r="I11230" s="47"/>
      <c r="J11230" s="47"/>
    </row>
    <row r="11231" spans="6:10">
      <c r="F11231" s="70"/>
      <c r="G11231" s="47"/>
      <c r="H11231" s="47"/>
      <c r="I11231" s="47"/>
      <c r="J11231" s="47"/>
    </row>
    <row r="11232" spans="6:10">
      <c r="F11232" s="70"/>
      <c r="G11232" s="47"/>
      <c r="H11232" s="47"/>
      <c r="I11232" s="47"/>
      <c r="J11232" s="47"/>
    </row>
    <row r="11233" spans="6:10">
      <c r="F11233" s="70"/>
      <c r="G11233" s="47"/>
      <c r="H11233" s="47"/>
      <c r="I11233" s="47"/>
      <c r="J11233" s="47"/>
    </row>
    <row r="11234" spans="6:10">
      <c r="F11234" s="70"/>
      <c r="G11234" s="47"/>
      <c r="H11234" s="47"/>
      <c r="I11234" s="47"/>
      <c r="J11234" s="47"/>
    </row>
    <row r="11235" spans="6:10">
      <c r="F11235" s="70"/>
      <c r="G11235" s="47"/>
      <c r="H11235" s="47"/>
      <c r="I11235" s="47"/>
      <c r="J11235" s="47"/>
    </row>
    <row r="11236" spans="6:10">
      <c r="F11236" s="70"/>
      <c r="G11236" s="47"/>
      <c r="H11236" s="47"/>
      <c r="I11236" s="47"/>
      <c r="J11236" s="47"/>
    </row>
    <row r="11237" spans="6:10">
      <c r="F11237" s="70"/>
      <c r="G11237" s="47"/>
      <c r="H11237" s="47"/>
      <c r="I11237" s="47"/>
      <c r="J11237" s="47"/>
    </row>
    <row r="11238" spans="6:10">
      <c r="F11238" s="70"/>
      <c r="G11238" s="47"/>
      <c r="H11238" s="47"/>
      <c r="I11238" s="47"/>
      <c r="J11238" s="47"/>
    </row>
    <row r="11239" spans="6:10">
      <c r="F11239" s="70"/>
      <c r="G11239" s="47"/>
      <c r="H11239" s="47"/>
      <c r="I11239" s="47"/>
      <c r="J11239" s="47"/>
    </row>
    <row r="11240" spans="6:10">
      <c r="F11240" s="70"/>
      <c r="G11240" s="47"/>
      <c r="H11240" s="47"/>
      <c r="I11240" s="47"/>
      <c r="J11240" s="47"/>
    </row>
    <row r="11241" spans="6:10">
      <c r="F11241" s="70"/>
      <c r="G11241" s="47"/>
      <c r="H11241" s="47"/>
      <c r="I11241" s="47"/>
      <c r="J11241" s="47"/>
    </row>
    <row r="11242" spans="6:10">
      <c r="F11242" s="70"/>
      <c r="G11242" s="47"/>
      <c r="H11242" s="47"/>
      <c r="I11242" s="47"/>
      <c r="J11242" s="47"/>
    </row>
    <row r="11243" spans="6:10">
      <c r="F11243" s="70"/>
      <c r="G11243" s="47"/>
      <c r="H11243" s="47"/>
      <c r="I11243" s="47"/>
      <c r="J11243" s="47"/>
    </row>
    <row r="11244" spans="6:10">
      <c r="F11244" s="70"/>
      <c r="G11244" s="47"/>
      <c r="H11244" s="47"/>
      <c r="I11244" s="47"/>
      <c r="J11244" s="47"/>
    </row>
    <row r="11245" spans="6:10">
      <c r="F11245" s="70"/>
      <c r="G11245" s="47"/>
      <c r="H11245" s="47"/>
      <c r="I11245" s="47"/>
      <c r="J11245" s="47"/>
    </row>
    <row r="11246" spans="6:10">
      <c r="F11246" s="70"/>
      <c r="G11246" s="47"/>
      <c r="H11246" s="47"/>
      <c r="I11246" s="47"/>
      <c r="J11246" s="47"/>
    </row>
    <row r="11247" spans="6:10">
      <c r="F11247" s="70"/>
      <c r="G11247" s="47"/>
      <c r="H11247" s="47"/>
      <c r="I11247" s="47"/>
      <c r="J11247" s="47"/>
    </row>
    <row r="11248" spans="6:10">
      <c r="F11248" s="70"/>
      <c r="G11248" s="47"/>
      <c r="H11248" s="47"/>
      <c r="I11248" s="47"/>
      <c r="J11248" s="47"/>
    </row>
    <row r="11249" spans="6:10">
      <c r="F11249" s="70"/>
      <c r="G11249" s="47"/>
      <c r="H11249" s="47"/>
      <c r="I11249" s="47"/>
      <c r="J11249" s="47"/>
    </row>
    <row r="11250" spans="6:10">
      <c r="F11250" s="70"/>
      <c r="G11250" s="47"/>
      <c r="H11250" s="47"/>
      <c r="I11250" s="47"/>
      <c r="J11250" s="47"/>
    </row>
    <row r="11251" spans="6:10">
      <c r="F11251" s="70"/>
      <c r="G11251" s="47"/>
      <c r="H11251" s="47"/>
      <c r="I11251" s="47"/>
      <c r="J11251" s="47"/>
    </row>
    <row r="11252" spans="6:10">
      <c r="F11252" s="70"/>
      <c r="G11252" s="47"/>
      <c r="H11252" s="47"/>
      <c r="I11252" s="47"/>
      <c r="J11252" s="47"/>
    </row>
    <row r="11253" spans="6:10">
      <c r="F11253" s="70"/>
      <c r="G11253" s="47"/>
      <c r="H11253" s="47"/>
      <c r="I11253" s="47"/>
      <c r="J11253" s="47"/>
    </row>
    <row r="11254" spans="6:10">
      <c r="F11254" s="70"/>
      <c r="G11254" s="47"/>
      <c r="H11254" s="47"/>
      <c r="I11254" s="47"/>
      <c r="J11254" s="47"/>
    </row>
    <row r="11255" spans="6:10">
      <c r="F11255" s="70"/>
      <c r="G11255" s="47"/>
      <c r="H11255" s="47"/>
      <c r="I11255" s="47"/>
      <c r="J11255" s="47"/>
    </row>
    <row r="11256" spans="6:10">
      <c r="F11256" s="70"/>
      <c r="G11256" s="47"/>
      <c r="H11256" s="47"/>
      <c r="I11256" s="47"/>
      <c r="J11256" s="47"/>
    </row>
    <row r="11257" spans="6:10">
      <c r="F11257" s="70"/>
      <c r="G11257" s="47"/>
      <c r="H11257" s="47"/>
      <c r="I11257" s="47"/>
      <c r="J11257" s="47"/>
    </row>
    <row r="11258" spans="6:10">
      <c r="F11258" s="70"/>
      <c r="G11258" s="47"/>
      <c r="H11258" s="47"/>
      <c r="I11258" s="47"/>
      <c r="J11258" s="47"/>
    </row>
    <row r="11259" spans="6:10">
      <c r="F11259" s="70"/>
      <c r="G11259" s="47"/>
      <c r="H11259" s="47"/>
      <c r="I11259" s="47"/>
      <c r="J11259" s="47"/>
    </row>
    <row r="11260" spans="6:10">
      <c r="F11260" s="70"/>
      <c r="G11260" s="47"/>
      <c r="H11260" s="47"/>
      <c r="I11260" s="47"/>
      <c r="J11260" s="47"/>
    </row>
    <row r="11261" spans="6:10">
      <c r="F11261" s="70"/>
      <c r="G11261" s="47"/>
      <c r="H11261" s="47"/>
      <c r="I11261" s="47"/>
      <c r="J11261" s="47"/>
    </row>
    <row r="11262" spans="6:10">
      <c r="F11262" s="70"/>
      <c r="G11262" s="47"/>
      <c r="H11262" s="47"/>
      <c r="I11262" s="47"/>
      <c r="J11262" s="47"/>
    </row>
    <row r="11263" spans="6:10">
      <c r="F11263" s="70"/>
      <c r="G11263" s="47"/>
      <c r="H11263" s="47"/>
      <c r="I11263" s="47"/>
      <c r="J11263" s="47"/>
    </row>
    <row r="11264" spans="6:10">
      <c r="F11264" s="70"/>
      <c r="G11264" s="47"/>
      <c r="H11264" s="47"/>
      <c r="I11264" s="47"/>
      <c r="J11264" s="47"/>
    </row>
    <row r="11265" spans="6:10">
      <c r="F11265" s="70"/>
      <c r="G11265" s="47"/>
      <c r="H11265" s="47"/>
      <c r="I11265" s="47"/>
      <c r="J11265" s="47"/>
    </row>
    <row r="11266" spans="6:10">
      <c r="F11266" s="70"/>
      <c r="G11266" s="47"/>
      <c r="H11266" s="47"/>
      <c r="I11266" s="47"/>
      <c r="J11266" s="47"/>
    </row>
    <row r="11267" spans="6:10">
      <c r="F11267" s="70"/>
      <c r="G11267" s="47"/>
      <c r="H11267" s="47"/>
      <c r="I11267" s="47"/>
      <c r="J11267" s="47"/>
    </row>
    <row r="11268" spans="6:10">
      <c r="F11268" s="70"/>
      <c r="G11268" s="47"/>
      <c r="H11268" s="47"/>
      <c r="I11268" s="47"/>
      <c r="J11268" s="47"/>
    </row>
    <row r="11269" spans="6:10">
      <c r="F11269" s="70"/>
      <c r="G11269" s="47"/>
      <c r="H11269" s="47"/>
      <c r="I11269" s="47"/>
      <c r="J11269" s="47"/>
    </row>
    <row r="11270" spans="6:10">
      <c r="F11270" s="70"/>
      <c r="G11270" s="47"/>
      <c r="H11270" s="47"/>
      <c r="I11270" s="47"/>
      <c r="J11270" s="47"/>
    </row>
    <row r="11271" spans="6:10">
      <c r="F11271" s="70"/>
      <c r="G11271" s="47"/>
      <c r="H11271" s="47"/>
      <c r="I11271" s="47"/>
      <c r="J11271" s="47"/>
    </row>
    <row r="11272" spans="6:10">
      <c r="F11272" s="70"/>
      <c r="G11272" s="47"/>
      <c r="H11272" s="47"/>
      <c r="I11272" s="47"/>
      <c r="J11272" s="47"/>
    </row>
    <row r="11273" spans="6:10">
      <c r="F11273" s="70"/>
      <c r="G11273" s="47"/>
      <c r="H11273" s="47"/>
      <c r="I11273" s="47"/>
      <c r="J11273" s="47"/>
    </row>
    <row r="11274" spans="6:10">
      <c r="F11274" s="70"/>
      <c r="G11274" s="47"/>
      <c r="H11274" s="47"/>
      <c r="I11274" s="47"/>
      <c r="J11274" s="47"/>
    </row>
    <row r="11275" spans="6:10">
      <c r="F11275" s="70"/>
      <c r="G11275" s="47"/>
      <c r="H11275" s="47"/>
      <c r="I11275" s="47"/>
      <c r="J11275" s="47"/>
    </row>
    <row r="11276" spans="6:10">
      <c r="F11276" s="70"/>
      <c r="G11276" s="47"/>
      <c r="H11276" s="47"/>
      <c r="I11276" s="47"/>
      <c r="J11276" s="47"/>
    </row>
    <row r="11277" spans="6:10">
      <c r="F11277" s="70"/>
      <c r="G11277" s="47"/>
      <c r="H11277" s="47"/>
      <c r="I11277" s="47"/>
      <c r="J11277" s="47"/>
    </row>
    <row r="11278" spans="6:10">
      <c r="F11278" s="70"/>
      <c r="G11278" s="47"/>
      <c r="H11278" s="47"/>
      <c r="I11278" s="47"/>
      <c r="J11278" s="47"/>
    </row>
    <row r="11279" spans="6:10">
      <c r="F11279" s="70"/>
      <c r="G11279" s="47"/>
      <c r="H11279" s="47"/>
      <c r="I11279" s="47"/>
      <c r="J11279" s="47"/>
    </row>
    <row r="11280" spans="6:10">
      <c r="F11280" s="70"/>
      <c r="G11280" s="47"/>
      <c r="H11280" s="47"/>
      <c r="I11280" s="47"/>
      <c r="J11280" s="47"/>
    </row>
    <row r="11281" spans="6:10">
      <c r="F11281" s="70"/>
      <c r="G11281" s="47"/>
      <c r="H11281" s="47"/>
      <c r="I11281" s="47"/>
      <c r="J11281" s="47"/>
    </row>
    <row r="11282" spans="6:10">
      <c r="F11282" s="70"/>
      <c r="G11282" s="47"/>
      <c r="H11282" s="47"/>
      <c r="I11282" s="47"/>
      <c r="J11282" s="47"/>
    </row>
    <row r="11283" spans="6:10">
      <c r="F11283" s="70"/>
      <c r="G11283" s="47"/>
      <c r="H11283" s="47"/>
      <c r="I11283" s="47"/>
      <c r="J11283" s="47"/>
    </row>
    <row r="11284" spans="6:10">
      <c r="F11284" s="70"/>
      <c r="G11284" s="47"/>
      <c r="H11284" s="47"/>
      <c r="I11284" s="47"/>
      <c r="J11284" s="47"/>
    </row>
    <row r="11285" spans="6:10">
      <c r="F11285" s="70"/>
      <c r="G11285" s="47"/>
      <c r="H11285" s="47"/>
      <c r="I11285" s="47"/>
      <c r="J11285" s="47"/>
    </row>
    <row r="11286" spans="6:10">
      <c r="F11286" s="70"/>
      <c r="G11286" s="47"/>
      <c r="H11286" s="47"/>
      <c r="I11286" s="47"/>
      <c r="J11286" s="47"/>
    </row>
    <row r="11287" spans="6:10">
      <c r="F11287" s="70"/>
      <c r="G11287" s="47"/>
      <c r="H11287" s="47"/>
      <c r="I11287" s="47"/>
      <c r="J11287" s="47"/>
    </row>
    <row r="11288" spans="6:10">
      <c r="F11288" s="70"/>
      <c r="G11288" s="47"/>
      <c r="H11288" s="47"/>
      <c r="I11288" s="47"/>
      <c r="J11288" s="47"/>
    </row>
    <row r="11289" spans="6:10">
      <c r="F11289" s="70"/>
      <c r="G11289" s="47"/>
      <c r="H11289" s="47"/>
      <c r="I11289" s="47"/>
      <c r="J11289" s="47"/>
    </row>
    <row r="11290" spans="6:10">
      <c r="F11290" s="70"/>
      <c r="G11290" s="47"/>
      <c r="H11290" s="47"/>
      <c r="I11290" s="47"/>
      <c r="J11290" s="47"/>
    </row>
    <row r="11291" spans="6:10">
      <c r="F11291" s="70"/>
      <c r="G11291" s="47"/>
      <c r="H11291" s="47"/>
      <c r="I11291" s="47"/>
      <c r="J11291" s="47"/>
    </row>
    <row r="11292" spans="6:10">
      <c r="F11292" s="70"/>
      <c r="G11292" s="47"/>
      <c r="H11292" s="47"/>
      <c r="I11292" s="47"/>
      <c r="J11292" s="47"/>
    </row>
    <row r="11293" spans="6:10">
      <c r="F11293" s="70"/>
      <c r="G11293" s="47"/>
      <c r="H11293" s="47"/>
      <c r="I11293" s="47"/>
      <c r="J11293" s="47"/>
    </row>
    <row r="11294" spans="6:10">
      <c r="F11294" s="70"/>
      <c r="G11294" s="47"/>
      <c r="H11294" s="47"/>
      <c r="I11294" s="47"/>
      <c r="J11294" s="47"/>
    </row>
    <row r="11295" spans="6:10">
      <c r="F11295" s="70"/>
      <c r="G11295" s="47"/>
      <c r="H11295" s="47"/>
      <c r="I11295" s="47"/>
      <c r="J11295" s="47"/>
    </row>
    <row r="11296" spans="6:10">
      <c r="F11296" s="70"/>
      <c r="G11296" s="47"/>
      <c r="H11296" s="47"/>
      <c r="I11296" s="47"/>
      <c r="J11296" s="47"/>
    </row>
    <row r="11297" spans="6:10">
      <c r="F11297" s="70"/>
      <c r="G11297" s="47"/>
      <c r="H11297" s="47"/>
      <c r="I11297" s="47"/>
      <c r="J11297" s="47"/>
    </row>
    <row r="11298" spans="6:10">
      <c r="F11298" s="70"/>
      <c r="G11298" s="47"/>
      <c r="H11298" s="47"/>
      <c r="I11298" s="47"/>
      <c r="J11298" s="47"/>
    </row>
    <row r="11299" spans="6:10">
      <c r="F11299" s="70"/>
      <c r="G11299" s="47"/>
      <c r="H11299" s="47"/>
      <c r="I11299" s="47"/>
      <c r="J11299" s="47"/>
    </row>
    <row r="11300" spans="6:10">
      <c r="F11300" s="70"/>
      <c r="G11300" s="47"/>
      <c r="H11300" s="47"/>
      <c r="I11300" s="47"/>
      <c r="J11300" s="47"/>
    </row>
    <row r="11301" spans="6:10">
      <c r="F11301" s="70"/>
      <c r="G11301" s="47"/>
      <c r="H11301" s="47"/>
      <c r="I11301" s="47"/>
      <c r="J11301" s="47"/>
    </row>
    <row r="11302" spans="6:10">
      <c r="F11302" s="70"/>
      <c r="G11302" s="47"/>
      <c r="H11302" s="47"/>
      <c r="I11302" s="47"/>
      <c r="J11302" s="47"/>
    </row>
    <row r="11303" spans="6:10">
      <c r="F11303" s="70"/>
      <c r="G11303" s="47"/>
      <c r="H11303" s="47"/>
      <c r="I11303" s="47"/>
      <c r="J11303" s="47"/>
    </row>
    <row r="11304" spans="6:10">
      <c r="F11304" s="70"/>
      <c r="G11304" s="47"/>
      <c r="H11304" s="47"/>
      <c r="I11304" s="47"/>
      <c r="J11304" s="47"/>
    </row>
    <row r="11305" spans="6:10">
      <c r="F11305" s="70"/>
      <c r="G11305" s="47"/>
      <c r="H11305" s="47"/>
      <c r="I11305" s="47"/>
      <c r="J11305" s="47"/>
    </row>
    <row r="11306" spans="6:10">
      <c r="F11306" s="70"/>
      <c r="G11306" s="47"/>
      <c r="H11306" s="47"/>
      <c r="I11306" s="47"/>
      <c r="J11306" s="47"/>
    </row>
    <row r="11307" spans="6:10">
      <c r="F11307" s="70"/>
      <c r="G11307" s="47"/>
      <c r="H11307" s="47"/>
      <c r="I11307" s="47"/>
      <c r="J11307" s="47"/>
    </row>
    <row r="11308" spans="6:10">
      <c r="F11308" s="70"/>
      <c r="G11308" s="47"/>
      <c r="H11308" s="47"/>
      <c r="I11308" s="47"/>
      <c r="J11308" s="47"/>
    </row>
    <row r="11309" spans="6:10">
      <c r="F11309" s="70"/>
      <c r="G11309" s="47"/>
      <c r="H11309" s="47"/>
      <c r="I11309" s="47"/>
      <c r="J11309" s="47"/>
    </row>
    <row r="11310" spans="6:10">
      <c r="F11310" s="70"/>
      <c r="G11310" s="47"/>
      <c r="H11310" s="47"/>
      <c r="I11310" s="47"/>
      <c r="J11310" s="47"/>
    </row>
    <row r="11311" spans="6:10">
      <c r="F11311" s="70"/>
      <c r="G11311" s="47"/>
      <c r="H11311" s="47"/>
      <c r="I11311" s="47"/>
      <c r="J11311" s="47"/>
    </row>
    <row r="11312" spans="6:10">
      <c r="F11312" s="70"/>
      <c r="G11312" s="47"/>
      <c r="H11312" s="47"/>
      <c r="I11312" s="47"/>
      <c r="J11312" s="47"/>
    </row>
    <row r="11313" spans="6:10">
      <c r="F11313" s="70"/>
      <c r="G11313" s="47"/>
      <c r="H11313" s="47"/>
      <c r="I11313" s="47"/>
      <c r="J11313" s="47"/>
    </row>
    <row r="11314" spans="6:10">
      <c r="F11314" s="70"/>
      <c r="G11314" s="47"/>
      <c r="H11314" s="47"/>
      <c r="I11314" s="47"/>
      <c r="J11314" s="47"/>
    </row>
    <row r="11315" spans="6:10">
      <c r="F11315" s="70"/>
      <c r="G11315" s="47"/>
      <c r="H11315" s="47"/>
      <c r="I11315" s="47"/>
      <c r="J11315" s="47"/>
    </row>
    <row r="11316" spans="6:10">
      <c r="F11316" s="70"/>
      <c r="G11316" s="47"/>
      <c r="H11316" s="47"/>
      <c r="I11316" s="47"/>
      <c r="J11316" s="47"/>
    </row>
    <row r="11317" spans="6:10">
      <c r="F11317" s="70"/>
      <c r="G11317" s="47"/>
      <c r="H11317" s="47"/>
      <c r="I11317" s="47"/>
      <c r="J11317" s="47"/>
    </row>
    <row r="11318" spans="6:10">
      <c r="F11318" s="70"/>
      <c r="G11318" s="47"/>
      <c r="H11318" s="47"/>
      <c r="I11318" s="47"/>
      <c r="J11318" s="47"/>
    </row>
    <row r="11319" spans="6:10">
      <c r="F11319" s="70"/>
      <c r="G11319" s="47"/>
      <c r="H11319" s="47"/>
      <c r="I11319" s="47"/>
      <c r="J11319" s="47"/>
    </row>
    <row r="11320" spans="6:10">
      <c r="F11320" s="70"/>
      <c r="G11320" s="47"/>
      <c r="H11320" s="47"/>
      <c r="I11320" s="47"/>
      <c r="J11320" s="47"/>
    </row>
    <row r="11321" spans="6:10">
      <c r="F11321" s="70"/>
      <c r="G11321" s="47"/>
      <c r="H11321" s="47"/>
      <c r="I11321" s="47"/>
      <c r="J11321" s="47"/>
    </row>
    <row r="11322" spans="6:10">
      <c r="F11322" s="70"/>
      <c r="G11322" s="47"/>
      <c r="H11322" s="47"/>
      <c r="I11322" s="47"/>
      <c r="J11322" s="47"/>
    </row>
    <row r="11323" spans="6:10">
      <c r="F11323" s="70"/>
      <c r="G11323" s="47"/>
      <c r="H11323" s="47"/>
      <c r="I11323" s="47"/>
      <c r="J11323" s="47"/>
    </row>
    <row r="11324" spans="6:10">
      <c r="F11324" s="70"/>
      <c r="G11324" s="47"/>
      <c r="H11324" s="47"/>
      <c r="I11324" s="47"/>
      <c r="J11324" s="47"/>
    </row>
    <row r="11325" spans="6:10">
      <c r="F11325" s="70"/>
      <c r="G11325" s="47"/>
      <c r="H11325" s="47"/>
      <c r="I11325" s="47"/>
      <c r="J11325" s="47"/>
    </row>
    <row r="11326" spans="6:10">
      <c r="F11326" s="70"/>
      <c r="G11326" s="47"/>
      <c r="H11326" s="47"/>
      <c r="I11326" s="47"/>
      <c r="J11326" s="47"/>
    </row>
    <row r="11327" spans="6:10">
      <c r="F11327" s="70"/>
      <c r="G11327" s="47"/>
      <c r="H11327" s="47"/>
      <c r="I11327" s="47"/>
      <c r="J11327" s="47"/>
    </row>
    <row r="11328" spans="6:10">
      <c r="F11328" s="70"/>
      <c r="G11328" s="47"/>
      <c r="H11328" s="47"/>
      <c r="I11328" s="47"/>
      <c r="J11328" s="47"/>
    </row>
    <row r="11329" spans="6:10">
      <c r="F11329" s="70"/>
      <c r="G11329" s="47"/>
      <c r="H11329" s="47"/>
      <c r="I11329" s="47"/>
      <c r="J11329" s="47"/>
    </row>
    <row r="11330" spans="6:10">
      <c r="F11330" s="70"/>
      <c r="G11330" s="47"/>
      <c r="H11330" s="47"/>
      <c r="I11330" s="47"/>
      <c r="J11330" s="47"/>
    </row>
    <row r="11331" spans="6:10">
      <c r="F11331" s="70"/>
      <c r="G11331" s="47"/>
      <c r="H11331" s="47"/>
      <c r="I11331" s="47"/>
      <c r="J11331" s="47"/>
    </row>
    <row r="11332" spans="6:10">
      <c r="F11332" s="70"/>
      <c r="G11332" s="47"/>
      <c r="H11332" s="47"/>
      <c r="I11332" s="47"/>
      <c r="J11332" s="47"/>
    </row>
    <row r="11333" spans="6:10">
      <c r="F11333" s="70"/>
      <c r="G11333" s="47"/>
      <c r="H11333" s="47"/>
      <c r="I11333" s="47"/>
      <c r="J11333" s="47"/>
    </row>
    <row r="11334" spans="6:10">
      <c r="F11334" s="70"/>
      <c r="G11334" s="47"/>
      <c r="H11334" s="47"/>
      <c r="I11334" s="47"/>
      <c r="J11334" s="47"/>
    </row>
    <row r="11335" spans="6:10">
      <c r="F11335" s="70"/>
      <c r="G11335" s="47"/>
      <c r="H11335" s="47"/>
      <c r="I11335" s="47"/>
      <c r="J11335" s="47"/>
    </row>
    <row r="11336" spans="6:10">
      <c r="F11336" s="70"/>
      <c r="G11336" s="47"/>
      <c r="H11336" s="47"/>
      <c r="I11336" s="47"/>
      <c r="J11336" s="47"/>
    </row>
    <row r="11337" spans="6:10">
      <c r="F11337" s="70"/>
      <c r="G11337" s="47"/>
      <c r="H11337" s="47"/>
      <c r="I11337" s="47"/>
      <c r="J11337" s="47"/>
    </row>
    <row r="11338" spans="6:10">
      <c r="F11338" s="70"/>
      <c r="G11338" s="47"/>
      <c r="H11338" s="47"/>
      <c r="I11338" s="47"/>
      <c r="J11338" s="47"/>
    </row>
    <row r="11339" spans="6:10">
      <c r="F11339" s="70"/>
      <c r="G11339" s="47"/>
      <c r="H11339" s="47"/>
      <c r="I11339" s="47"/>
      <c r="J11339" s="47"/>
    </row>
    <row r="11340" spans="6:10">
      <c r="F11340" s="70"/>
      <c r="G11340" s="47"/>
      <c r="H11340" s="47"/>
      <c r="I11340" s="47"/>
      <c r="J11340" s="47"/>
    </row>
    <row r="11341" spans="6:10">
      <c r="F11341" s="70"/>
      <c r="G11341" s="47"/>
      <c r="H11341" s="47"/>
      <c r="I11341" s="47"/>
      <c r="J11341" s="47"/>
    </row>
    <row r="11342" spans="6:10">
      <c r="F11342" s="70"/>
      <c r="G11342" s="47"/>
      <c r="H11342" s="47"/>
      <c r="I11342" s="47"/>
      <c r="J11342" s="47"/>
    </row>
    <row r="11343" spans="6:10">
      <c r="F11343" s="70"/>
      <c r="G11343" s="47"/>
      <c r="H11343" s="47"/>
      <c r="I11343" s="47"/>
      <c r="J11343" s="47"/>
    </row>
    <row r="11344" spans="6:10">
      <c r="F11344" s="70"/>
      <c r="G11344" s="47"/>
      <c r="H11344" s="47"/>
      <c r="I11344" s="47"/>
      <c r="J11344" s="47"/>
    </row>
    <row r="11345" spans="6:10">
      <c r="F11345" s="70"/>
      <c r="G11345" s="47"/>
      <c r="H11345" s="47"/>
      <c r="I11345" s="47"/>
      <c r="J11345" s="47"/>
    </row>
    <row r="11346" spans="6:10">
      <c r="F11346" s="70"/>
      <c r="G11346" s="47"/>
      <c r="H11346" s="47"/>
      <c r="I11346" s="47"/>
      <c r="J11346" s="47"/>
    </row>
    <row r="11347" spans="6:10">
      <c r="F11347" s="70"/>
      <c r="G11347" s="47"/>
      <c r="H11347" s="47"/>
      <c r="I11347" s="47"/>
      <c r="J11347" s="47"/>
    </row>
    <row r="11348" spans="6:10">
      <c r="F11348" s="70"/>
      <c r="G11348" s="47"/>
      <c r="H11348" s="47"/>
      <c r="I11348" s="47"/>
      <c r="J11348" s="47"/>
    </row>
    <row r="11349" spans="6:10">
      <c r="F11349" s="70"/>
      <c r="G11349" s="47"/>
      <c r="H11349" s="47"/>
      <c r="I11349" s="47"/>
      <c r="J11349" s="47"/>
    </row>
    <row r="11350" spans="6:10">
      <c r="F11350" s="70"/>
      <c r="G11350" s="47"/>
      <c r="H11350" s="47"/>
      <c r="I11350" s="47"/>
      <c r="J11350" s="47"/>
    </row>
    <row r="11351" spans="6:10">
      <c r="F11351" s="70"/>
      <c r="G11351" s="47"/>
      <c r="H11351" s="47"/>
      <c r="I11351" s="47"/>
      <c r="J11351" s="47"/>
    </row>
    <row r="11352" spans="6:10">
      <c r="F11352" s="70"/>
      <c r="G11352" s="47"/>
      <c r="H11352" s="47"/>
      <c r="I11352" s="47"/>
      <c r="J11352" s="47"/>
    </row>
    <row r="11353" spans="6:10">
      <c r="F11353" s="70"/>
      <c r="G11353" s="47"/>
      <c r="H11353" s="47"/>
      <c r="I11353" s="47"/>
      <c r="J11353" s="47"/>
    </row>
    <row r="11354" spans="6:10">
      <c r="F11354" s="70"/>
      <c r="G11354" s="47"/>
      <c r="H11354" s="47"/>
      <c r="I11354" s="47"/>
      <c r="J11354" s="47"/>
    </row>
    <row r="11355" spans="6:10">
      <c r="F11355" s="70"/>
      <c r="G11355" s="47"/>
      <c r="H11355" s="47"/>
      <c r="I11355" s="47"/>
      <c r="J11355" s="47"/>
    </row>
    <row r="11356" spans="6:10">
      <c r="F11356" s="70"/>
      <c r="G11356" s="47"/>
      <c r="H11356" s="47"/>
      <c r="I11356" s="47"/>
      <c r="J11356" s="47"/>
    </row>
    <row r="11357" spans="6:10">
      <c r="F11357" s="70"/>
      <c r="G11357" s="47"/>
      <c r="H11357" s="47"/>
      <c r="I11357" s="47"/>
      <c r="J11357" s="47"/>
    </row>
    <row r="11358" spans="6:10">
      <c r="F11358" s="70"/>
      <c r="G11358" s="47"/>
      <c r="H11358" s="47"/>
      <c r="I11358" s="47"/>
      <c r="J11358" s="47"/>
    </row>
    <row r="11359" spans="6:10">
      <c r="F11359" s="70"/>
      <c r="G11359" s="47"/>
      <c r="H11359" s="47"/>
      <c r="I11359" s="47"/>
      <c r="J11359" s="47"/>
    </row>
    <row r="11360" spans="6:10">
      <c r="F11360" s="70"/>
      <c r="G11360" s="47"/>
      <c r="H11360" s="47"/>
      <c r="I11360" s="47"/>
      <c r="J11360" s="47"/>
    </row>
    <row r="11361" spans="6:10">
      <c r="F11361" s="70"/>
      <c r="G11361" s="47"/>
      <c r="H11361" s="47"/>
      <c r="I11361" s="47"/>
      <c r="J11361" s="47"/>
    </row>
    <row r="11362" spans="6:10">
      <c r="F11362" s="70"/>
      <c r="G11362" s="47"/>
      <c r="H11362" s="47"/>
      <c r="I11362" s="47"/>
      <c r="J11362" s="47"/>
    </row>
    <row r="11363" spans="6:10">
      <c r="F11363" s="70"/>
      <c r="G11363" s="47"/>
      <c r="H11363" s="47"/>
      <c r="I11363" s="47"/>
      <c r="J11363" s="47"/>
    </row>
    <row r="11364" spans="6:10">
      <c r="F11364" s="70"/>
      <c r="G11364" s="47"/>
      <c r="H11364" s="47"/>
      <c r="I11364" s="47"/>
      <c r="J11364" s="47"/>
    </row>
    <row r="11365" spans="6:10">
      <c r="F11365" s="70"/>
      <c r="G11365" s="47"/>
      <c r="H11365" s="47"/>
      <c r="I11365" s="47"/>
      <c r="J11365" s="47"/>
    </row>
    <row r="11366" spans="6:10">
      <c r="F11366" s="70"/>
      <c r="G11366" s="47"/>
      <c r="H11366" s="47"/>
      <c r="I11366" s="47"/>
      <c r="J11366" s="47"/>
    </row>
    <row r="11367" spans="6:10">
      <c r="F11367" s="70"/>
      <c r="G11367" s="47"/>
      <c r="H11367" s="47"/>
      <c r="I11367" s="47"/>
      <c r="J11367" s="47"/>
    </row>
    <row r="11368" spans="6:10">
      <c r="F11368" s="70"/>
      <c r="G11368" s="47"/>
      <c r="H11368" s="47"/>
      <c r="I11368" s="47"/>
      <c r="J11368" s="47"/>
    </row>
    <row r="11369" spans="6:10">
      <c r="F11369" s="70"/>
      <c r="G11369" s="47"/>
      <c r="H11369" s="47"/>
      <c r="I11369" s="47"/>
      <c r="J11369" s="47"/>
    </row>
    <row r="11370" spans="6:10">
      <c r="F11370" s="70"/>
      <c r="G11370" s="47"/>
      <c r="H11370" s="47"/>
      <c r="I11370" s="47"/>
      <c r="J11370" s="47"/>
    </row>
    <row r="11371" spans="6:10">
      <c r="F11371" s="70"/>
      <c r="G11371" s="47"/>
      <c r="H11371" s="47"/>
      <c r="I11371" s="47"/>
      <c r="J11371" s="47"/>
    </row>
    <row r="11372" spans="6:10">
      <c r="F11372" s="70"/>
      <c r="G11372" s="47"/>
      <c r="H11372" s="47"/>
      <c r="I11372" s="47"/>
      <c r="J11372" s="47"/>
    </row>
    <row r="11373" spans="6:10">
      <c r="F11373" s="70"/>
      <c r="G11373" s="47"/>
      <c r="H11373" s="47"/>
      <c r="I11373" s="47"/>
      <c r="J11373" s="47"/>
    </row>
    <row r="11374" spans="6:10">
      <c r="F11374" s="70"/>
      <c r="G11374" s="47"/>
      <c r="H11374" s="47"/>
      <c r="I11374" s="47"/>
      <c r="J11374" s="47"/>
    </row>
    <row r="11375" spans="6:10">
      <c r="F11375" s="70"/>
      <c r="G11375" s="47"/>
      <c r="H11375" s="47"/>
      <c r="I11375" s="47"/>
      <c r="J11375" s="47"/>
    </row>
    <row r="11376" spans="6:10">
      <c r="F11376" s="70"/>
      <c r="G11376" s="47"/>
      <c r="H11376" s="47"/>
      <c r="I11376" s="47"/>
      <c r="J11376" s="47"/>
    </row>
    <row r="11377" spans="6:10">
      <c r="F11377" s="70"/>
      <c r="G11377" s="47"/>
      <c r="H11377" s="47"/>
      <c r="I11377" s="47"/>
      <c r="J11377" s="47"/>
    </row>
    <row r="11378" spans="6:10">
      <c r="F11378" s="70"/>
      <c r="G11378" s="47"/>
      <c r="H11378" s="47"/>
      <c r="I11378" s="47"/>
      <c r="J11378" s="47"/>
    </row>
    <row r="11379" spans="6:10">
      <c r="F11379" s="70"/>
      <c r="G11379" s="47"/>
      <c r="H11379" s="47"/>
      <c r="I11379" s="47"/>
      <c r="J11379" s="47"/>
    </row>
    <row r="11380" spans="6:10">
      <c r="F11380" s="70"/>
      <c r="G11380" s="47"/>
      <c r="H11380" s="47"/>
      <c r="I11380" s="47"/>
      <c r="J11380" s="47"/>
    </row>
    <row r="11381" spans="6:10">
      <c r="F11381" s="70"/>
      <c r="G11381" s="47"/>
      <c r="H11381" s="47"/>
      <c r="I11381" s="47"/>
      <c r="J11381" s="47"/>
    </row>
    <row r="11382" spans="6:10">
      <c r="F11382" s="70"/>
      <c r="G11382" s="47"/>
      <c r="H11382" s="47"/>
      <c r="I11382" s="47"/>
      <c r="J11382" s="47"/>
    </row>
    <row r="11383" spans="6:10">
      <c r="F11383" s="70"/>
      <c r="G11383" s="47"/>
      <c r="H11383" s="47"/>
      <c r="I11383" s="47"/>
      <c r="J11383" s="47"/>
    </row>
    <row r="11384" spans="6:10">
      <c r="F11384" s="70"/>
      <c r="G11384" s="47"/>
      <c r="H11384" s="47"/>
      <c r="I11384" s="47"/>
      <c r="J11384" s="47"/>
    </row>
    <row r="11385" spans="6:10">
      <c r="F11385" s="70"/>
      <c r="G11385" s="47"/>
      <c r="H11385" s="47"/>
      <c r="I11385" s="47"/>
      <c r="J11385" s="47"/>
    </row>
    <row r="11386" spans="6:10">
      <c r="F11386" s="70"/>
      <c r="G11386" s="47"/>
      <c r="H11386" s="47"/>
      <c r="I11386" s="47"/>
      <c r="J11386" s="47"/>
    </row>
    <row r="11387" spans="6:10">
      <c r="F11387" s="70"/>
      <c r="G11387" s="47"/>
      <c r="H11387" s="47"/>
      <c r="I11387" s="47"/>
      <c r="J11387" s="47"/>
    </row>
    <row r="11388" spans="6:10">
      <c r="F11388" s="70"/>
      <c r="G11388" s="47"/>
      <c r="H11388" s="47"/>
      <c r="I11388" s="47"/>
      <c r="J11388" s="47"/>
    </row>
    <row r="11389" spans="6:10">
      <c r="F11389" s="70"/>
      <c r="G11389" s="47"/>
      <c r="H11389" s="47"/>
      <c r="I11389" s="47"/>
      <c r="J11389" s="47"/>
    </row>
    <row r="11390" spans="6:10">
      <c r="F11390" s="70"/>
      <c r="G11390" s="47"/>
      <c r="H11390" s="47"/>
      <c r="I11390" s="47"/>
      <c r="J11390" s="47"/>
    </row>
    <row r="11391" spans="6:10">
      <c r="F11391" s="70"/>
      <c r="G11391" s="47"/>
      <c r="H11391" s="47"/>
      <c r="I11391" s="47"/>
      <c r="J11391" s="47"/>
    </row>
    <row r="11392" spans="6:10">
      <c r="F11392" s="70"/>
      <c r="G11392" s="47"/>
      <c r="H11392" s="47"/>
      <c r="I11392" s="47"/>
      <c r="J11392" s="47"/>
    </row>
    <row r="11393" spans="6:10">
      <c r="F11393" s="70"/>
      <c r="G11393" s="47"/>
      <c r="H11393" s="47"/>
      <c r="I11393" s="47"/>
      <c r="J11393" s="47"/>
    </row>
    <row r="11394" spans="6:10">
      <c r="F11394" s="70"/>
      <c r="G11394" s="47"/>
      <c r="H11394" s="47"/>
      <c r="I11394" s="47"/>
      <c r="J11394" s="47"/>
    </row>
    <row r="11395" spans="6:10">
      <c r="F11395" s="70"/>
      <c r="G11395" s="47"/>
      <c r="H11395" s="47"/>
      <c r="I11395" s="47"/>
      <c r="J11395" s="47"/>
    </row>
    <row r="11396" spans="6:10">
      <c r="F11396" s="70"/>
      <c r="G11396" s="47"/>
      <c r="H11396" s="47"/>
      <c r="I11396" s="47"/>
      <c r="J11396" s="47"/>
    </row>
    <row r="11397" spans="6:10">
      <c r="F11397" s="70"/>
      <c r="G11397" s="47"/>
      <c r="H11397" s="47"/>
      <c r="I11397" s="47"/>
      <c r="J11397" s="47"/>
    </row>
    <row r="11398" spans="6:10">
      <c r="F11398" s="70"/>
      <c r="G11398" s="47"/>
      <c r="H11398" s="47"/>
      <c r="I11398" s="47"/>
      <c r="J11398" s="47"/>
    </row>
    <row r="11399" spans="6:10">
      <c r="F11399" s="70"/>
      <c r="G11399" s="47"/>
      <c r="H11399" s="47"/>
      <c r="I11399" s="47"/>
      <c r="J11399" s="47"/>
    </row>
    <row r="11400" spans="6:10">
      <c r="F11400" s="70"/>
      <c r="G11400" s="47"/>
      <c r="H11400" s="47"/>
      <c r="I11400" s="47"/>
      <c r="J11400" s="47"/>
    </row>
    <row r="11401" spans="6:10">
      <c r="F11401" s="70"/>
      <c r="G11401" s="47"/>
      <c r="H11401" s="47"/>
      <c r="I11401" s="47"/>
      <c r="J11401" s="47"/>
    </row>
    <row r="11402" spans="6:10">
      <c r="F11402" s="70"/>
      <c r="G11402" s="47"/>
      <c r="H11402" s="47"/>
      <c r="I11402" s="47"/>
      <c r="J11402" s="47"/>
    </row>
    <row r="11403" spans="6:10">
      <c r="F11403" s="70"/>
      <c r="G11403" s="47"/>
      <c r="H11403" s="47"/>
      <c r="I11403" s="47"/>
      <c r="J11403" s="47"/>
    </row>
    <row r="11404" spans="6:10">
      <c r="F11404" s="70"/>
      <c r="G11404" s="47"/>
      <c r="H11404" s="47"/>
      <c r="I11404" s="47"/>
      <c r="J11404" s="47"/>
    </row>
    <row r="11405" spans="6:10">
      <c r="F11405" s="70"/>
      <c r="G11405" s="47"/>
      <c r="H11405" s="47"/>
      <c r="I11405" s="47"/>
      <c r="J11405" s="47"/>
    </row>
    <row r="11406" spans="6:10">
      <c r="F11406" s="70"/>
      <c r="G11406" s="47"/>
      <c r="H11406" s="47"/>
      <c r="I11406" s="47"/>
      <c r="J11406" s="47"/>
    </row>
    <row r="11407" spans="6:10">
      <c r="F11407" s="70"/>
      <c r="G11407" s="47"/>
      <c r="H11407" s="47"/>
      <c r="I11407" s="47"/>
      <c r="J11407" s="47"/>
    </row>
    <row r="11408" spans="6:10">
      <c r="F11408" s="70"/>
      <c r="G11408" s="47"/>
      <c r="H11408" s="47"/>
      <c r="I11408" s="47"/>
      <c r="J11408" s="47"/>
    </row>
    <row r="11409" spans="6:10">
      <c r="F11409" s="70"/>
      <c r="G11409" s="47"/>
      <c r="H11409" s="47"/>
      <c r="I11409" s="47"/>
      <c r="J11409" s="47"/>
    </row>
    <row r="11410" spans="6:10">
      <c r="F11410" s="70"/>
      <c r="G11410" s="47"/>
      <c r="H11410" s="47"/>
      <c r="I11410" s="47"/>
      <c r="J11410" s="47"/>
    </row>
    <row r="11411" spans="6:10">
      <c r="F11411" s="70"/>
      <c r="G11411" s="47"/>
      <c r="H11411" s="47"/>
      <c r="I11411" s="47"/>
      <c r="J11411" s="47"/>
    </row>
    <row r="11412" spans="6:10">
      <c r="F11412" s="70"/>
      <c r="G11412" s="47"/>
      <c r="H11412" s="47"/>
      <c r="I11412" s="47"/>
      <c r="J11412" s="47"/>
    </row>
    <row r="11413" spans="6:10">
      <c r="F11413" s="70"/>
      <c r="G11413" s="47"/>
      <c r="H11413" s="47"/>
      <c r="I11413" s="47"/>
      <c r="J11413" s="47"/>
    </row>
    <row r="11414" spans="6:10">
      <c r="F11414" s="70"/>
      <c r="G11414" s="47"/>
      <c r="H11414" s="47"/>
      <c r="I11414" s="47"/>
      <c r="J11414" s="47"/>
    </row>
    <row r="11415" spans="6:10">
      <c r="F11415" s="70"/>
      <c r="G11415" s="47"/>
      <c r="H11415" s="47"/>
      <c r="I11415" s="47"/>
      <c r="J11415" s="47"/>
    </row>
    <row r="11416" spans="6:10">
      <c r="F11416" s="70"/>
      <c r="G11416" s="47"/>
      <c r="H11416" s="47"/>
      <c r="I11416" s="47"/>
      <c r="J11416" s="47"/>
    </row>
    <row r="11417" spans="6:10">
      <c r="F11417" s="70"/>
      <c r="G11417" s="47"/>
      <c r="H11417" s="47"/>
      <c r="I11417" s="47"/>
      <c r="J11417" s="47"/>
    </row>
    <row r="11418" spans="6:10">
      <c r="F11418" s="70"/>
      <c r="G11418" s="47"/>
      <c r="H11418" s="47"/>
      <c r="I11418" s="47"/>
      <c r="J11418" s="47"/>
    </row>
    <row r="11419" spans="6:10">
      <c r="F11419" s="70"/>
      <c r="G11419" s="47"/>
      <c r="H11419" s="47"/>
      <c r="I11419" s="47"/>
      <c r="J11419" s="47"/>
    </row>
    <row r="11420" spans="6:10">
      <c r="F11420" s="70"/>
      <c r="G11420" s="47"/>
      <c r="H11420" s="47"/>
      <c r="I11420" s="47"/>
      <c r="J11420" s="47"/>
    </row>
    <row r="11421" spans="6:10">
      <c r="F11421" s="70"/>
      <c r="G11421" s="47"/>
      <c r="H11421" s="47"/>
      <c r="I11421" s="47"/>
      <c r="J11421" s="47"/>
    </row>
    <row r="11422" spans="6:10">
      <c r="F11422" s="70"/>
      <c r="G11422" s="47"/>
      <c r="H11422" s="47"/>
      <c r="I11422" s="47"/>
      <c r="J11422" s="47"/>
    </row>
    <row r="11423" spans="6:10">
      <c r="F11423" s="70"/>
      <c r="G11423" s="47"/>
      <c r="H11423" s="47"/>
      <c r="I11423" s="47"/>
      <c r="J11423" s="47"/>
    </row>
    <row r="11424" spans="6:10">
      <c r="F11424" s="70"/>
      <c r="G11424" s="47"/>
      <c r="H11424" s="47"/>
      <c r="I11424" s="47"/>
      <c r="J11424" s="47"/>
    </row>
    <row r="11425" spans="6:10">
      <c r="F11425" s="70"/>
      <c r="G11425" s="47"/>
      <c r="H11425" s="47"/>
      <c r="I11425" s="47"/>
      <c r="J11425" s="47"/>
    </row>
    <row r="11426" spans="6:10">
      <c r="F11426" s="70"/>
      <c r="G11426" s="47"/>
      <c r="H11426" s="47"/>
      <c r="I11426" s="47"/>
      <c r="J11426" s="47"/>
    </row>
    <row r="11427" spans="6:10">
      <c r="F11427" s="70"/>
      <c r="G11427" s="47"/>
      <c r="H11427" s="47"/>
      <c r="I11427" s="47"/>
      <c r="J11427" s="47"/>
    </row>
    <row r="11428" spans="6:10">
      <c r="F11428" s="70"/>
      <c r="G11428" s="47"/>
      <c r="H11428" s="47"/>
      <c r="I11428" s="47"/>
      <c r="J11428" s="47"/>
    </row>
    <row r="11429" spans="6:10">
      <c r="F11429" s="70"/>
      <c r="G11429" s="47"/>
      <c r="H11429" s="47"/>
      <c r="I11429" s="47"/>
      <c r="J11429" s="47"/>
    </row>
    <row r="11430" spans="6:10">
      <c r="F11430" s="70"/>
      <c r="G11430" s="47"/>
      <c r="H11430" s="47"/>
      <c r="I11430" s="47"/>
      <c r="J11430" s="47"/>
    </row>
    <row r="11431" spans="6:10">
      <c r="F11431" s="70"/>
      <c r="G11431" s="47"/>
      <c r="H11431" s="47"/>
      <c r="I11431" s="47"/>
      <c r="J11431" s="47"/>
    </row>
    <row r="11432" spans="6:10">
      <c r="F11432" s="70"/>
      <c r="G11432" s="47"/>
      <c r="H11432" s="47"/>
      <c r="I11432" s="47"/>
      <c r="J11432" s="47"/>
    </row>
    <row r="11433" spans="6:10">
      <c r="F11433" s="70"/>
      <c r="G11433" s="47"/>
      <c r="H11433" s="47"/>
      <c r="I11433" s="47"/>
      <c r="J11433" s="47"/>
    </row>
    <row r="11434" spans="6:10">
      <c r="F11434" s="70"/>
      <c r="G11434" s="47"/>
      <c r="H11434" s="47"/>
      <c r="I11434" s="47"/>
      <c r="J11434" s="47"/>
    </row>
    <row r="11435" spans="6:10">
      <c r="F11435" s="70"/>
      <c r="G11435" s="47"/>
      <c r="H11435" s="47"/>
      <c r="I11435" s="47"/>
      <c r="J11435" s="47"/>
    </row>
    <row r="11436" spans="6:10">
      <c r="F11436" s="70"/>
      <c r="G11436" s="47"/>
      <c r="H11436" s="47"/>
      <c r="I11436" s="47"/>
      <c r="J11436" s="47"/>
    </row>
    <row r="11437" spans="6:10">
      <c r="F11437" s="70"/>
      <c r="G11437" s="47"/>
      <c r="H11437" s="47"/>
      <c r="I11437" s="47"/>
      <c r="J11437" s="47"/>
    </row>
    <row r="11438" spans="6:10">
      <c r="F11438" s="70"/>
      <c r="G11438" s="47"/>
      <c r="H11438" s="47"/>
      <c r="I11438" s="47"/>
      <c r="J11438" s="47"/>
    </row>
    <row r="11439" spans="6:10">
      <c r="F11439" s="70"/>
      <c r="G11439" s="47"/>
      <c r="H11439" s="47"/>
      <c r="I11439" s="47"/>
      <c r="J11439" s="47"/>
    </row>
    <row r="11440" spans="6:10">
      <c r="F11440" s="70"/>
      <c r="G11440" s="47"/>
      <c r="H11440" s="47"/>
      <c r="I11440" s="47"/>
      <c r="J11440" s="47"/>
    </row>
    <row r="11441" spans="6:10">
      <c r="F11441" s="70"/>
      <c r="G11441" s="47"/>
      <c r="H11441" s="47"/>
      <c r="I11441" s="47"/>
      <c r="J11441" s="47"/>
    </row>
    <row r="11442" spans="6:10">
      <c r="F11442" s="70"/>
      <c r="G11442" s="47"/>
      <c r="H11442" s="47"/>
      <c r="I11442" s="47"/>
      <c r="J11442" s="47"/>
    </row>
    <row r="11443" spans="6:10">
      <c r="F11443" s="70"/>
      <c r="G11443" s="47"/>
      <c r="H11443" s="47"/>
      <c r="I11443" s="47"/>
      <c r="J11443" s="47"/>
    </row>
    <row r="11444" spans="6:10">
      <c r="F11444" s="70"/>
      <c r="G11444" s="47"/>
      <c r="H11444" s="47"/>
      <c r="I11444" s="47"/>
      <c r="J11444" s="47"/>
    </row>
    <row r="11445" spans="6:10">
      <c r="F11445" s="70"/>
      <c r="G11445" s="47"/>
      <c r="H11445" s="47"/>
      <c r="I11445" s="47"/>
      <c r="J11445" s="47"/>
    </row>
    <row r="11446" spans="6:10">
      <c r="F11446" s="70"/>
      <c r="G11446" s="47"/>
      <c r="H11446" s="47"/>
      <c r="I11446" s="47"/>
      <c r="J11446" s="47"/>
    </row>
    <row r="11447" spans="6:10">
      <c r="F11447" s="70"/>
      <c r="G11447" s="47"/>
      <c r="H11447" s="47"/>
      <c r="I11447" s="47"/>
      <c r="J11447" s="47"/>
    </row>
    <row r="11448" spans="6:10">
      <c r="F11448" s="70"/>
      <c r="G11448" s="47"/>
      <c r="H11448" s="47"/>
      <c r="I11448" s="47"/>
      <c r="J11448" s="47"/>
    </row>
    <row r="11449" spans="6:10">
      <c r="F11449" s="70"/>
      <c r="G11449" s="47"/>
      <c r="H11449" s="47"/>
      <c r="I11449" s="47"/>
      <c r="J11449" s="47"/>
    </row>
    <row r="11450" spans="6:10">
      <c r="F11450" s="70"/>
      <c r="G11450" s="47"/>
      <c r="H11450" s="47"/>
      <c r="I11450" s="47"/>
      <c r="J11450" s="47"/>
    </row>
    <row r="11451" spans="6:10">
      <c r="F11451" s="70"/>
      <c r="G11451" s="47"/>
      <c r="H11451" s="47"/>
      <c r="I11451" s="47"/>
      <c r="J11451" s="47"/>
    </row>
    <row r="11452" spans="6:10">
      <c r="F11452" s="70"/>
      <c r="G11452" s="47"/>
      <c r="H11452" s="47"/>
      <c r="I11452" s="47"/>
      <c r="J11452" s="47"/>
    </row>
    <row r="11453" spans="6:10">
      <c r="F11453" s="70"/>
      <c r="G11453" s="47"/>
      <c r="H11453" s="47"/>
      <c r="I11453" s="47"/>
      <c r="J11453" s="47"/>
    </row>
    <row r="11454" spans="6:10">
      <c r="F11454" s="70"/>
      <c r="G11454" s="47"/>
      <c r="H11454" s="47"/>
      <c r="I11454" s="47"/>
      <c r="J11454" s="47"/>
    </row>
    <row r="11455" spans="6:10">
      <c r="F11455" s="70"/>
      <c r="G11455" s="47"/>
      <c r="H11455" s="47"/>
      <c r="I11455" s="47"/>
      <c r="J11455" s="47"/>
    </row>
    <row r="11456" spans="6:10">
      <c r="F11456" s="70"/>
      <c r="G11456" s="47"/>
      <c r="H11456" s="47"/>
      <c r="I11456" s="47"/>
      <c r="J11456" s="47"/>
    </row>
    <row r="11457" spans="6:10">
      <c r="F11457" s="70"/>
      <c r="G11457" s="47"/>
      <c r="H11457" s="47"/>
      <c r="I11457" s="47"/>
      <c r="J11457" s="47"/>
    </row>
    <row r="11458" spans="6:10">
      <c r="F11458" s="70"/>
      <c r="G11458" s="47"/>
      <c r="H11458" s="47"/>
      <c r="I11458" s="47"/>
      <c r="J11458" s="47"/>
    </row>
    <row r="11459" spans="6:10">
      <c r="F11459" s="70"/>
      <c r="G11459" s="47"/>
      <c r="H11459" s="47"/>
      <c r="I11459" s="47"/>
      <c r="J11459" s="47"/>
    </row>
    <row r="11460" spans="6:10">
      <c r="F11460" s="70"/>
      <c r="G11460" s="47"/>
      <c r="H11460" s="47"/>
      <c r="I11460" s="47"/>
      <c r="J11460" s="47"/>
    </row>
    <row r="11461" spans="6:10">
      <c r="F11461" s="70"/>
      <c r="G11461" s="47"/>
      <c r="H11461" s="47"/>
      <c r="I11461" s="47"/>
      <c r="J11461" s="47"/>
    </row>
    <row r="11462" spans="6:10">
      <c r="F11462" s="70"/>
      <c r="G11462" s="47"/>
      <c r="H11462" s="47"/>
      <c r="I11462" s="47"/>
      <c r="J11462" s="47"/>
    </row>
    <row r="11463" spans="6:10">
      <c r="F11463" s="70"/>
      <c r="G11463" s="47"/>
      <c r="H11463" s="47"/>
      <c r="I11463" s="47"/>
      <c r="J11463" s="47"/>
    </row>
    <row r="11464" spans="6:10">
      <c r="F11464" s="70"/>
      <c r="G11464" s="47"/>
      <c r="H11464" s="47"/>
      <c r="I11464" s="47"/>
      <c r="J11464" s="47"/>
    </row>
    <row r="11465" spans="6:10">
      <c r="F11465" s="70"/>
      <c r="G11465" s="47"/>
      <c r="H11465" s="47"/>
      <c r="I11465" s="47"/>
      <c r="J11465" s="47"/>
    </row>
    <row r="11466" spans="6:10">
      <c r="F11466" s="70"/>
      <c r="G11466" s="47"/>
      <c r="H11466" s="47"/>
      <c r="I11466" s="47"/>
      <c r="J11466" s="47"/>
    </row>
    <row r="11467" spans="6:10">
      <c r="F11467" s="70"/>
      <c r="G11467" s="47"/>
      <c r="H11467" s="47"/>
      <c r="I11467" s="47"/>
      <c r="J11467" s="47"/>
    </row>
    <row r="11468" spans="6:10">
      <c r="F11468" s="70"/>
      <c r="G11468" s="47"/>
      <c r="H11468" s="47"/>
      <c r="I11468" s="47"/>
      <c r="J11468" s="47"/>
    </row>
    <row r="11469" spans="6:10">
      <c r="F11469" s="70"/>
      <c r="G11469" s="47"/>
      <c r="H11469" s="47"/>
      <c r="I11469" s="47"/>
      <c r="J11469" s="47"/>
    </row>
    <row r="11470" spans="6:10">
      <c r="F11470" s="70"/>
      <c r="G11470" s="47"/>
      <c r="H11470" s="47"/>
      <c r="I11470" s="47"/>
      <c r="J11470" s="47"/>
    </row>
    <row r="11471" spans="6:10">
      <c r="F11471" s="70"/>
      <c r="G11471" s="47"/>
      <c r="H11471" s="47"/>
      <c r="I11471" s="47"/>
      <c r="J11471" s="47"/>
    </row>
    <row r="11472" spans="6:10">
      <c r="F11472" s="70"/>
      <c r="G11472" s="47"/>
      <c r="H11472" s="47"/>
      <c r="I11472" s="47"/>
      <c r="J11472" s="47"/>
    </row>
    <row r="11473" spans="6:10">
      <c r="F11473" s="70"/>
      <c r="G11473" s="47"/>
      <c r="H11473" s="47"/>
      <c r="I11473" s="47"/>
      <c r="J11473" s="47"/>
    </row>
    <row r="11474" spans="6:10">
      <c r="F11474" s="70"/>
      <c r="G11474" s="47"/>
      <c r="H11474" s="47"/>
      <c r="I11474" s="47"/>
      <c r="J11474" s="47"/>
    </row>
    <row r="11475" spans="6:10">
      <c r="F11475" s="70"/>
      <c r="G11475" s="47"/>
      <c r="H11475" s="47"/>
      <c r="I11475" s="47"/>
      <c r="J11475" s="47"/>
    </row>
    <row r="11476" spans="6:10">
      <c r="F11476" s="70"/>
      <c r="G11476" s="47"/>
      <c r="H11476" s="47"/>
      <c r="I11476" s="47"/>
      <c r="J11476" s="47"/>
    </row>
    <row r="11477" spans="6:10">
      <c r="F11477" s="70"/>
      <c r="G11477" s="47"/>
      <c r="H11477" s="47"/>
      <c r="I11477" s="47"/>
      <c r="J11477" s="47"/>
    </row>
    <row r="11478" spans="6:10">
      <c r="F11478" s="70"/>
      <c r="G11478" s="47"/>
      <c r="H11478" s="47"/>
      <c r="I11478" s="47"/>
      <c r="J11478" s="47"/>
    </row>
    <row r="11479" spans="6:10">
      <c r="F11479" s="70"/>
      <c r="G11479" s="47"/>
      <c r="H11479" s="47"/>
      <c r="I11479" s="47"/>
      <c r="J11479" s="47"/>
    </row>
    <row r="11480" spans="6:10">
      <c r="F11480" s="70"/>
      <c r="G11480" s="47"/>
      <c r="H11480" s="47"/>
      <c r="I11480" s="47"/>
      <c r="J11480" s="47"/>
    </row>
    <row r="11481" spans="6:10">
      <c r="F11481" s="70"/>
      <c r="G11481" s="47"/>
      <c r="H11481" s="47"/>
      <c r="I11481" s="47"/>
      <c r="J11481" s="47"/>
    </row>
    <row r="11482" spans="6:10">
      <c r="F11482" s="70"/>
      <c r="G11482" s="47"/>
      <c r="H11482" s="47"/>
      <c r="I11482" s="47"/>
      <c r="J11482" s="47"/>
    </row>
    <row r="11483" spans="6:10">
      <c r="F11483" s="70"/>
      <c r="G11483" s="47"/>
      <c r="H11483" s="47"/>
      <c r="I11483" s="47"/>
      <c r="J11483" s="47"/>
    </row>
    <row r="11484" spans="6:10">
      <c r="F11484" s="70"/>
      <c r="G11484" s="47"/>
      <c r="H11484" s="47"/>
      <c r="I11484" s="47"/>
      <c r="J11484" s="47"/>
    </row>
    <row r="11485" spans="6:10">
      <c r="F11485" s="70"/>
      <c r="G11485" s="47"/>
      <c r="H11485" s="47"/>
      <c r="I11485" s="47"/>
      <c r="J11485" s="47"/>
    </row>
    <row r="11486" spans="6:10">
      <c r="F11486" s="70"/>
      <c r="G11486" s="47"/>
      <c r="H11486" s="47"/>
      <c r="I11486" s="47"/>
      <c r="J11486" s="47"/>
    </row>
    <row r="11487" spans="6:10">
      <c r="F11487" s="70"/>
      <c r="G11487" s="47"/>
      <c r="H11487" s="47"/>
      <c r="I11487" s="47"/>
      <c r="J11487" s="47"/>
    </row>
    <row r="11488" spans="6:10">
      <c r="F11488" s="70"/>
      <c r="G11488" s="47"/>
      <c r="H11488" s="47"/>
      <c r="I11488" s="47"/>
      <c r="J11488" s="47"/>
    </row>
    <row r="11489" spans="6:10">
      <c r="F11489" s="70"/>
      <c r="G11489" s="47"/>
      <c r="H11489" s="47"/>
      <c r="I11489" s="47"/>
      <c r="J11489" s="47"/>
    </row>
    <row r="11490" spans="6:10">
      <c r="F11490" s="70"/>
      <c r="G11490" s="47"/>
      <c r="H11490" s="47"/>
      <c r="I11490" s="47"/>
      <c r="J11490" s="47"/>
    </row>
    <row r="11491" spans="6:10">
      <c r="F11491" s="70"/>
      <c r="G11491" s="47"/>
      <c r="H11491" s="47"/>
      <c r="I11491" s="47"/>
      <c r="J11491" s="47"/>
    </row>
    <row r="11492" spans="6:10">
      <c r="F11492" s="70"/>
      <c r="G11492" s="47"/>
      <c r="H11492" s="47"/>
      <c r="I11492" s="47"/>
      <c r="J11492" s="47"/>
    </row>
    <row r="11493" spans="6:10">
      <c r="F11493" s="70"/>
      <c r="G11493" s="47"/>
      <c r="H11493" s="47"/>
      <c r="I11493" s="47"/>
      <c r="J11493" s="47"/>
    </row>
    <row r="11494" spans="6:10">
      <c r="F11494" s="70"/>
      <c r="G11494" s="47"/>
      <c r="H11494" s="47"/>
      <c r="I11494" s="47"/>
      <c r="J11494" s="47"/>
    </row>
    <row r="11495" spans="6:10">
      <c r="F11495" s="70"/>
      <c r="G11495" s="47"/>
      <c r="H11495" s="47"/>
      <c r="I11495" s="47"/>
      <c r="J11495" s="47"/>
    </row>
    <row r="11496" spans="6:10">
      <c r="F11496" s="70"/>
      <c r="G11496" s="47"/>
      <c r="H11496" s="47"/>
      <c r="I11496" s="47"/>
      <c r="J11496" s="47"/>
    </row>
    <row r="11497" spans="6:10">
      <c r="F11497" s="70"/>
      <c r="G11497" s="47"/>
      <c r="H11497" s="47"/>
      <c r="I11497" s="47"/>
      <c r="J11497" s="47"/>
    </row>
    <row r="11498" spans="6:10">
      <c r="F11498" s="70"/>
      <c r="G11498" s="47"/>
      <c r="H11498" s="47"/>
      <c r="I11498" s="47"/>
      <c r="J11498" s="47"/>
    </row>
    <row r="11499" spans="6:10">
      <c r="F11499" s="70"/>
      <c r="G11499" s="47"/>
      <c r="H11499" s="47"/>
      <c r="I11499" s="47"/>
      <c r="J11499" s="47"/>
    </row>
    <row r="11500" spans="6:10">
      <c r="F11500" s="70"/>
      <c r="G11500" s="47"/>
      <c r="H11500" s="47"/>
      <c r="I11500" s="47"/>
      <c r="J11500" s="47"/>
    </row>
    <row r="11501" spans="6:10">
      <c r="F11501" s="70"/>
      <c r="G11501" s="47"/>
      <c r="H11501" s="47"/>
      <c r="I11501" s="47"/>
      <c r="J11501" s="47"/>
    </row>
    <row r="11502" spans="6:10">
      <c r="F11502" s="70"/>
      <c r="G11502" s="47"/>
      <c r="H11502" s="47"/>
      <c r="I11502" s="47"/>
      <c r="J11502" s="47"/>
    </row>
    <row r="11503" spans="6:10">
      <c r="F11503" s="70"/>
      <c r="G11503" s="47"/>
      <c r="H11503" s="47"/>
      <c r="I11503" s="47"/>
      <c r="J11503" s="47"/>
    </row>
    <row r="11504" spans="6:10">
      <c r="F11504" s="70"/>
      <c r="G11504" s="47"/>
      <c r="H11504" s="47"/>
      <c r="I11504" s="47"/>
      <c r="J11504" s="47"/>
    </row>
    <row r="11505" spans="6:10">
      <c r="F11505" s="70"/>
      <c r="G11505" s="47"/>
      <c r="H11505" s="47"/>
      <c r="I11505" s="47"/>
      <c r="J11505" s="47"/>
    </row>
    <row r="11506" spans="6:10">
      <c r="F11506" s="70"/>
      <c r="G11506" s="47"/>
      <c r="H11506" s="47"/>
      <c r="I11506" s="47"/>
      <c r="J11506" s="47"/>
    </row>
    <row r="11507" spans="6:10">
      <c r="F11507" s="70"/>
      <c r="G11507" s="47"/>
      <c r="H11507" s="47"/>
      <c r="I11507" s="47"/>
      <c r="J11507" s="47"/>
    </row>
    <row r="11508" spans="6:10">
      <c r="F11508" s="70"/>
      <c r="G11508" s="47"/>
      <c r="H11508" s="47"/>
      <c r="I11508" s="47"/>
      <c r="J11508" s="47"/>
    </row>
    <row r="11509" spans="6:10">
      <c r="F11509" s="70"/>
      <c r="G11509" s="47"/>
      <c r="H11509" s="47"/>
      <c r="I11509" s="47"/>
      <c r="J11509" s="47"/>
    </row>
    <row r="11510" spans="6:10">
      <c r="F11510" s="70"/>
      <c r="G11510" s="47"/>
      <c r="H11510" s="47"/>
      <c r="I11510" s="47"/>
      <c r="J11510" s="47"/>
    </row>
    <row r="11511" spans="6:10">
      <c r="F11511" s="70"/>
      <c r="G11511" s="47"/>
      <c r="H11511" s="47"/>
      <c r="I11511" s="47"/>
      <c r="J11511" s="47"/>
    </row>
    <row r="11512" spans="6:10">
      <c r="F11512" s="70"/>
      <c r="G11512" s="47"/>
      <c r="H11512" s="47"/>
      <c r="I11512" s="47"/>
      <c r="J11512" s="47"/>
    </row>
    <row r="11513" spans="6:10">
      <c r="F11513" s="70"/>
      <c r="G11513" s="47"/>
      <c r="H11513" s="47"/>
      <c r="I11513" s="47"/>
      <c r="J11513" s="47"/>
    </row>
    <row r="11514" spans="6:10">
      <c r="F11514" s="70"/>
      <c r="G11514" s="47"/>
      <c r="H11514" s="47"/>
      <c r="I11514" s="47"/>
      <c r="J11514" s="47"/>
    </row>
    <row r="11515" spans="6:10">
      <c r="F11515" s="70"/>
      <c r="G11515" s="47"/>
      <c r="H11515" s="47"/>
      <c r="I11515" s="47"/>
      <c r="J11515" s="47"/>
    </row>
    <row r="11516" spans="6:10">
      <c r="F11516" s="70"/>
      <c r="G11516" s="47"/>
      <c r="H11516" s="47"/>
      <c r="I11516" s="47"/>
      <c r="J11516" s="47"/>
    </row>
    <row r="11517" spans="6:10">
      <c r="F11517" s="70"/>
      <c r="G11517" s="47"/>
      <c r="H11517" s="47"/>
      <c r="I11517" s="47"/>
      <c r="J11517" s="47"/>
    </row>
    <row r="11518" spans="6:10">
      <c r="F11518" s="70"/>
      <c r="G11518" s="47"/>
      <c r="H11518" s="47"/>
      <c r="I11518" s="47"/>
      <c r="J11518" s="47"/>
    </row>
    <row r="11519" spans="6:10">
      <c r="F11519" s="70"/>
      <c r="G11519" s="47"/>
      <c r="H11519" s="47"/>
      <c r="I11519" s="47"/>
      <c r="J11519" s="47"/>
    </row>
    <row r="11520" spans="6:10">
      <c r="F11520" s="70"/>
      <c r="G11520" s="47"/>
      <c r="H11520" s="47"/>
      <c r="I11520" s="47"/>
      <c r="J11520" s="47"/>
    </row>
    <row r="11521" spans="6:10">
      <c r="F11521" s="70"/>
      <c r="G11521" s="47"/>
      <c r="H11521" s="47"/>
      <c r="I11521" s="47"/>
      <c r="J11521" s="47"/>
    </row>
    <row r="11522" spans="6:10">
      <c r="F11522" s="70"/>
      <c r="G11522" s="47"/>
      <c r="H11522" s="47"/>
      <c r="I11522" s="47"/>
      <c r="J11522" s="47"/>
    </row>
    <row r="11523" spans="6:10">
      <c r="F11523" s="70"/>
      <c r="G11523" s="47"/>
      <c r="H11523" s="47"/>
      <c r="I11523" s="47"/>
      <c r="J11523" s="47"/>
    </row>
    <row r="11524" spans="6:10">
      <c r="F11524" s="70"/>
      <c r="G11524" s="47"/>
      <c r="H11524" s="47"/>
      <c r="I11524" s="47"/>
      <c r="J11524" s="47"/>
    </row>
    <row r="11525" spans="6:10">
      <c r="F11525" s="70"/>
      <c r="G11525" s="47"/>
      <c r="H11525" s="47"/>
      <c r="I11525" s="47"/>
      <c r="J11525" s="47"/>
    </row>
    <row r="11526" spans="6:10">
      <c r="F11526" s="70"/>
      <c r="G11526" s="47"/>
      <c r="H11526" s="47"/>
      <c r="I11526" s="47"/>
      <c r="J11526" s="47"/>
    </row>
    <row r="11527" spans="6:10">
      <c r="F11527" s="70"/>
      <c r="G11527" s="47"/>
      <c r="H11527" s="47"/>
      <c r="I11527" s="47"/>
      <c r="J11527" s="47"/>
    </row>
    <row r="11528" spans="6:10">
      <c r="F11528" s="70"/>
      <c r="G11528" s="47"/>
      <c r="H11528" s="47"/>
      <c r="I11528" s="47"/>
      <c r="J11528" s="47"/>
    </row>
    <row r="11529" spans="6:10">
      <c r="F11529" s="70"/>
      <c r="G11529" s="47"/>
      <c r="H11529" s="47"/>
      <c r="I11529" s="47"/>
      <c r="J11529" s="47"/>
    </row>
    <row r="11530" spans="6:10">
      <c r="F11530" s="70"/>
      <c r="G11530" s="47"/>
      <c r="H11530" s="47"/>
      <c r="I11530" s="47"/>
      <c r="J11530" s="47"/>
    </row>
    <row r="11531" spans="6:10">
      <c r="F11531" s="70"/>
      <c r="G11531" s="47"/>
      <c r="H11531" s="47"/>
      <c r="I11531" s="47"/>
      <c r="J11531" s="47"/>
    </row>
    <row r="11532" spans="6:10">
      <c r="F11532" s="70"/>
      <c r="G11532" s="47"/>
      <c r="H11532" s="47"/>
      <c r="I11532" s="47"/>
      <c r="J11532" s="47"/>
    </row>
    <row r="11533" spans="6:10">
      <c r="F11533" s="70"/>
      <c r="G11533" s="47"/>
      <c r="H11533" s="47"/>
      <c r="I11533" s="47"/>
      <c r="J11533" s="47"/>
    </row>
    <row r="11534" spans="6:10">
      <c r="F11534" s="70"/>
      <c r="G11534" s="47"/>
      <c r="H11534" s="47"/>
      <c r="I11534" s="47"/>
      <c r="J11534" s="47"/>
    </row>
    <row r="11535" spans="6:10">
      <c r="F11535" s="70"/>
      <c r="G11535" s="47"/>
      <c r="H11535" s="47"/>
      <c r="I11535" s="47"/>
      <c r="J11535" s="47"/>
    </row>
    <row r="11536" spans="6:10">
      <c r="F11536" s="70"/>
      <c r="G11536" s="47"/>
      <c r="H11536" s="47"/>
      <c r="I11536" s="47"/>
      <c r="J11536" s="47"/>
    </row>
    <row r="11537" spans="6:10">
      <c r="F11537" s="70"/>
      <c r="G11537" s="47"/>
      <c r="H11537" s="47"/>
      <c r="I11537" s="47"/>
      <c r="J11537" s="47"/>
    </row>
    <row r="11538" spans="6:10">
      <c r="F11538" s="70"/>
      <c r="G11538" s="47"/>
      <c r="H11538" s="47"/>
      <c r="I11538" s="47"/>
      <c r="J11538" s="47"/>
    </row>
    <row r="11539" spans="6:10">
      <c r="F11539" s="70"/>
      <c r="G11539" s="47"/>
      <c r="H11539" s="47"/>
      <c r="I11539" s="47"/>
      <c r="J11539" s="47"/>
    </row>
    <row r="11540" spans="6:10">
      <c r="F11540" s="70"/>
      <c r="G11540" s="47"/>
      <c r="H11540" s="47"/>
      <c r="I11540" s="47"/>
      <c r="J11540" s="47"/>
    </row>
    <row r="11541" spans="6:10">
      <c r="F11541" s="70"/>
      <c r="G11541" s="47"/>
      <c r="H11541" s="47"/>
      <c r="I11541" s="47"/>
      <c r="J11541" s="47"/>
    </row>
    <row r="11542" spans="6:10">
      <c r="F11542" s="70"/>
      <c r="G11542" s="47"/>
      <c r="H11542" s="47"/>
      <c r="I11542" s="47"/>
      <c r="J11542" s="47"/>
    </row>
    <row r="11543" spans="6:10">
      <c r="F11543" s="70"/>
      <c r="G11543" s="47"/>
      <c r="H11543" s="47"/>
      <c r="I11543" s="47"/>
      <c r="J11543" s="47"/>
    </row>
    <row r="11544" spans="6:10">
      <c r="F11544" s="70"/>
      <c r="G11544" s="47"/>
      <c r="H11544" s="47"/>
      <c r="I11544" s="47"/>
      <c r="J11544" s="47"/>
    </row>
    <row r="11545" spans="6:10">
      <c r="F11545" s="70"/>
      <c r="G11545" s="47"/>
      <c r="H11545" s="47"/>
      <c r="I11545" s="47"/>
      <c r="J11545" s="47"/>
    </row>
    <row r="11546" spans="6:10">
      <c r="F11546" s="70"/>
      <c r="G11546" s="47"/>
      <c r="H11546" s="47"/>
      <c r="I11546" s="47"/>
      <c r="J11546" s="47"/>
    </row>
    <row r="11547" spans="6:10">
      <c r="F11547" s="70"/>
      <c r="G11547" s="47"/>
      <c r="H11547" s="47"/>
      <c r="I11547" s="47"/>
      <c r="J11547" s="47"/>
    </row>
    <row r="11548" spans="6:10">
      <c r="F11548" s="70"/>
      <c r="G11548" s="47"/>
      <c r="H11548" s="47"/>
      <c r="I11548" s="47"/>
      <c r="J11548" s="47"/>
    </row>
    <row r="11549" spans="6:10">
      <c r="F11549" s="70"/>
      <c r="G11549" s="47"/>
      <c r="H11549" s="47"/>
      <c r="I11549" s="47"/>
      <c r="J11549" s="47"/>
    </row>
    <row r="11550" spans="6:10">
      <c r="F11550" s="70"/>
      <c r="G11550" s="47"/>
      <c r="H11550" s="47"/>
      <c r="I11550" s="47"/>
      <c r="J11550" s="47"/>
    </row>
    <row r="11551" spans="6:10">
      <c r="F11551" s="70"/>
      <c r="G11551" s="47"/>
      <c r="H11551" s="47"/>
      <c r="I11551" s="47"/>
      <c r="J11551" s="47"/>
    </row>
    <row r="11552" spans="6:10">
      <c r="F11552" s="70"/>
      <c r="G11552" s="47"/>
      <c r="H11552" s="47"/>
      <c r="I11552" s="47"/>
      <c r="J11552" s="47"/>
    </row>
    <row r="11553" spans="6:10">
      <c r="F11553" s="70"/>
      <c r="G11553" s="47"/>
      <c r="H11553" s="47"/>
      <c r="I11553" s="47"/>
      <c r="J11553" s="47"/>
    </row>
    <row r="11554" spans="6:10">
      <c r="F11554" s="70"/>
      <c r="G11554" s="47"/>
      <c r="H11554" s="47"/>
      <c r="I11554" s="47"/>
      <c r="J11554" s="47"/>
    </row>
    <row r="11555" spans="6:10">
      <c r="F11555" s="70"/>
      <c r="G11555" s="47"/>
      <c r="H11555" s="47"/>
      <c r="I11555" s="47"/>
      <c r="J11555" s="47"/>
    </row>
    <row r="11556" spans="6:10">
      <c r="F11556" s="70"/>
      <c r="G11556" s="47"/>
      <c r="H11556" s="47"/>
      <c r="I11556" s="47"/>
      <c r="J11556" s="47"/>
    </row>
    <row r="11557" spans="6:10">
      <c r="F11557" s="70"/>
      <c r="G11557" s="47"/>
      <c r="H11557" s="47"/>
      <c r="I11557" s="47"/>
      <c r="J11557" s="47"/>
    </row>
    <row r="11558" spans="6:10">
      <c r="F11558" s="70"/>
      <c r="G11558" s="47"/>
      <c r="H11558" s="47"/>
      <c r="I11558" s="47"/>
      <c r="J11558" s="47"/>
    </row>
    <row r="11559" spans="6:10">
      <c r="F11559" s="70"/>
      <c r="G11559" s="47"/>
      <c r="H11559" s="47"/>
      <c r="I11559" s="47"/>
      <c r="J11559" s="47"/>
    </row>
    <row r="11560" spans="6:10">
      <c r="F11560" s="70"/>
      <c r="G11560" s="47"/>
      <c r="H11560" s="47"/>
      <c r="I11560" s="47"/>
      <c r="J11560" s="47"/>
    </row>
    <row r="11561" spans="6:10">
      <c r="F11561" s="70"/>
      <c r="G11561" s="47"/>
      <c r="H11561" s="47"/>
      <c r="I11561" s="47"/>
      <c r="J11561" s="47"/>
    </row>
    <row r="11562" spans="6:10">
      <c r="F11562" s="70"/>
      <c r="G11562" s="47"/>
      <c r="H11562" s="47"/>
      <c r="I11562" s="47"/>
      <c r="J11562" s="47"/>
    </row>
    <row r="11563" spans="6:10">
      <c r="F11563" s="70"/>
      <c r="G11563" s="47"/>
      <c r="H11563" s="47"/>
      <c r="I11563" s="47"/>
      <c r="J11563" s="47"/>
    </row>
    <row r="11564" spans="6:10">
      <c r="F11564" s="70"/>
      <c r="G11564" s="47"/>
      <c r="H11564" s="47"/>
      <c r="I11564" s="47"/>
      <c r="J11564" s="47"/>
    </row>
    <row r="11565" spans="6:10">
      <c r="F11565" s="70"/>
      <c r="G11565" s="47"/>
      <c r="H11565" s="47"/>
      <c r="I11565" s="47"/>
      <c r="J11565" s="47"/>
    </row>
    <row r="11566" spans="6:10">
      <c r="F11566" s="70"/>
      <c r="G11566" s="47"/>
      <c r="H11566" s="47"/>
      <c r="I11566" s="47"/>
      <c r="J11566" s="47"/>
    </row>
    <row r="11567" spans="6:10">
      <c r="F11567" s="70"/>
      <c r="G11567" s="47"/>
      <c r="H11567" s="47"/>
      <c r="I11567" s="47"/>
      <c r="J11567" s="47"/>
    </row>
    <row r="11568" spans="6:10">
      <c r="F11568" s="70"/>
      <c r="G11568" s="47"/>
      <c r="H11568" s="47"/>
      <c r="I11568" s="47"/>
      <c r="J11568" s="47"/>
    </row>
    <row r="11569" spans="6:10">
      <c r="F11569" s="70"/>
      <c r="G11569" s="47"/>
      <c r="H11569" s="47"/>
      <c r="I11569" s="47"/>
      <c r="J11569" s="47"/>
    </row>
    <row r="11570" spans="6:10">
      <c r="F11570" s="70"/>
      <c r="G11570" s="47"/>
      <c r="H11570" s="47"/>
      <c r="I11570" s="47"/>
      <c r="J11570" s="47"/>
    </row>
    <row r="11571" spans="6:10">
      <c r="F11571" s="70"/>
      <c r="G11571" s="47"/>
      <c r="H11571" s="47"/>
      <c r="I11571" s="47"/>
      <c r="J11571" s="47"/>
    </row>
    <row r="11572" spans="6:10">
      <c r="F11572" s="70"/>
      <c r="G11572" s="47"/>
      <c r="H11572" s="47"/>
      <c r="I11572" s="47"/>
      <c r="J11572" s="47"/>
    </row>
    <row r="11573" spans="6:10">
      <c r="F11573" s="70"/>
      <c r="G11573" s="47"/>
      <c r="H11573" s="47"/>
      <c r="I11573" s="47"/>
      <c r="J11573" s="47"/>
    </row>
    <row r="11574" spans="6:10">
      <c r="F11574" s="70"/>
      <c r="G11574" s="47"/>
      <c r="H11574" s="47"/>
      <c r="I11574" s="47"/>
      <c r="J11574" s="47"/>
    </row>
    <row r="11575" spans="6:10">
      <c r="F11575" s="70"/>
      <c r="G11575" s="47"/>
      <c r="H11575" s="47"/>
      <c r="I11575" s="47"/>
      <c r="J11575" s="47"/>
    </row>
    <row r="11576" spans="6:10">
      <c r="F11576" s="70"/>
      <c r="G11576" s="47"/>
      <c r="H11576" s="47"/>
      <c r="I11576" s="47"/>
      <c r="J11576" s="47"/>
    </row>
    <row r="11577" spans="6:10">
      <c r="F11577" s="70"/>
      <c r="G11577" s="47"/>
      <c r="H11577" s="47"/>
      <c r="I11577" s="47"/>
      <c r="J11577" s="47"/>
    </row>
    <row r="11578" spans="6:10">
      <c r="F11578" s="70"/>
      <c r="G11578" s="47"/>
      <c r="H11578" s="47"/>
      <c r="I11578" s="47"/>
      <c r="J11578" s="47"/>
    </row>
    <row r="11579" spans="6:10">
      <c r="F11579" s="70"/>
      <c r="G11579" s="47"/>
      <c r="H11579" s="47"/>
      <c r="I11579" s="47"/>
      <c r="J11579" s="47"/>
    </row>
    <row r="11580" spans="6:10">
      <c r="F11580" s="70"/>
      <c r="G11580" s="47"/>
      <c r="H11580" s="47"/>
      <c r="I11580" s="47"/>
      <c r="J11580" s="47"/>
    </row>
    <row r="11581" spans="6:10">
      <c r="F11581" s="70"/>
      <c r="G11581" s="47"/>
      <c r="H11581" s="47"/>
      <c r="I11581" s="47"/>
      <c r="J11581" s="47"/>
    </row>
    <row r="11582" spans="6:10">
      <c r="F11582" s="70"/>
      <c r="G11582" s="47"/>
      <c r="H11582" s="47"/>
      <c r="I11582" s="47"/>
      <c r="J11582" s="47"/>
    </row>
    <row r="11583" spans="6:10">
      <c r="F11583" s="70"/>
      <c r="G11583" s="47"/>
      <c r="H11583" s="47"/>
      <c r="I11583" s="47"/>
      <c r="J11583" s="47"/>
    </row>
    <row r="11584" spans="6:10">
      <c r="F11584" s="70"/>
      <c r="G11584" s="47"/>
      <c r="H11584" s="47"/>
      <c r="I11584" s="47"/>
      <c r="J11584" s="47"/>
    </row>
    <row r="11585" spans="6:10">
      <c r="F11585" s="70"/>
      <c r="G11585" s="47"/>
      <c r="H11585" s="47"/>
      <c r="I11585" s="47"/>
      <c r="J11585" s="47"/>
    </row>
    <row r="11586" spans="6:10">
      <c r="F11586" s="70"/>
      <c r="G11586" s="47"/>
      <c r="H11586" s="47"/>
      <c r="I11586" s="47"/>
      <c r="J11586" s="47"/>
    </row>
    <row r="11587" spans="6:10">
      <c r="F11587" s="70"/>
      <c r="G11587" s="47"/>
      <c r="H11587" s="47"/>
      <c r="I11587" s="47"/>
      <c r="J11587" s="47"/>
    </row>
    <row r="11588" spans="6:10">
      <c r="F11588" s="70"/>
      <c r="G11588" s="47"/>
      <c r="H11588" s="47"/>
      <c r="I11588" s="47"/>
      <c r="J11588" s="47"/>
    </row>
    <row r="11589" spans="6:10">
      <c r="F11589" s="70"/>
      <c r="G11589" s="47"/>
      <c r="H11589" s="47"/>
      <c r="I11589" s="47"/>
      <c r="J11589" s="47"/>
    </row>
    <row r="11590" spans="6:10">
      <c r="F11590" s="70"/>
      <c r="G11590" s="47"/>
      <c r="H11590" s="47"/>
      <c r="I11590" s="47"/>
      <c r="J11590" s="47"/>
    </row>
    <row r="11591" spans="6:10">
      <c r="F11591" s="70"/>
      <c r="G11591" s="47"/>
      <c r="H11591" s="47"/>
      <c r="I11591" s="47"/>
      <c r="J11591" s="47"/>
    </row>
    <row r="11592" spans="6:10">
      <c r="F11592" s="70"/>
      <c r="G11592" s="47"/>
      <c r="H11592" s="47"/>
      <c r="I11592" s="47"/>
      <c r="J11592" s="47"/>
    </row>
    <row r="11593" spans="6:10">
      <c r="F11593" s="70"/>
      <c r="G11593" s="47"/>
      <c r="H11593" s="47"/>
      <c r="I11593" s="47"/>
      <c r="J11593" s="47"/>
    </row>
    <row r="11594" spans="6:10">
      <c r="F11594" s="70"/>
      <c r="G11594" s="47"/>
      <c r="H11594" s="47"/>
      <c r="I11594" s="47"/>
      <c r="J11594" s="47"/>
    </row>
    <row r="11595" spans="6:10">
      <c r="F11595" s="70"/>
      <c r="G11595" s="47"/>
      <c r="H11595" s="47"/>
      <c r="I11595" s="47"/>
      <c r="J11595" s="47"/>
    </row>
    <row r="11596" spans="6:10">
      <c r="F11596" s="70"/>
      <c r="G11596" s="47"/>
      <c r="H11596" s="47"/>
      <c r="I11596" s="47"/>
      <c r="J11596" s="47"/>
    </row>
    <row r="11597" spans="6:10">
      <c r="F11597" s="70"/>
      <c r="G11597" s="47"/>
      <c r="H11597" s="47"/>
      <c r="I11597" s="47"/>
      <c r="J11597" s="47"/>
    </row>
    <row r="11598" spans="6:10">
      <c r="F11598" s="70"/>
      <c r="G11598" s="47"/>
      <c r="H11598" s="47"/>
      <c r="I11598" s="47"/>
      <c r="J11598" s="47"/>
    </row>
    <row r="11599" spans="6:10">
      <c r="F11599" s="70"/>
      <c r="G11599" s="47"/>
      <c r="H11599" s="47"/>
      <c r="I11599" s="47"/>
      <c r="J11599" s="47"/>
    </row>
    <row r="11600" spans="6:10">
      <c r="F11600" s="70"/>
      <c r="G11600" s="47"/>
      <c r="H11600" s="47"/>
      <c r="I11600" s="47"/>
      <c r="J11600" s="47"/>
    </row>
    <row r="11601" spans="6:10">
      <c r="F11601" s="70"/>
      <c r="G11601" s="47"/>
      <c r="H11601" s="47"/>
      <c r="I11601" s="47"/>
      <c r="J11601" s="47"/>
    </row>
    <row r="11602" spans="6:10">
      <c r="F11602" s="70"/>
      <c r="G11602" s="47"/>
      <c r="H11602" s="47"/>
      <c r="I11602" s="47"/>
      <c r="J11602" s="47"/>
    </row>
    <row r="11603" spans="6:10">
      <c r="F11603" s="70"/>
      <c r="G11603" s="47"/>
      <c r="H11603" s="47"/>
      <c r="I11603" s="47"/>
      <c r="J11603" s="47"/>
    </row>
    <row r="11604" spans="6:10">
      <c r="F11604" s="70"/>
      <c r="G11604" s="47"/>
      <c r="H11604" s="47"/>
      <c r="I11604" s="47"/>
      <c r="J11604" s="47"/>
    </row>
    <row r="11605" spans="6:10">
      <c r="F11605" s="70"/>
      <c r="G11605" s="47"/>
      <c r="H11605" s="47"/>
      <c r="I11605" s="47"/>
      <c r="J11605" s="47"/>
    </row>
    <row r="11606" spans="6:10">
      <c r="F11606" s="70"/>
      <c r="G11606" s="47"/>
      <c r="H11606" s="47"/>
      <c r="I11606" s="47"/>
      <c r="J11606" s="47"/>
    </row>
    <row r="11607" spans="6:10">
      <c r="F11607" s="70"/>
      <c r="G11607" s="47"/>
      <c r="H11607" s="47"/>
      <c r="I11607" s="47"/>
      <c r="J11607" s="47"/>
    </row>
    <row r="11608" spans="6:10">
      <c r="F11608" s="70"/>
      <c r="G11608" s="47"/>
      <c r="H11608" s="47"/>
      <c r="I11608" s="47"/>
      <c r="J11608" s="47"/>
    </row>
    <row r="11609" spans="6:10">
      <c r="F11609" s="70"/>
      <c r="G11609" s="47"/>
      <c r="H11609" s="47"/>
      <c r="I11609" s="47"/>
      <c r="J11609" s="47"/>
    </row>
    <row r="11610" spans="6:10">
      <c r="F11610" s="70"/>
      <c r="G11610" s="47"/>
      <c r="H11610" s="47"/>
      <c r="I11610" s="47"/>
      <c r="J11610" s="47"/>
    </row>
    <row r="11611" spans="6:10">
      <c r="F11611" s="70"/>
      <c r="G11611" s="47"/>
      <c r="H11611" s="47"/>
      <c r="I11611" s="47"/>
      <c r="J11611" s="47"/>
    </row>
    <row r="11612" spans="6:10">
      <c r="F11612" s="70"/>
      <c r="G11612" s="47"/>
      <c r="H11612" s="47"/>
      <c r="I11612" s="47"/>
      <c r="J11612" s="47"/>
    </row>
    <row r="11613" spans="6:10">
      <c r="F11613" s="70"/>
      <c r="G11613" s="47"/>
      <c r="H11613" s="47"/>
      <c r="I11613" s="47"/>
      <c r="J11613" s="47"/>
    </row>
    <row r="11614" spans="6:10">
      <c r="F11614" s="70"/>
      <c r="G11614" s="47"/>
      <c r="H11614" s="47"/>
      <c r="I11614" s="47"/>
      <c r="J11614" s="47"/>
    </row>
    <row r="11615" spans="6:10">
      <c r="F11615" s="70"/>
      <c r="G11615" s="47"/>
      <c r="H11615" s="47"/>
      <c r="I11615" s="47"/>
      <c r="J11615" s="47"/>
    </row>
    <row r="11616" spans="6:10">
      <c r="F11616" s="70"/>
      <c r="G11616" s="47"/>
      <c r="H11616" s="47"/>
      <c r="I11616" s="47"/>
      <c r="J11616" s="47"/>
    </row>
    <row r="11617" spans="6:10">
      <c r="F11617" s="70"/>
      <c r="G11617" s="47"/>
      <c r="H11617" s="47"/>
      <c r="I11617" s="47"/>
      <c r="J11617" s="47"/>
    </row>
    <row r="11618" spans="6:10">
      <c r="F11618" s="70"/>
      <c r="G11618" s="47"/>
      <c r="H11618" s="47"/>
      <c r="I11618" s="47"/>
      <c r="J11618" s="47"/>
    </row>
    <row r="11619" spans="6:10">
      <c r="F11619" s="70"/>
      <c r="G11619" s="47"/>
      <c r="H11619" s="47"/>
      <c r="I11619" s="47"/>
      <c r="J11619" s="47"/>
    </row>
    <row r="11620" spans="6:10">
      <c r="F11620" s="70"/>
      <c r="G11620" s="47"/>
      <c r="H11620" s="47"/>
      <c r="I11620" s="47"/>
      <c r="J11620" s="47"/>
    </row>
    <row r="11621" spans="6:10">
      <c r="F11621" s="70"/>
      <c r="G11621" s="47"/>
      <c r="H11621" s="47"/>
      <c r="I11621" s="47"/>
      <c r="J11621" s="47"/>
    </row>
    <row r="11622" spans="6:10">
      <c r="F11622" s="70"/>
      <c r="G11622" s="47"/>
      <c r="H11622" s="47"/>
      <c r="I11622" s="47"/>
      <c r="J11622" s="47"/>
    </row>
    <row r="11623" spans="6:10">
      <c r="F11623" s="70"/>
      <c r="G11623" s="47"/>
      <c r="H11623" s="47"/>
      <c r="I11623" s="47"/>
      <c r="J11623" s="47"/>
    </row>
    <row r="11624" spans="6:10">
      <c r="F11624" s="70"/>
      <c r="G11624" s="47"/>
      <c r="H11624" s="47"/>
      <c r="I11624" s="47"/>
      <c r="J11624" s="47"/>
    </row>
    <row r="11625" spans="6:10">
      <c r="F11625" s="70"/>
      <c r="G11625" s="47"/>
      <c r="H11625" s="47"/>
      <c r="I11625" s="47"/>
      <c r="J11625" s="47"/>
    </row>
    <row r="11626" spans="6:10">
      <c r="F11626" s="70"/>
      <c r="G11626" s="47"/>
      <c r="H11626" s="47"/>
      <c r="I11626" s="47"/>
      <c r="J11626" s="47"/>
    </row>
    <row r="11627" spans="6:10">
      <c r="F11627" s="70"/>
      <c r="G11627" s="47"/>
      <c r="H11627" s="47"/>
      <c r="I11627" s="47"/>
      <c r="J11627" s="47"/>
    </row>
    <row r="11628" spans="6:10">
      <c r="F11628" s="70"/>
      <c r="G11628" s="47"/>
      <c r="H11628" s="47"/>
      <c r="I11628" s="47"/>
      <c r="J11628" s="47"/>
    </row>
    <row r="11629" spans="6:10">
      <c r="F11629" s="70"/>
      <c r="G11629" s="47"/>
      <c r="H11629" s="47"/>
      <c r="I11629" s="47"/>
      <c r="J11629" s="47"/>
    </row>
    <row r="11630" spans="6:10">
      <c r="F11630" s="70"/>
      <c r="G11630" s="47"/>
      <c r="H11630" s="47"/>
      <c r="I11630" s="47"/>
      <c r="J11630" s="47"/>
    </row>
    <row r="11631" spans="6:10">
      <c r="F11631" s="70"/>
      <c r="G11631" s="47"/>
      <c r="H11631" s="47"/>
      <c r="I11631" s="47"/>
      <c r="J11631" s="47"/>
    </row>
    <row r="11632" spans="6:10">
      <c r="F11632" s="70"/>
      <c r="G11632" s="47"/>
      <c r="H11632" s="47"/>
      <c r="I11632" s="47"/>
      <c r="J11632" s="47"/>
    </row>
    <row r="11633" spans="6:10">
      <c r="F11633" s="70"/>
      <c r="G11633" s="47"/>
      <c r="H11633" s="47"/>
      <c r="I11633" s="47"/>
      <c r="J11633" s="47"/>
    </row>
    <row r="11634" spans="6:10">
      <c r="F11634" s="70"/>
      <c r="G11634" s="47"/>
      <c r="H11634" s="47"/>
      <c r="I11634" s="47"/>
      <c r="J11634" s="47"/>
    </row>
    <row r="11635" spans="6:10">
      <c r="F11635" s="70"/>
      <c r="G11635" s="47"/>
      <c r="H11635" s="47"/>
      <c r="I11635" s="47"/>
      <c r="J11635" s="47"/>
    </row>
    <row r="11636" spans="6:10">
      <c r="F11636" s="70"/>
      <c r="G11636" s="47"/>
      <c r="H11636" s="47"/>
      <c r="I11636" s="47"/>
      <c r="J11636" s="47"/>
    </row>
    <row r="11637" spans="6:10">
      <c r="F11637" s="70"/>
      <c r="G11637" s="47"/>
      <c r="H11637" s="47"/>
      <c r="I11637" s="47"/>
      <c r="J11637" s="47"/>
    </row>
    <row r="11638" spans="6:10">
      <c r="F11638" s="70"/>
      <c r="G11638" s="47"/>
      <c r="H11638" s="47"/>
      <c r="I11638" s="47"/>
      <c r="J11638" s="47"/>
    </row>
    <row r="11639" spans="6:10">
      <c r="F11639" s="70"/>
      <c r="G11639" s="47"/>
      <c r="H11639" s="47"/>
      <c r="I11639" s="47"/>
      <c r="J11639" s="47"/>
    </row>
    <row r="11640" spans="6:10">
      <c r="F11640" s="70"/>
      <c r="G11640" s="47"/>
      <c r="H11640" s="47"/>
      <c r="I11640" s="47"/>
      <c r="J11640" s="47"/>
    </row>
    <row r="11641" spans="6:10">
      <c r="F11641" s="70"/>
      <c r="G11641" s="47"/>
      <c r="H11641" s="47"/>
      <c r="I11641" s="47"/>
      <c r="J11641" s="47"/>
    </row>
    <row r="11642" spans="6:10">
      <c r="F11642" s="70"/>
      <c r="G11642" s="47"/>
      <c r="H11642" s="47"/>
      <c r="I11642" s="47"/>
      <c r="J11642" s="47"/>
    </row>
    <row r="11643" spans="6:10">
      <c r="F11643" s="70"/>
      <c r="G11643" s="47"/>
      <c r="H11643" s="47"/>
      <c r="I11643" s="47"/>
      <c r="J11643" s="47"/>
    </row>
    <row r="11644" spans="6:10">
      <c r="F11644" s="70"/>
      <c r="G11644" s="47"/>
      <c r="H11644" s="47"/>
      <c r="I11644" s="47"/>
      <c r="J11644" s="47"/>
    </row>
    <row r="11645" spans="6:10">
      <c r="F11645" s="70"/>
      <c r="G11645" s="47"/>
      <c r="H11645" s="47"/>
      <c r="I11645" s="47"/>
      <c r="J11645" s="47"/>
    </row>
    <row r="11646" spans="6:10">
      <c r="F11646" s="70"/>
      <c r="G11646" s="47"/>
      <c r="H11646" s="47"/>
      <c r="I11646" s="47"/>
      <c r="J11646" s="47"/>
    </row>
    <row r="11647" spans="6:10">
      <c r="F11647" s="70"/>
      <c r="G11647" s="47"/>
      <c r="H11647" s="47"/>
      <c r="I11647" s="47"/>
      <c r="J11647" s="47"/>
    </row>
    <row r="11648" spans="6:10">
      <c r="F11648" s="70"/>
      <c r="G11648" s="47"/>
      <c r="H11648" s="47"/>
      <c r="I11648" s="47"/>
      <c r="J11648" s="47"/>
    </row>
    <row r="11649" spans="6:10">
      <c r="F11649" s="70"/>
      <c r="G11649" s="47"/>
      <c r="H11649" s="47"/>
      <c r="I11649" s="47"/>
      <c r="J11649" s="47"/>
    </row>
    <row r="11650" spans="6:10">
      <c r="F11650" s="70"/>
      <c r="G11650" s="47"/>
      <c r="H11650" s="47"/>
      <c r="I11650" s="47"/>
      <c r="J11650" s="47"/>
    </row>
    <row r="11651" spans="6:10">
      <c r="F11651" s="70"/>
      <c r="G11651" s="47"/>
      <c r="H11651" s="47"/>
      <c r="I11651" s="47"/>
      <c r="J11651" s="47"/>
    </row>
    <row r="11652" spans="6:10">
      <c r="F11652" s="70"/>
      <c r="G11652" s="47"/>
      <c r="H11652" s="47"/>
      <c r="I11652" s="47"/>
      <c r="J11652" s="47"/>
    </row>
    <row r="11653" spans="6:10">
      <c r="F11653" s="70"/>
      <c r="G11653" s="47"/>
      <c r="H11653" s="47"/>
      <c r="I11653" s="47"/>
      <c r="J11653" s="47"/>
    </row>
    <row r="11654" spans="6:10">
      <c r="F11654" s="70"/>
      <c r="G11654" s="47"/>
      <c r="H11654" s="47"/>
      <c r="I11654" s="47"/>
      <c r="J11654" s="47"/>
    </row>
    <row r="11655" spans="6:10">
      <c r="F11655" s="70"/>
      <c r="G11655" s="47"/>
      <c r="H11655" s="47"/>
      <c r="I11655" s="47"/>
      <c r="J11655" s="47"/>
    </row>
    <row r="11656" spans="6:10">
      <c r="F11656" s="70"/>
      <c r="G11656" s="47"/>
      <c r="H11656" s="47"/>
      <c r="I11656" s="47"/>
      <c r="J11656" s="47"/>
    </row>
    <row r="11657" spans="6:10">
      <c r="F11657" s="70"/>
      <c r="G11657" s="47"/>
      <c r="H11657" s="47"/>
      <c r="I11657" s="47"/>
      <c r="J11657" s="47"/>
    </row>
    <row r="11658" spans="6:10">
      <c r="F11658" s="70"/>
      <c r="G11658" s="47"/>
      <c r="H11658" s="47"/>
      <c r="I11658" s="47"/>
      <c r="J11658" s="47"/>
    </row>
    <row r="11659" spans="6:10">
      <c r="F11659" s="70"/>
      <c r="G11659" s="47"/>
      <c r="H11659" s="47"/>
      <c r="I11659" s="47"/>
      <c r="J11659" s="47"/>
    </row>
    <row r="11660" spans="6:10">
      <c r="F11660" s="70"/>
      <c r="G11660" s="47"/>
      <c r="H11660" s="47"/>
      <c r="I11660" s="47"/>
      <c r="J11660" s="47"/>
    </row>
    <row r="11661" spans="6:10">
      <c r="F11661" s="70"/>
      <c r="G11661" s="47"/>
      <c r="H11661" s="47"/>
      <c r="I11661" s="47"/>
      <c r="J11661" s="47"/>
    </row>
    <row r="11662" spans="6:10">
      <c r="F11662" s="70"/>
      <c r="G11662" s="47"/>
      <c r="H11662" s="47"/>
      <c r="I11662" s="47"/>
      <c r="J11662" s="47"/>
    </row>
    <row r="11663" spans="6:10">
      <c r="F11663" s="70"/>
      <c r="G11663" s="47"/>
      <c r="H11663" s="47"/>
      <c r="I11663" s="47"/>
      <c r="J11663" s="47"/>
    </row>
    <row r="11664" spans="6:10">
      <c r="F11664" s="70"/>
      <c r="G11664" s="47"/>
      <c r="H11664" s="47"/>
      <c r="I11664" s="47"/>
      <c r="J11664" s="47"/>
    </row>
    <row r="11665" spans="6:10">
      <c r="F11665" s="70"/>
      <c r="G11665" s="47"/>
      <c r="H11665" s="47"/>
      <c r="I11665" s="47"/>
      <c r="J11665" s="47"/>
    </row>
    <row r="11666" spans="6:10">
      <c r="F11666" s="70"/>
      <c r="G11666" s="47"/>
      <c r="H11666" s="47"/>
      <c r="I11666" s="47"/>
      <c r="J11666" s="47"/>
    </row>
    <row r="11667" spans="6:10">
      <c r="F11667" s="70"/>
      <c r="G11667" s="47"/>
      <c r="H11667" s="47"/>
      <c r="I11667" s="47"/>
      <c r="J11667" s="47"/>
    </row>
    <row r="11668" spans="6:10">
      <c r="F11668" s="70"/>
      <c r="G11668" s="47"/>
      <c r="H11668" s="47"/>
      <c r="I11668" s="47"/>
      <c r="J11668" s="47"/>
    </row>
    <row r="11669" spans="6:10">
      <c r="F11669" s="70"/>
      <c r="G11669" s="47"/>
      <c r="H11669" s="47"/>
      <c r="I11669" s="47"/>
      <c r="J11669" s="47"/>
    </row>
    <row r="11670" spans="6:10">
      <c r="F11670" s="70"/>
      <c r="G11670" s="47"/>
      <c r="H11670" s="47"/>
      <c r="I11670" s="47"/>
      <c r="J11670" s="47"/>
    </row>
    <row r="11671" spans="6:10">
      <c r="F11671" s="70"/>
      <c r="G11671" s="47"/>
      <c r="H11671" s="47"/>
      <c r="I11671" s="47"/>
      <c r="J11671" s="47"/>
    </row>
    <row r="11672" spans="6:10">
      <c r="F11672" s="70"/>
      <c r="G11672" s="47"/>
      <c r="H11672" s="47"/>
      <c r="I11672" s="47"/>
      <c r="J11672" s="47"/>
    </row>
    <row r="11673" spans="6:10">
      <c r="F11673" s="70"/>
      <c r="G11673" s="47"/>
      <c r="H11673" s="47"/>
      <c r="I11673" s="47"/>
      <c r="J11673" s="47"/>
    </row>
    <row r="11674" spans="6:10">
      <c r="F11674" s="70"/>
      <c r="G11674" s="47"/>
      <c r="H11674" s="47"/>
      <c r="I11674" s="47"/>
      <c r="J11674" s="47"/>
    </row>
    <row r="11675" spans="6:10">
      <c r="F11675" s="70"/>
      <c r="G11675" s="47"/>
      <c r="H11675" s="47"/>
      <c r="I11675" s="47"/>
      <c r="J11675" s="47"/>
    </row>
    <row r="11676" spans="6:10">
      <c r="F11676" s="70"/>
      <c r="G11676" s="47"/>
      <c r="H11676" s="47"/>
      <c r="I11676" s="47"/>
      <c r="J11676" s="47"/>
    </row>
    <row r="11677" spans="6:10">
      <c r="F11677" s="70"/>
      <c r="G11677" s="47"/>
      <c r="H11677" s="47"/>
      <c r="I11677" s="47"/>
      <c r="J11677" s="47"/>
    </row>
    <row r="11678" spans="6:10">
      <c r="F11678" s="70"/>
      <c r="G11678" s="47"/>
      <c r="H11678" s="47"/>
      <c r="I11678" s="47"/>
      <c r="J11678" s="47"/>
    </row>
    <row r="11679" spans="6:10">
      <c r="F11679" s="70"/>
      <c r="G11679" s="47"/>
      <c r="H11679" s="47"/>
      <c r="I11679" s="47"/>
      <c r="J11679" s="47"/>
    </row>
    <row r="11680" spans="6:10">
      <c r="F11680" s="70"/>
      <c r="G11680" s="47"/>
      <c r="H11680" s="47"/>
      <c r="I11680" s="47"/>
      <c r="J11680" s="47"/>
    </row>
    <row r="11681" spans="6:10">
      <c r="F11681" s="70"/>
      <c r="G11681" s="47"/>
      <c r="H11681" s="47"/>
      <c r="I11681" s="47"/>
      <c r="J11681" s="47"/>
    </row>
    <row r="11682" spans="6:10">
      <c r="F11682" s="70"/>
      <c r="G11682" s="47"/>
      <c r="H11682" s="47"/>
      <c r="I11682" s="47"/>
      <c r="J11682" s="47"/>
    </row>
    <row r="11683" spans="6:10">
      <c r="F11683" s="70"/>
      <c r="G11683" s="47"/>
      <c r="H11683" s="47"/>
      <c r="I11683" s="47"/>
      <c r="J11683" s="47"/>
    </row>
    <row r="11684" spans="6:10">
      <c r="F11684" s="70"/>
      <c r="G11684" s="47"/>
      <c r="H11684" s="47"/>
      <c r="I11684" s="47"/>
      <c r="J11684" s="47"/>
    </row>
    <row r="11685" spans="6:10">
      <c r="F11685" s="70"/>
      <c r="G11685" s="47"/>
      <c r="H11685" s="47"/>
      <c r="I11685" s="47"/>
      <c r="J11685" s="47"/>
    </row>
    <row r="11686" spans="6:10">
      <c r="F11686" s="70"/>
      <c r="G11686" s="47"/>
      <c r="H11686" s="47"/>
      <c r="I11686" s="47"/>
      <c r="J11686" s="47"/>
    </row>
    <row r="11687" spans="6:10">
      <c r="F11687" s="70"/>
      <c r="G11687" s="47"/>
      <c r="H11687" s="47"/>
      <c r="I11687" s="47"/>
      <c r="J11687" s="47"/>
    </row>
    <row r="11688" spans="6:10">
      <c r="F11688" s="70"/>
      <c r="G11688" s="47"/>
      <c r="H11688" s="47"/>
      <c r="I11688" s="47"/>
      <c r="J11688" s="47"/>
    </row>
    <row r="11689" spans="6:10">
      <c r="F11689" s="70"/>
      <c r="G11689" s="47"/>
      <c r="H11689" s="47"/>
      <c r="I11689" s="47"/>
      <c r="J11689" s="47"/>
    </row>
    <row r="11690" spans="6:10">
      <c r="F11690" s="70"/>
      <c r="G11690" s="47"/>
      <c r="H11690" s="47"/>
      <c r="I11690" s="47"/>
      <c r="J11690" s="47"/>
    </row>
    <row r="11691" spans="6:10">
      <c r="F11691" s="70"/>
      <c r="G11691" s="47"/>
      <c r="H11691" s="47"/>
      <c r="I11691" s="47"/>
      <c r="J11691" s="47"/>
    </row>
    <row r="11692" spans="6:10">
      <c r="F11692" s="70"/>
      <c r="G11692" s="47"/>
      <c r="H11692" s="47"/>
      <c r="I11692" s="47"/>
      <c r="J11692" s="47"/>
    </row>
    <row r="11693" spans="6:10">
      <c r="F11693" s="70"/>
      <c r="G11693" s="47"/>
      <c r="H11693" s="47"/>
      <c r="I11693" s="47"/>
      <c r="J11693" s="47"/>
    </row>
    <row r="11694" spans="6:10">
      <c r="F11694" s="70"/>
      <c r="G11694" s="47"/>
      <c r="H11694" s="47"/>
      <c r="I11694" s="47"/>
      <c r="J11694" s="47"/>
    </row>
    <row r="11695" spans="6:10">
      <c r="F11695" s="70"/>
      <c r="G11695" s="47"/>
      <c r="H11695" s="47"/>
      <c r="I11695" s="47"/>
      <c r="J11695" s="47"/>
    </row>
    <row r="11696" spans="6:10">
      <c r="F11696" s="70"/>
      <c r="G11696" s="47"/>
      <c r="H11696" s="47"/>
      <c r="I11696" s="47"/>
      <c r="J11696" s="47"/>
    </row>
    <row r="11697" spans="6:10">
      <c r="F11697" s="70"/>
      <c r="G11697" s="47"/>
      <c r="H11697" s="47"/>
      <c r="I11697" s="47"/>
      <c r="J11697" s="47"/>
    </row>
    <row r="11698" spans="6:10">
      <c r="F11698" s="70"/>
      <c r="G11698" s="47"/>
      <c r="H11698" s="47"/>
      <c r="I11698" s="47"/>
      <c r="J11698" s="47"/>
    </row>
    <row r="11699" spans="6:10">
      <c r="F11699" s="70"/>
      <c r="G11699" s="47"/>
      <c r="H11699" s="47"/>
      <c r="I11699" s="47"/>
      <c r="J11699" s="47"/>
    </row>
    <row r="11700" spans="6:10">
      <c r="F11700" s="70"/>
      <c r="G11700" s="47"/>
      <c r="H11700" s="47"/>
      <c r="I11700" s="47"/>
      <c r="J11700" s="47"/>
    </row>
    <row r="11701" spans="6:10">
      <c r="F11701" s="70"/>
      <c r="G11701" s="47"/>
      <c r="H11701" s="47"/>
      <c r="I11701" s="47"/>
      <c r="J11701" s="47"/>
    </row>
    <row r="11702" spans="6:10">
      <c r="F11702" s="70"/>
      <c r="G11702" s="47"/>
      <c r="H11702" s="47"/>
      <c r="I11702" s="47"/>
      <c r="J11702" s="47"/>
    </row>
    <row r="11703" spans="6:10">
      <c r="F11703" s="70"/>
      <c r="G11703" s="47"/>
      <c r="H11703" s="47"/>
      <c r="I11703" s="47"/>
      <c r="J11703" s="47"/>
    </row>
    <row r="11704" spans="6:10">
      <c r="F11704" s="70"/>
      <c r="G11704" s="47"/>
      <c r="H11704" s="47"/>
      <c r="I11704" s="47"/>
      <c r="J11704" s="47"/>
    </row>
    <row r="11705" spans="6:10">
      <c r="F11705" s="70"/>
      <c r="G11705" s="47"/>
      <c r="H11705" s="47"/>
      <c r="I11705" s="47"/>
      <c r="J11705" s="47"/>
    </row>
    <row r="11706" spans="6:10">
      <c r="F11706" s="70"/>
      <c r="G11706" s="47"/>
      <c r="H11706" s="47"/>
      <c r="I11706" s="47"/>
      <c r="J11706" s="47"/>
    </row>
    <row r="11707" spans="6:10">
      <c r="F11707" s="70"/>
      <c r="G11707" s="47"/>
      <c r="H11707" s="47"/>
      <c r="I11707" s="47"/>
      <c r="J11707" s="47"/>
    </row>
    <row r="11708" spans="6:10">
      <c r="F11708" s="70"/>
      <c r="G11708" s="47"/>
      <c r="H11708" s="47"/>
      <c r="I11708" s="47"/>
      <c r="J11708" s="47"/>
    </row>
    <row r="11709" spans="6:10">
      <c r="F11709" s="70"/>
      <c r="G11709" s="47"/>
      <c r="H11709" s="47"/>
      <c r="I11709" s="47"/>
      <c r="J11709" s="47"/>
    </row>
    <row r="11710" spans="6:10">
      <c r="F11710" s="70"/>
      <c r="G11710" s="47"/>
      <c r="H11710" s="47"/>
      <c r="I11710" s="47"/>
      <c r="J11710" s="47"/>
    </row>
    <row r="11711" spans="6:10">
      <c r="F11711" s="70"/>
      <c r="G11711" s="47"/>
      <c r="H11711" s="47"/>
      <c r="I11711" s="47"/>
      <c r="J11711" s="47"/>
    </row>
    <row r="11712" spans="6:10">
      <c r="F11712" s="70"/>
      <c r="G11712" s="47"/>
      <c r="H11712" s="47"/>
      <c r="I11712" s="47"/>
      <c r="J11712" s="47"/>
    </row>
    <row r="11713" spans="6:10">
      <c r="F11713" s="70"/>
      <c r="G11713" s="47"/>
      <c r="H11713" s="47"/>
      <c r="I11713" s="47"/>
      <c r="J11713" s="47"/>
    </row>
    <row r="11714" spans="6:10">
      <c r="F11714" s="70"/>
      <c r="G11714" s="47"/>
      <c r="H11714" s="47"/>
      <c r="I11714" s="47"/>
      <c r="J11714" s="47"/>
    </row>
    <row r="11715" spans="6:10">
      <c r="F11715" s="70"/>
      <c r="G11715" s="47"/>
      <c r="H11715" s="47"/>
      <c r="I11715" s="47"/>
      <c r="J11715" s="47"/>
    </row>
    <row r="11716" spans="6:10">
      <c r="F11716" s="70"/>
      <c r="G11716" s="47"/>
      <c r="H11716" s="47"/>
      <c r="I11716" s="47"/>
      <c r="J11716" s="47"/>
    </row>
    <row r="11717" spans="6:10">
      <c r="F11717" s="70"/>
      <c r="G11717" s="47"/>
      <c r="H11717" s="47"/>
      <c r="I11717" s="47"/>
      <c r="J11717" s="47"/>
    </row>
    <row r="11718" spans="6:10">
      <c r="F11718" s="70"/>
      <c r="G11718" s="47"/>
      <c r="H11718" s="47"/>
      <c r="I11718" s="47"/>
      <c r="J11718" s="47"/>
    </row>
    <row r="11719" spans="6:10">
      <c r="F11719" s="70"/>
      <c r="G11719" s="47"/>
      <c r="H11719" s="47"/>
      <c r="I11719" s="47"/>
      <c r="J11719" s="47"/>
    </row>
    <row r="11720" spans="6:10">
      <c r="F11720" s="70"/>
      <c r="G11720" s="47"/>
      <c r="H11720" s="47"/>
      <c r="I11720" s="47"/>
      <c r="J11720" s="47"/>
    </row>
    <row r="11721" spans="6:10">
      <c r="F11721" s="70"/>
      <c r="G11721" s="47"/>
      <c r="H11721" s="47"/>
      <c r="I11721" s="47"/>
      <c r="J11721" s="47"/>
    </row>
    <row r="11722" spans="6:10">
      <c r="F11722" s="70"/>
      <c r="G11722" s="47"/>
      <c r="H11722" s="47"/>
      <c r="I11722" s="47"/>
      <c r="J11722" s="47"/>
    </row>
    <row r="11723" spans="6:10">
      <c r="F11723" s="70"/>
      <c r="G11723" s="47"/>
      <c r="H11723" s="47"/>
      <c r="I11723" s="47"/>
      <c r="J11723" s="47"/>
    </row>
    <row r="11724" spans="6:10">
      <c r="F11724" s="70"/>
      <c r="G11724" s="47"/>
      <c r="H11724" s="47"/>
      <c r="I11724" s="47"/>
      <c r="J11724" s="47"/>
    </row>
    <row r="11725" spans="6:10">
      <c r="F11725" s="70"/>
      <c r="G11725" s="47"/>
      <c r="H11725" s="47"/>
      <c r="I11725" s="47"/>
      <c r="J11725" s="47"/>
    </row>
    <row r="11726" spans="6:10">
      <c r="F11726" s="70"/>
      <c r="G11726" s="47"/>
      <c r="H11726" s="47"/>
      <c r="I11726" s="47"/>
      <c r="J11726" s="47"/>
    </row>
    <row r="11727" spans="6:10">
      <c r="F11727" s="70"/>
      <c r="G11727" s="47"/>
      <c r="H11727" s="47"/>
      <c r="I11727" s="47"/>
      <c r="J11727" s="47"/>
    </row>
    <row r="11728" spans="6:10">
      <c r="F11728" s="47"/>
      <c r="G11728" s="47"/>
      <c r="H11728" s="47"/>
      <c r="I11728" s="47"/>
      <c r="J11728" s="47"/>
    </row>
    <row r="11729" spans="6:10">
      <c r="F11729" s="47"/>
      <c r="G11729" s="47"/>
      <c r="H11729" s="47"/>
      <c r="I11729" s="47"/>
      <c r="J11729" s="47"/>
    </row>
    <row r="11730" spans="6:10">
      <c r="F11730" s="47"/>
      <c r="G11730" s="47"/>
      <c r="H11730" s="47"/>
      <c r="I11730" s="47"/>
      <c r="J11730" s="47"/>
    </row>
    <row r="11731" spans="6:10">
      <c r="F11731" s="47"/>
      <c r="G11731" s="47"/>
      <c r="H11731" s="47"/>
      <c r="I11731" s="47"/>
      <c r="J11731" s="47"/>
    </row>
    <row r="11732" spans="6:10">
      <c r="F11732" s="47"/>
      <c r="G11732" s="47"/>
      <c r="H11732" s="47"/>
      <c r="I11732" s="47"/>
      <c r="J11732" s="47"/>
    </row>
    <row r="11733" spans="6:10">
      <c r="F11733" s="47"/>
      <c r="G11733" s="47"/>
      <c r="H11733" s="47"/>
      <c r="I11733" s="47"/>
      <c r="J11733" s="47"/>
    </row>
    <row r="11734" spans="6:10">
      <c r="F11734" s="47"/>
      <c r="G11734" s="47"/>
      <c r="H11734" s="47"/>
      <c r="I11734" s="47"/>
      <c r="J11734" s="47"/>
    </row>
    <row r="11735" spans="6:10">
      <c r="F11735" s="47"/>
      <c r="G11735" s="47"/>
      <c r="H11735" s="47"/>
      <c r="I11735" s="47"/>
      <c r="J11735" s="47"/>
    </row>
    <row r="11736" spans="6:10">
      <c r="F11736" s="47"/>
      <c r="G11736" s="47"/>
      <c r="H11736" s="47"/>
      <c r="I11736" s="47"/>
      <c r="J11736" s="47"/>
    </row>
    <row r="11737" spans="6:10">
      <c r="F11737" s="47"/>
      <c r="G11737" s="47"/>
      <c r="H11737" s="47"/>
      <c r="I11737" s="47"/>
      <c r="J11737" s="47"/>
    </row>
    <row r="11738" spans="6:10">
      <c r="F11738" s="47"/>
      <c r="G11738" s="47"/>
      <c r="H11738" s="47"/>
      <c r="I11738" s="47"/>
      <c r="J11738" s="47"/>
    </row>
    <row r="11739" spans="6:10">
      <c r="F11739" s="47"/>
      <c r="G11739" s="47"/>
      <c r="H11739" s="47"/>
      <c r="I11739" s="47"/>
      <c r="J11739" s="47"/>
    </row>
    <row r="11740" spans="6:10">
      <c r="F11740" s="47"/>
      <c r="G11740" s="47"/>
      <c r="H11740" s="47"/>
      <c r="I11740" s="47"/>
      <c r="J11740" s="47"/>
    </row>
    <row r="11741" spans="6:10">
      <c r="F11741" s="47"/>
      <c r="G11741" s="47"/>
      <c r="H11741" s="47"/>
      <c r="I11741" s="47"/>
      <c r="J11741" s="47"/>
    </row>
    <row r="11742" spans="6:10">
      <c r="F11742" s="47"/>
      <c r="G11742" s="47"/>
      <c r="H11742" s="47"/>
      <c r="I11742" s="47"/>
      <c r="J11742" s="47"/>
    </row>
    <row r="11743" spans="6:10">
      <c r="F11743" s="47"/>
      <c r="G11743" s="47"/>
      <c r="H11743" s="47"/>
      <c r="I11743" s="47"/>
      <c r="J11743" s="47"/>
    </row>
    <row r="11744" spans="6:10">
      <c r="F11744" s="47"/>
      <c r="G11744" s="47"/>
      <c r="H11744" s="47"/>
      <c r="I11744" s="47"/>
      <c r="J11744" s="47"/>
    </row>
    <row r="11745" spans="6:10">
      <c r="F11745" s="47"/>
      <c r="G11745" s="47"/>
      <c r="H11745" s="47"/>
      <c r="I11745" s="47"/>
      <c r="J11745" s="47"/>
    </row>
    <row r="11746" spans="6:10">
      <c r="F11746" s="47"/>
      <c r="G11746" s="47"/>
      <c r="H11746" s="47"/>
      <c r="I11746" s="47"/>
      <c r="J11746" s="47"/>
    </row>
    <row r="11747" spans="6:10">
      <c r="F11747" s="47"/>
      <c r="G11747" s="47"/>
      <c r="H11747" s="47"/>
      <c r="I11747" s="47"/>
      <c r="J11747" s="47"/>
    </row>
    <row r="11748" spans="6:10">
      <c r="F11748" s="47"/>
      <c r="G11748" s="47"/>
      <c r="H11748" s="47"/>
      <c r="I11748" s="47"/>
      <c r="J11748" s="47"/>
    </row>
    <row r="11749" spans="6:10">
      <c r="F11749" s="47"/>
      <c r="G11749" s="47"/>
      <c r="H11749" s="47"/>
      <c r="I11749" s="47"/>
      <c r="J11749" s="47"/>
    </row>
    <row r="11750" spans="6:10">
      <c r="F11750" s="47"/>
      <c r="G11750" s="47"/>
      <c r="H11750" s="47"/>
      <c r="I11750" s="47"/>
      <c r="J11750" s="47"/>
    </row>
    <row r="11751" spans="6:10">
      <c r="F11751" s="47"/>
      <c r="G11751" s="47"/>
      <c r="H11751" s="47"/>
      <c r="I11751" s="47"/>
      <c r="J11751" s="47"/>
    </row>
    <row r="11752" spans="6:10">
      <c r="F11752" s="47"/>
      <c r="G11752" s="47"/>
      <c r="H11752" s="47"/>
      <c r="I11752" s="47"/>
      <c r="J11752" s="47"/>
    </row>
    <row r="11753" spans="6:10">
      <c r="F11753" s="47"/>
      <c r="G11753" s="47"/>
      <c r="H11753" s="47"/>
      <c r="I11753" s="47"/>
      <c r="J11753" s="47"/>
    </row>
    <row r="11754" spans="6:10">
      <c r="F11754" s="47"/>
      <c r="G11754" s="47"/>
      <c r="H11754" s="47"/>
      <c r="I11754" s="47"/>
      <c r="J11754" s="47"/>
    </row>
    <row r="11755" spans="6:10">
      <c r="F11755" s="47"/>
      <c r="G11755" s="47"/>
      <c r="H11755" s="47"/>
      <c r="I11755" s="47"/>
      <c r="J11755" s="47"/>
    </row>
    <row r="11756" spans="6:10">
      <c r="F11756" s="47"/>
      <c r="G11756" s="47"/>
      <c r="H11756" s="47"/>
      <c r="I11756" s="47"/>
      <c r="J11756" s="47"/>
    </row>
    <row r="11757" spans="6:10">
      <c r="F11757" s="47"/>
      <c r="G11757" s="47"/>
      <c r="H11757" s="47"/>
      <c r="I11757" s="47"/>
      <c r="J11757" s="47"/>
    </row>
    <row r="11758" spans="6:10">
      <c r="F11758" s="47"/>
      <c r="G11758" s="47"/>
      <c r="H11758" s="47"/>
      <c r="I11758" s="47"/>
      <c r="J11758" s="47"/>
    </row>
    <row r="11759" spans="6:10">
      <c r="F11759" s="47"/>
      <c r="G11759" s="47"/>
      <c r="H11759" s="47"/>
      <c r="I11759" s="47"/>
      <c r="J11759" s="47"/>
    </row>
    <row r="11760" spans="6:10">
      <c r="F11760" s="47"/>
      <c r="G11760" s="47"/>
      <c r="H11760" s="47"/>
      <c r="I11760" s="47"/>
      <c r="J11760" s="47"/>
    </row>
    <row r="11761" spans="6:10">
      <c r="F11761" s="47"/>
      <c r="G11761" s="47"/>
      <c r="H11761" s="47"/>
      <c r="I11761" s="47"/>
      <c r="J11761" s="47"/>
    </row>
    <row r="11762" spans="6:10">
      <c r="F11762" s="47"/>
      <c r="G11762" s="47"/>
      <c r="H11762" s="47"/>
      <c r="I11762" s="47"/>
      <c r="J11762" s="47"/>
    </row>
    <row r="11763" spans="6:10">
      <c r="F11763" s="47"/>
      <c r="G11763" s="47"/>
      <c r="H11763" s="47"/>
      <c r="I11763" s="47"/>
      <c r="J11763" s="47"/>
    </row>
    <row r="11764" spans="6:10">
      <c r="F11764" s="47"/>
      <c r="G11764" s="47"/>
      <c r="H11764" s="47"/>
      <c r="I11764" s="47"/>
      <c r="J11764" s="47"/>
    </row>
    <row r="11765" spans="6:10">
      <c r="F11765" s="47"/>
      <c r="G11765" s="47"/>
      <c r="H11765" s="47"/>
      <c r="I11765" s="47"/>
      <c r="J11765" s="47"/>
    </row>
    <row r="11766" spans="6:10">
      <c r="F11766" s="47"/>
      <c r="G11766" s="47"/>
      <c r="H11766" s="47"/>
      <c r="I11766" s="47"/>
      <c r="J11766" s="47"/>
    </row>
    <row r="11767" spans="6:10">
      <c r="F11767" s="47"/>
      <c r="G11767" s="47"/>
      <c r="H11767" s="47"/>
      <c r="I11767" s="47"/>
      <c r="J11767" s="47"/>
    </row>
    <row r="11768" spans="6:10">
      <c r="F11768" s="47"/>
      <c r="G11768" s="47"/>
      <c r="H11768" s="47"/>
      <c r="I11768" s="47"/>
      <c r="J11768" s="47"/>
    </row>
    <row r="11769" spans="6:10">
      <c r="F11769" s="47"/>
      <c r="G11769" s="47"/>
      <c r="H11769" s="47"/>
      <c r="I11769" s="47"/>
      <c r="J11769" s="47"/>
    </row>
    <row r="11770" spans="6:10">
      <c r="F11770" s="47"/>
      <c r="G11770" s="47"/>
      <c r="H11770" s="47"/>
      <c r="I11770" s="47"/>
      <c r="J11770" s="47"/>
    </row>
    <row r="11771" spans="6:10">
      <c r="F11771" s="47"/>
      <c r="G11771" s="47"/>
      <c r="H11771" s="47"/>
      <c r="I11771" s="47"/>
      <c r="J11771" s="47"/>
    </row>
    <row r="11772" spans="6:10">
      <c r="F11772" s="47"/>
      <c r="G11772" s="47"/>
      <c r="H11772" s="47"/>
      <c r="I11772" s="47"/>
      <c r="J11772" s="47"/>
    </row>
    <row r="11773" spans="6:10">
      <c r="F11773" s="47"/>
      <c r="G11773" s="47"/>
      <c r="H11773" s="47"/>
      <c r="I11773" s="47"/>
      <c r="J11773" s="47"/>
    </row>
    <row r="11774" spans="6:10">
      <c r="F11774" s="47"/>
      <c r="G11774" s="47"/>
      <c r="H11774" s="47"/>
      <c r="I11774" s="47"/>
      <c r="J11774" s="47"/>
    </row>
    <row r="11775" spans="6:10">
      <c r="F11775" s="47"/>
      <c r="G11775" s="47"/>
      <c r="H11775" s="47"/>
      <c r="I11775" s="47"/>
      <c r="J11775" s="47"/>
    </row>
    <row r="11776" spans="6:10">
      <c r="F11776" s="47"/>
      <c r="G11776" s="47"/>
      <c r="H11776" s="47"/>
      <c r="I11776" s="47"/>
      <c r="J11776" s="47"/>
    </row>
    <row r="11777" spans="6:10">
      <c r="F11777" s="47"/>
      <c r="G11777" s="47"/>
      <c r="H11777" s="47"/>
      <c r="I11777" s="47"/>
      <c r="J11777" s="47"/>
    </row>
    <row r="11778" spans="6:10">
      <c r="F11778" s="47"/>
      <c r="G11778" s="47"/>
      <c r="H11778" s="47"/>
      <c r="I11778" s="47"/>
      <c r="J11778" s="47"/>
    </row>
    <row r="11779" spans="6:10">
      <c r="F11779" s="47"/>
      <c r="G11779" s="47"/>
      <c r="H11779" s="47"/>
      <c r="I11779" s="47"/>
      <c r="J11779" s="47"/>
    </row>
    <row r="11780" spans="6:10">
      <c r="F11780" s="47"/>
      <c r="G11780" s="47"/>
      <c r="H11780" s="47"/>
      <c r="I11780" s="47"/>
      <c r="J11780" s="47"/>
    </row>
    <row r="11781" spans="6:10">
      <c r="F11781" s="47"/>
      <c r="G11781" s="47"/>
      <c r="H11781" s="47"/>
      <c r="I11781" s="47"/>
      <c r="J11781" s="47"/>
    </row>
    <row r="11782" spans="6:10">
      <c r="F11782" s="47"/>
      <c r="G11782" s="47"/>
      <c r="H11782" s="47"/>
      <c r="I11782" s="47"/>
      <c r="J11782" s="47"/>
    </row>
    <row r="11783" spans="6:10">
      <c r="F11783" s="47"/>
      <c r="G11783" s="47"/>
      <c r="H11783" s="47"/>
      <c r="I11783" s="47"/>
      <c r="J11783" s="47"/>
    </row>
    <row r="11784" spans="6:10">
      <c r="F11784" s="47"/>
      <c r="G11784" s="47"/>
      <c r="H11784" s="47"/>
      <c r="I11784" s="47"/>
      <c r="J11784" s="47"/>
    </row>
    <row r="11785" spans="6:10">
      <c r="F11785" s="47"/>
      <c r="G11785" s="47"/>
      <c r="H11785" s="47"/>
      <c r="I11785" s="47"/>
      <c r="J11785" s="47"/>
    </row>
    <row r="11786" spans="6:10">
      <c r="F11786" s="47"/>
      <c r="G11786" s="47"/>
      <c r="H11786" s="47"/>
      <c r="I11786" s="47"/>
      <c r="J11786" s="47"/>
    </row>
    <row r="11787" spans="6:10">
      <c r="F11787" s="47"/>
      <c r="G11787" s="47"/>
      <c r="H11787" s="47"/>
      <c r="I11787" s="47"/>
      <c r="J11787" s="47"/>
    </row>
    <row r="11788" spans="6:10">
      <c r="F11788" s="47"/>
      <c r="G11788" s="47"/>
      <c r="H11788" s="47"/>
      <c r="I11788" s="47"/>
      <c r="J11788" s="47"/>
    </row>
    <row r="11789" spans="6:10">
      <c r="F11789" s="47"/>
      <c r="G11789" s="47"/>
      <c r="H11789" s="47"/>
      <c r="I11789" s="47"/>
      <c r="J11789" s="47"/>
    </row>
    <row r="11790" spans="6:10">
      <c r="F11790" s="47"/>
      <c r="G11790" s="47"/>
      <c r="H11790" s="47"/>
      <c r="I11790" s="47"/>
      <c r="J11790" s="47"/>
    </row>
    <row r="11791" spans="6:10">
      <c r="F11791" s="47"/>
      <c r="G11791" s="47"/>
      <c r="H11791" s="47"/>
      <c r="I11791" s="47"/>
      <c r="J11791" s="47"/>
    </row>
    <row r="11792" spans="6:10">
      <c r="F11792" s="47"/>
      <c r="G11792" s="47"/>
      <c r="H11792" s="47"/>
      <c r="I11792" s="47"/>
      <c r="J11792" s="47"/>
    </row>
    <row r="11793" spans="6:10">
      <c r="F11793" s="47"/>
      <c r="G11793" s="47"/>
      <c r="H11793" s="47"/>
      <c r="I11793" s="47"/>
      <c r="J11793" s="47"/>
    </row>
    <row r="11794" spans="6:10">
      <c r="F11794" s="47"/>
      <c r="G11794" s="47"/>
      <c r="H11794" s="47"/>
      <c r="I11794" s="47"/>
      <c r="J11794" s="47"/>
    </row>
    <row r="11795" spans="6:10">
      <c r="F11795" s="47"/>
      <c r="G11795" s="47"/>
      <c r="H11795" s="47"/>
      <c r="I11795" s="47"/>
      <c r="J11795" s="47"/>
    </row>
    <row r="11796" spans="6:10">
      <c r="F11796" s="47"/>
      <c r="G11796" s="47"/>
      <c r="H11796" s="47"/>
      <c r="I11796" s="47"/>
      <c r="J11796" s="47"/>
    </row>
    <row r="11797" spans="6:10">
      <c r="F11797" s="47"/>
      <c r="G11797" s="47"/>
      <c r="H11797" s="47"/>
      <c r="I11797" s="47"/>
      <c r="J11797" s="47"/>
    </row>
    <row r="11798" spans="6:10">
      <c r="F11798" s="47"/>
      <c r="G11798" s="47"/>
      <c r="H11798" s="47"/>
      <c r="I11798" s="47"/>
      <c r="J11798" s="47"/>
    </row>
    <row r="11799" spans="6:10">
      <c r="F11799" s="47"/>
      <c r="G11799" s="47"/>
      <c r="H11799" s="47"/>
      <c r="I11799" s="47"/>
      <c r="J11799" s="47"/>
    </row>
    <row r="11800" spans="6:10">
      <c r="F11800" s="47"/>
      <c r="G11800" s="47"/>
      <c r="H11800" s="47"/>
      <c r="I11800" s="47"/>
      <c r="J11800" s="47"/>
    </row>
    <row r="11801" spans="6:10">
      <c r="F11801" s="47"/>
      <c r="G11801" s="47"/>
      <c r="H11801" s="47"/>
      <c r="I11801" s="47"/>
      <c r="J11801" s="47"/>
    </row>
    <row r="11802" spans="6:10">
      <c r="F11802" s="47"/>
      <c r="G11802" s="47"/>
      <c r="H11802" s="47"/>
      <c r="I11802" s="47"/>
      <c r="J11802" s="47"/>
    </row>
    <row r="11803" spans="6:10">
      <c r="F11803" s="47"/>
      <c r="G11803" s="47"/>
      <c r="H11803" s="47"/>
      <c r="I11803" s="47"/>
      <c r="J11803" s="47"/>
    </row>
    <row r="11804" spans="6:10">
      <c r="F11804" s="47"/>
      <c r="G11804" s="47"/>
      <c r="H11804" s="47"/>
      <c r="I11804" s="47"/>
      <c r="J11804" s="47"/>
    </row>
    <row r="11805" spans="6:10">
      <c r="F11805" s="47"/>
      <c r="G11805" s="47"/>
      <c r="H11805" s="47"/>
      <c r="I11805" s="47"/>
      <c r="J11805" s="47"/>
    </row>
    <row r="11806" spans="6:10">
      <c r="F11806" s="47"/>
      <c r="G11806" s="47"/>
      <c r="H11806" s="47"/>
      <c r="I11806" s="47"/>
      <c r="J11806" s="47"/>
    </row>
    <row r="11807" spans="6:10">
      <c r="F11807" s="47"/>
      <c r="G11807" s="47"/>
      <c r="H11807" s="47"/>
      <c r="I11807" s="47"/>
      <c r="J11807" s="47"/>
    </row>
    <row r="11808" spans="6:10">
      <c r="F11808" s="47"/>
      <c r="G11808" s="47"/>
      <c r="H11808" s="47"/>
      <c r="I11808" s="47"/>
      <c r="J11808" s="47"/>
    </row>
    <row r="11809" spans="6:10">
      <c r="F11809" s="47"/>
      <c r="G11809" s="47"/>
      <c r="H11809" s="47"/>
      <c r="I11809" s="47"/>
      <c r="J11809" s="47"/>
    </row>
    <row r="11810" spans="6:10">
      <c r="F11810" s="47"/>
      <c r="G11810" s="47"/>
      <c r="H11810" s="47"/>
      <c r="I11810" s="47"/>
      <c r="J11810" s="47"/>
    </row>
    <row r="11811" spans="6:10">
      <c r="F11811" s="47"/>
      <c r="G11811" s="47"/>
      <c r="H11811" s="47"/>
      <c r="I11811" s="47"/>
      <c r="J11811" s="47"/>
    </row>
    <row r="11812" spans="6:10">
      <c r="F11812" s="47"/>
      <c r="G11812" s="47"/>
      <c r="H11812" s="47"/>
      <c r="I11812" s="47"/>
      <c r="J11812" s="47"/>
    </row>
    <row r="11813" spans="6:10">
      <c r="F11813" s="47"/>
      <c r="G11813" s="47"/>
      <c r="H11813" s="47"/>
      <c r="I11813" s="47"/>
      <c r="J11813" s="47"/>
    </row>
    <row r="11814" spans="6:10">
      <c r="F11814" s="47"/>
      <c r="G11814" s="47"/>
      <c r="H11814" s="47"/>
      <c r="I11814" s="47"/>
      <c r="J11814" s="47"/>
    </row>
    <row r="11815" spans="6:10">
      <c r="F11815" s="47"/>
      <c r="G11815" s="47"/>
      <c r="H11815" s="47"/>
      <c r="I11815" s="47"/>
      <c r="J11815" s="47"/>
    </row>
    <row r="11816" spans="6:10">
      <c r="F11816" s="47"/>
      <c r="G11816" s="47"/>
      <c r="H11816" s="47"/>
      <c r="I11816" s="47"/>
      <c r="J11816" s="47"/>
    </row>
    <row r="11817" spans="6:10">
      <c r="F11817" s="47"/>
      <c r="G11817" s="47"/>
      <c r="H11817" s="47"/>
      <c r="I11817" s="47"/>
      <c r="J11817" s="47"/>
    </row>
    <row r="11818" spans="6:10">
      <c r="F11818" s="47"/>
      <c r="G11818" s="47"/>
      <c r="H11818" s="47"/>
      <c r="I11818" s="47"/>
      <c r="J11818" s="47"/>
    </row>
    <row r="11819" spans="6:10">
      <c r="F11819" s="47"/>
      <c r="G11819" s="47"/>
      <c r="H11819" s="47"/>
      <c r="I11819" s="47"/>
      <c r="J11819" s="47"/>
    </row>
    <row r="11820" spans="6:10">
      <c r="F11820" s="47"/>
      <c r="G11820" s="47"/>
      <c r="H11820" s="47"/>
      <c r="I11820" s="47"/>
      <c r="J11820" s="47"/>
    </row>
    <row r="11821" spans="6:10">
      <c r="F11821" s="47"/>
      <c r="G11821" s="47"/>
      <c r="H11821" s="47"/>
      <c r="I11821" s="47"/>
      <c r="J11821" s="47"/>
    </row>
    <row r="11822" spans="6:10">
      <c r="F11822" s="47"/>
      <c r="G11822" s="47"/>
      <c r="H11822" s="47"/>
      <c r="I11822" s="47"/>
      <c r="J11822" s="47"/>
    </row>
    <row r="11823" spans="6:10">
      <c r="F11823" s="47"/>
      <c r="G11823" s="47"/>
      <c r="H11823" s="47"/>
      <c r="I11823" s="47"/>
      <c r="J11823" s="47"/>
    </row>
    <row r="11824" spans="6:10">
      <c r="F11824" s="47"/>
      <c r="G11824" s="47"/>
      <c r="H11824" s="47"/>
      <c r="I11824" s="47"/>
      <c r="J11824" s="47"/>
    </row>
    <row r="11825" spans="6:10">
      <c r="F11825" s="47"/>
      <c r="G11825" s="47"/>
      <c r="H11825" s="47"/>
      <c r="I11825" s="47"/>
      <c r="J11825" s="47"/>
    </row>
    <row r="11826" spans="6:10">
      <c r="F11826" s="47"/>
      <c r="G11826" s="47"/>
      <c r="H11826" s="47"/>
      <c r="I11826" s="47"/>
      <c r="J11826" s="47"/>
    </row>
    <row r="11827" spans="6:10">
      <c r="F11827" s="47"/>
      <c r="G11827" s="47"/>
      <c r="H11827" s="47"/>
      <c r="I11827" s="47"/>
      <c r="J11827" s="47"/>
    </row>
    <row r="11828" spans="6:10">
      <c r="F11828" s="47"/>
      <c r="G11828" s="47"/>
      <c r="H11828" s="47"/>
      <c r="I11828" s="47"/>
      <c r="J11828" s="47"/>
    </row>
    <row r="11829" spans="6:10">
      <c r="F11829" s="47"/>
      <c r="G11829" s="47"/>
      <c r="H11829" s="47"/>
      <c r="I11829" s="47"/>
      <c r="J11829" s="47"/>
    </row>
    <row r="11830" spans="6:10">
      <c r="F11830" s="47"/>
      <c r="G11830" s="47"/>
      <c r="H11830" s="47"/>
      <c r="I11830" s="47"/>
      <c r="J11830" s="47"/>
    </row>
    <row r="11831" spans="6:10">
      <c r="F11831" s="47"/>
      <c r="G11831" s="47"/>
      <c r="H11831" s="47"/>
      <c r="I11831" s="47"/>
      <c r="J11831" s="47"/>
    </row>
    <row r="11832" spans="6:10">
      <c r="F11832" s="47"/>
      <c r="G11832" s="47"/>
      <c r="H11832" s="47"/>
      <c r="I11832" s="47"/>
      <c r="J11832" s="47"/>
    </row>
    <row r="11833" spans="6:10">
      <c r="F11833" s="47"/>
      <c r="G11833" s="47"/>
      <c r="H11833" s="47"/>
      <c r="I11833" s="47"/>
      <c r="J11833" s="47"/>
    </row>
    <row r="11834" spans="6:10">
      <c r="F11834" s="47"/>
      <c r="G11834" s="47"/>
      <c r="H11834" s="47"/>
      <c r="I11834" s="47"/>
      <c r="J11834" s="47"/>
    </row>
    <row r="11835" spans="6:10">
      <c r="F11835" s="47"/>
      <c r="G11835" s="47"/>
      <c r="H11835" s="47"/>
      <c r="I11835" s="47"/>
      <c r="J11835" s="47"/>
    </row>
    <row r="11836" spans="6:10">
      <c r="F11836" s="47"/>
      <c r="G11836" s="47"/>
      <c r="H11836" s="47"/>
      <c r="I11836" s="47"/>
      <c r="J11836" s="47"/>
    </row>
    <row r="11837" spans="6:10">
      <c r="F11837" s="47"/>
      <c r="G11837" s="47"/>
      <c r="H11837" s="47"/>
      <c r="I11837" s="47"/>
      <c r="J11837" s="47"/>
    </row>
    <row r="11838" spans="6:10">
      <c r="F11838" s="47"/>
      <c r="G11838" s="47"/>
      <c r="H11838" s="47"/>
      <c r="I11838" s="47"/>
      <c r="J11838" s="47"/>
    </row>
    <row r="11839" spans="6:10">
      <c r="F11839" s="47"/>
      <c r="G11839" s="47"/>
      <c r="H11839" s="47"/>
      <c r="I11839" s="47"/>
      <c r="J11839" s="47"/>
    </row>
    <row r="11840" spans="6:10">
      <c r="F11840" s="47"/>
      <c r="G11840" s="47"/>
      <c r="H11840" s="47"/>
      <c r="I11840" s="47"/>
      <c r="J11840" s="47"/>
    </row>
    <row r="11841" spans="6:10">
      <c r="F11841" s="47"/>
      <c r="G11841" s="47"/>
      <c r="H11841" s="47"/>
      <c r="I11841" s="47"/>
      <c r="J11841" s="47"/>
    </row>
    <row r="11842" spans="6:10">
      <c r="F11842" s="47"/>
      <c r="G11842" s="47"/>
      <c r="H11842" s="47"/>
      <c r="I11842" s="47"/>
      <c r="J11842" s="47"/>
    </row>
    <row r="11843" spans="6:10">
      <c r="F11843" s="47"/>
      <c r="G11843" s="47"/>
      <c r="H11843" s="47"/>
      <c r="I11843" s="47"/>
      <c r="J11843" s="47"/>
    </row>
    <row r="11844" spans="6:10">
      <c r="F11844" s="47"/>
      <c r="G11844" s="47"/>
      <c r="H11844" s="47"/>
      <c r="I11844" s="47"/>
      <c r="J11844" s="47"/>
    </row>
    <row r="11845" spans="6:10">
      <c r="F11845" s="47"/>
      <c r="G11845" s="47"/>
      <c r="H11845" s="47"/>
      <c r="I11845" s="47"/>
      <c r="J11845" s="47"/>
    </row>
    <row r="11846" spans="6:10">
      <c r="F11846" s="47"/>
      <c r="G11846" s="47"/>
      <c r="H11846" s="47"/>
      <c r="I11846" s="47"/>
      <c r="J11846" s="47"/>
    </row>
    <row r="11847" spans="6:10">
      <c r="F11847" s="47"/>
      <c r="G11847" s="47"/>
      <c r="H11847" s="47"/>
      <c r="I11847" s="47"/>
      <c r="J11847" s="47"/>
    </row>
    <row r="11848" spans="6:10">
      <c r="F11848" s="47"/>
      <c r="G11848" s="47"/>
      <c r="H11848" s="47"/>
      <c r="I11848" s="47"/>
      <c r="J11848" s="47"/>
    </row>
    <row r="11849" spans="6:10">
      <c r="F11849" s="47"/>
      <c r="G11849" s="47"/>
      <c r="H11849" s="47"/>
      <c r="I11849" s="47"/>
      <c r="J11849" s="47"/>
    </row>
    <row r="11850" spans="6:10">
      <c r="F11850" s="47"/>
      <c r="G11850" s="47"/>
      <c r="H11850" s="47"/>
      <c r="I11850" s="47"/>
      <c r="J11850" s="47"/>
    </row>
    <row r="11851" spans="6:10">
      <c r="F11851" s="47"/>
      <c r="G11851" s="47"/>
      <c r="H11851" s="47"/>
      <c r="I11851" s="47"/>
      <c r="J11851" s="47"/>
    </row>
    <row r="11852" spans="6:10">
      <c r="F11852" s="47"/>
      <c r="G11852" s="47"/>
      <c r="H11852" s="47"/>
      <c r="I11852" s="47"/>
      <c r="J11852" s="47"/>
    </row>
    <row r="11853" spans="6:10">
      <c r="F11853" s="47"/>
      <c r="G11853" s="47"/>
      <c r="H11853" s="47"/>
      <c r="I11853" s="47"/>
      <c r="J11853" s="47"/>
    </row>
    <row r="11854" spans="6:10">
      <c r="F11854" s="47"/>
      <c r="G11854" s="47"/>
      <c r="H11854" s="47"/>
      <c r="I11854" s="47"/>
      <c r="J11854" s="47"/>
    </row>
    <row r="11855" spans="6:10">
      <c r="F11855" s="47"/>
      <c r="G11855" s="47"/>
      <c r="H11855" s="47"/>
      <c r="I11855" s="47"/>
      <c r="J11855" s="47"/>
    </row>
    <row r="11856" spans="6:10">
      <c r="F11856" s="47"/>
      <c r="G11856" s="47"/>
      <c r="H11856" s="47"/>
      <c r="I11856" s="47"/>
      <c r="J11856" s="47"/>
    </row>
    <row r="11857" spans="6:10">
      <c r="F11857" s="47"/>
      <c r="G11857" s="47"/>
      <c r="H11857" s="47"/>
      <c r="I11857" s="47"/>
      <c r="J11857" s="47"/>
    </row>
    <row r="11858" spans="6:10">
      <c r="F11858" s="47"/>
      <c r="G11858" s="47"/>
      <c r="H11858" s="47"/>
      <c r="I11858" s="47"/>
      <c r="J11858" s="47"/>
    </row>
    <row r="11859" spans="6:10">
      <c r="F11859" s="47"/>
      <c r="G11859" s="47"/>
      <c r="H11859" s="47"/>
      <c r="I11859" s="47"/>
      <c r="J11859" s="47"/>
    </row>
    <row r="11860" spans="6:10">
      <c r="F11860" s="47"/>
      <c r="G11860" s="47"/>
      <c r="H11860" s="47"/>
      <c r="I11860" s="47"/>
      <c r="J11860" s="47"/>
    </row>
    <row r="11861" spans="6:10">
      <c r="F11861" s="47"/>
      <c r="G11861" s="47"/>
      <c r="H11861" s="47"/>
      <c r="I11861" s="47"/>
      <c r="J11861" s="47"/>
    </row>
    <row r="11862" spans="6:10">
      <c r="F11862" s="47"/>
      <c r="G11862" s="47"/>
      <c r="H11862" s="47"/>
      <c r="I11862" s="47"/>
      <c r="J11862" s="47"/>
    </row>
    <row r="11863" spans="6:10">
      <c r="F11863" s="47"/>
      <c r="G11863" s="47"/>
      <c r="H11863" s="47"/>
      <c r="I11863" s="47"/>
      <c r="J11863" s="47"/>
    </row>
    <row r="11864" spans="6:10">
      <c r="F11864" s="47"/>
      <c r="G11864" s="47"/>
      <c r="H11864" s="47"/>
      <c r="I11864" s="47"/>
      <c r="J11864" s="47"/>
    </row>
    <row r="11865" spans="6:10">
      <c r="F11865" s="47"/>
      <c r="G11865" s="47"/>
      <c r="H11865" s="47"/>
      <c r="I11865" s="47"/>
      <c r="J11865" s="47"/>
    </row>
    <row r="11866" spans="6:10">
      <c r="F11866" s="47"/>
      <c r="G11866" s="47"/>
      <c r="H11866" s="47"/>
      <c r="I11866" s="47"/>
      <c r="J11866" s="47"/>
    </row>
    <row r="11867" spans="6:10">
      <c r="F11867" s="47"/>
      <c r="G11867" s="47"/>
      <c r="H11867" s="47"/>
      <c r="I11867" s="47"/>
      <c r="J11867" s="47"/>
    </row>
    <row r="11868" spans="6:10">
      <c r="F11868" s="47"/>
      <c r="G11868" s="47"/>
      <c r="H11868" s="47"/>
      <c r="I11868" s="47"/>
      <c r="J11868" s="47"/>
    </row>
    <row r="11869" spans="6:10">
      <c r="F11869" s="47"/>
      <c r="G11869" s="47"/>
      <c r="H11869" s="47"/>
      <c r="I11869" s="47"/>
      <c r="J11869" s="47"/>
    </row>
    <row r="11870" spans="6:10">
      <c r="F11870" s="47"/>
      <c r="G11870" s="47"/>
      <c r="H11870" s="47"/>
      <c r="I11870" s="47"/>
      <c r="J11870" s="47"/>
    </row>
    <row r="11871" spans="6:10">
      <c r="F11871" s="47"/>
      <c r="G11871" s="47"/>
      <c r="H11871" s="47"/>
      <c r="I11871" s="47"/>
      <c r="J11871" s="47"/>
    </row>
    <row r="11872" spans="6:10">
      <c r="F11872" s="47"/>
      <c r="G11872" s="47"/>
      <c r="H11872" s="47"/>
      <c r="I11872" s="47"/>
      <c r="J11872" s="47"/>
    </row>
    <row r="11873" spans="6:10">
      <c r="F11873" s="47"/>
      <c r="G11873" s="47"/>
      <c r="H11873" s="47"/>
      <c r="I11873" s="47"/>
      <c r="J11873" s="47"/>
    </row>
    <row r="11874" spans="6:10">
      <c r="F11874" s="47"/>
      <c r="G11874" s="47"/>
      <c r="H11874" s="47"/>
      <c r="I11874" s="47"/>
      <c r="J11874" s="47"/>
    </row>
    <row r="11875" spans="6:10">
      <c r="F11875" s="47"/>
      <c r="G11875" s="47"/>
      <c r="H11875" s="47"/>
      <c r="I11875" s="47"/>
      <c r="J11875" s="47"/>
    </row>
    <row r="11876" spans="6:10">
      <c r="F11876" s="47"/>
      <c r="G11876" s="47"/>
      <c r="H11876" s="47"/>
      <c r="I11876" s="47"/>
      <c r="J11876" s="47"/>
    </row>
    <row r="11877" spans="6:10">
      <c r="F11877" s="47"/>
      <c r="G11877" s="47"/>
      <c r="H11877" s="47"/>
      <c r="I11877" s="47"/>
      <c r="J11877" s="47"/>
    </row>
    <row r="11878" spans="6:10">
      <c r="F11878" s="47"/>
      <c r="G11878" s="47"/>
      <c r="H11878" s="47"/>
      <c r="I11878" s="47"/>
      <c r="J11878" s="47"/>
    </row>
    <row r="11879" spans="6:10">
      <c r="F11879" s="47"/>
      <c r="G11879" s="47"/>
      <c r="H11879" s="47"/>
      <c r="I11879" s="47"/>
      <c r="J11879" s="47"/>
    </row>
    <row r="11880" spans="6:10">
      <c r="F11880" s="47"/>
      <c r="G11880" s="47"/>
      <c r="H11880" s="47"/>
      <c r="I11880" s="47"/>
      <c r="J11880" s="47"/>
    </row>
    <row r="11881" spans="6:10">
      <c r="F11881" s="47"/>
      <c r="G11881" s="47"/>
      <c r="H11881" s="47"/>
      <c r="I11881" s="47"/>
      <c r="J11881" s="47"/>
    </row>
    <row r="11882" spans="6:10">
      <c r="F11882" s="47"/>
      <c r="G11882" s="47"/>
      <c r="H11882" s="47"/>
      <c r="I11882" s="47"/>
      <c r="J11882" s="47"/>
    </row>
    <row r="11883" spans="6:10">
      <c r="F11883" s="47"/>
      <c r="G11883" s="47"/>
      <c r="H11883" s="47"/>
      <c r="I11883" s="47"/>
      <c r="J11883" s="47"/>
    </row>
    <row r="11884" spans="6:10">
      <c r="F11884" s="47"/>
      <c r="G11884" s="47"/>
      <c r="H11884" s="47"/>
      <c r="I11884" s="47"/>
      <c r="J11884" s="47"/>
    </row>
    <row r="11885" spans="6:10">
      <c r="F11885" s="47"/>
      <c r="G11885" s="47"/>
      <c r="H11885" s="47"/>
      <c r="I11885" s="47"/>
      <c r="J11885" s="47"/>
    </row>
    <row r="11886" spans="6:10">
      <c r="F11886" s="47"/>
      <c r="G11886" s="47"/>
      <c r="H11886" s="47"/>
      <c r="I11886" s="47"/>
      <c r="J11886" s="47"/>
    </row>
    <row r="11887" spans="6:10">
      <c r="F11887" s="47"/>
      <c r="G11887" s="47"/>
      <c r="H11887" s="47"/>
      <c r="I11887" s="47"/>
      <c r="J11887" s="47"/>
    </row>
    <row r="11888" spans="6:10">
      <c r="F11888" s="47"/>
      <c r="G11888" s="47"/>
      <c r="H11888" s="47"/>
      <c r="I11888" s="47"/>
      <c r="J11888" s="47"/>
    </row>
    <row r="11889" spans="6:10">
      <c r="F11889" s="47"/>
      <c r="G11889" s="47"/>
      <c r="H11889" s="47"/>
      <c r="I11889" s="47"/>
      <c r="J11889" s="47"/>
    </row>
    <row r="11890" spans="6:10">
      <c r="F11890" s="47"/>
      <c r="G11890" s="47"/>
      <c r="H11890" s="47"/>
      <c r="I11890" s="47"/>
      <c r="J11890" s="47"/>
    </row>
    <row r="11891" spans="6:10">
      <c r="F11891" s="47"/>
      <c r="G11891" s="47"/>
      <c r="H11891" s="47"/>
      <c r="I11891" s="47"/>
      <c r="J11891" s="47"/>
    </row>
    <row r="11892" spans="6:10">
      <c r="F11892" s="47"/>
      <c r="G11892" s="47"/>
      <c r="H11892" s="47"/>
      <c r="I11892" s="47"/>
      <c r="J11892" s="47"/>
    </row>
    <row r="11893" spans="6:10">
      <c r="F11893" s="47"/>
      <c r="G11893" s="47"/>
      <c r="H11893" s="47"/>
      <c r="I11893" s="47"/>
      <c r="J11893" s="47"/>
    </row>
    <row r="11894" spans="6:10">
      <c r="F11894" s="47"/>
      <c r="G11894" s="47"/>
      <c r="H11894" s="47"/>
      <c r="I11894" s="47"/>
      <c r="J11894" s="47"/>
    </row>
    <row r="11895" spans="6:10">
      <c r="F11895" s="47"/>
      <c r="G11895" s="47"/>
      <c r="H11895" s="47"/>
      <c r="I11895" s="47"/>
      <c r="J11895" s="47"/>
    </row>
    <row r="11896" spans="6:10">
      <c r="F11896" s="47"/>
      <c r="G11896" s="47"/>
      <c r="H11896" s="47"/>
      <c r="I11896" s="47"/>
      <c r="J11896" s="47"/>
    </row>
    <row r="11897" spans="6:10">
      <c r="F11897" s="47"/>
      <c r="G11897" s="47"/>
      <c r="H11897" s="47"/>
      <c r="I11897" s="47"/>
      <c r="J11897" s="47"/>
    </row>
    <row r="11898" spans="6:10">
      <c r="F11898" s="47"/>
      <c r="G11898" s="47"/>
      <c r="H11898" s="47"/>
      <c r="I11898" s="47"/>
      <c r="J11898" s="47"/>
    </row>
    <row r="11899" spans="6:10">
      <c r="F11899" s="47"/>
      <c r="G11899" s="47"/>
      <c r="H11899" s="47"/>
      <c r="I11899" s="47"/>
      <c r="J11899" s="47"/>
    </row>
    <row r="11900" spans="6:10">
      <c r="F11900" s="47"/>
      <c r="G11900" s="47"/>
      <c r="H11900" s="47"/>
      <c r="I11900" s="47"/>
      <c r="J11900" s="47"/>
    </row>
    <row r="11901" spans="6:10">
      <c r="F11901" s="47"/>
      <c r="G11901" s="47"/>
      <c r="H11901" s="47"/>
      <c r="I11901" s="47"/>
      <c r="J11901" s="47"/>
    </row>
    <row r="11902" spans="6:10">
      <c r="F11902" s="47"/>
      <c r="G11902" s="47"/>
      <c r="H11902" s="47"/>
      <c r="I11902" s="47"/>
      <c r="J11902" s="47"/>
    </row>
    <row r="11903" spans="6:10">
      <c r="F11903" s="47"/>
      <c r="G11903" s="47"/>
      <c r="H11903" s="47"/>
      <c r="I11903" s="47"/>
      <c r="J11903" s="47"/>
    </row>
    <row r="11904" spans="6:10">
      <c r="F11904" s="47"/>
      <c r="G11904" s="47"/>
      <c r="H11904" s="47"/>
      <c r="I11904" s="47"/>
      <c r="J11904" s="47"/>
    </row>
    <row r="11905" spans="6:10">
      <c r="F11905" s="47"/>
      <c r="G11905" s="47"/>
      <c r="H11905" s="47"/>
      <c r="I11905" s="47"/>
      <c r="J11905" s="47"/>
    </row>
    <row r="11906" spans="6:10">
      <c r="F11906" s="47"/>
      <c r="G11906" s="47"/>
      <c r="H11906" s="47"/>
      <c r="I11906" s="47"/>
      <c r="J11906" s="47"/>
    </row>
    <row r="11907" spans="6:10">
      <c r="F11907" s="47"/>
      <c r="G11907" s="47"/>
      <c r="H11907" s="47"/>
      <c r="I11907" s="47"/>
      <c r="J11907" s="47"/>
    </row>
    <row r="11908" spans="6:10">
      <c r="F11908" s="47"/>
      <c r="G11908" s="47"/>
      <c r="H11908" s="47"/>
      <c r="I11908" s="47"/>
      <c r="J11908" s="47"/>
    </row>
    <row r="11909" spans="6:10">
      <c r="F11909" s="47"/>
      <c r="G11909" s="47"/>
      <c r="H11909" s="47"/>
      <c r="I11909" s="47"/>
      <c r="J11909" s="47"/>
    </row>
    <row r="11910" spans="6:10">
      <c r="F11910" s="47"/>
      <c r="G11910" s="47"/>
      <c r="H11910" s="47"/>
      <c r="I11910" s="47"/>
      <c r="J11910" s="47"/>
    </row>
    <row r="11911" spans="6:10">
      <c r="F11911" s="47"/>
      <c r="G11911" s="47"/>
      <c r="H11911" s="47"/>
      <c r="I11911" s="47"/>
      <c r="J11911" s="47"/>
    </row>
    <row r="11912" spans="6:10">
      <c r="F11912" s="47"/>
      <c r="G11912" s="47"/>
      <c r="H11912" s="47"/>
      <c r="I11912" s="47"/>
      <c r="J11912" s="47"/>
    </row>
    <row r="11913" spans="6:10">
      <c r="F11913" s="47"/>
      <c r="G11913" s="47"/>
      <c r="H11913" s="47"/>
      <c r="I11913" s="47"/>
      <c r="J11913" s="47"/>
    </row>
    <row r="11914" spans="6:10">
      <c r="F11914" s="47"/>
      <c r="G11914" s="47"/>
      <c r="H11914" s="47"/>
      <c r="I11914" s="47"/>
      <c r="J11914" s="47"/>
    </row>
    <row r="11915" spans="6:10">
      <c r="F11915" s="47"/>
      <c r="G11915" s="47"/>
      <c r="H11915" s="47"/>
      <c r="I11915" s="47"/>
      <c r="J11915" s="47"/>
    </row>
    <row r="11916" spans="6:10">
      <c r="F11916" s="47"/>
      <c r="G11916" s="47"/>
      <c r="H11916" s="47"/>
      <c r="I11916" s="47"/>
      <c r="J11916" s="47"/>
    </row>
    <row r="11917" spans="6:10">
      <c r="F11917" s="47"/>
      <c r="G11917" s="47"/>
      <c r="H11917" s="47"/>
      <c r="I11917" s="47"/>
      <c r="J11917" s="47"/>
    </row>
    <row r="11918" spans="6:10">
      <c r="F11918" s="47"/>
      <c r="G11918" s="47"/>
      <c r="H11918" s="47"/>
      <c r="I11918" s="47"/>
      <c r="J11918" s="47"/>
    </row>
    <row r="11919" spans="6:10">
      <c r="F11919" s="47"/>
      <c r="G11919" s="47"/>
      <c r="H11919" s="47"/>
      <c r="I11919" s="47"/>
      <c r="J11919" s="47"/>
    </row>
    <row r="11920" spans="6:10">
      <c r="F11920" s="47"/>
      <c r="G11920" s="47"/>
      <c r="H11920" s="47"/>
      <c r="I11920" s="47"/>
      <c r="J11920" s="47"/>
    </row>
    <row r="11921" spans="6:10">
      <c r="F11921" s="47"/>
      <c r="G11921" s="47"/>
      <c r="H11921" s="47"/>
      <c r="I11921" s="47"/>
      <c r="J11921" s="47"/>
    </row>
    <row r="11922" spans="6:10">
      <c r="F11922" s="47"/>
      <c r="G11922" s="47"/>
      <c r="H11922" s="47"/>
      <c r="I11922" s="47"/>
      <c r="J11922" s="47"/>
    </row>
    <row r="11923" spans="6:10">
      <c r="F11923" s="47"/>
      <c r="G11923" s="47"/>
      <c r="H11923" s="47"/>
      <c r="I11923" s="47"/>
      <c r="J11923" s="47"/>
    </row>
    <row r="11924" spans="6:10">
      <c r="F11924" s="47"/>
      <c r="G11924" s="47"/>
      <c r="H11924" s="47"/>
      <c r="I11924" s="47"/>
      <c r="J11924" s="47"/>
    </row>
    <row r="11925" spans="6:10">
      <c r="F11925" s="47"/>
      <c r="G11925" s="47"/>
      <c r="H11925" s="47"/>
      <c r="I11925" s="47"/>
      <c r="J11925" s="47"/>
    </row>
    <row r="11926" spans="6:10">
      <c r="F11926" s="47"/>
      <c r="G11926" s="47"/>
      <c r="H11926" s="47"/>
      <c r="I11926" s="47"/>
      <c r="J11926" s="47"/>
    </row>
    <row r="11927" spans="6:10">
      <c r="F11927" s="47"/>
      <c r="G11927" s="47"/>
      <c r="H11927" s="47"/>
      <c r="I11927" s="47"/>
      <c r="J11927" s="47"/>
    </row>
    <row r="11928" spans="6:10">
      <c r="F11928" s="47"/>
      <c r="G11928" s="47"/>
      <c r="H11928" s="47"/>
      <c r="I11928" s="47"/>
      <c r="J11928" s="47"/>
    </row>
    <row r="11929" spans="6:10">
      <c r="F11929" s="47"/>
      <c r="G11929" s="47"/>
      <c r="H11929" s="47"/>
      <c r="I11929" s="47"/>
      <c r="J11929" s="47"/>
    </row>
    <row r="11930" spans="6:10">
      <c r="F11930" s="47"/>
      <c r="G11930" s="47"/>
      <c r="H11930" s="47"/>
      <c r="I11930" s="47"/>
      <c r="J11930" s="47"/>
    </row>
    <row r="11931" spans="6:10">
      <c r="F11931" s="47"/>
      <c r="G11931" s="47"/>
      <c r="H11931" s="47"/>
      <c r="I11931" s="47"/>
      <c r="J11931" s="47"/>
    </row>
    <row r="11932" spans="6:10">
      <c r="F11932" s="47"/>
      <c r="G11932" s="47"/>
      <c r="H11932" s="47"/>
      <c r="I11932" s="47"/>
      <c r="J11932" s="47"/>
    </row>
    <row r="11933" spans="6:10">
      <c r="F11933" s="47"/>
      <c r="G11933" s="47"/>
      <c r="H11933" s="47"/>
      <c r="I11933" s="47"/>
      <c r="J11933" s="47"/>
    </row>
    <row r="11934" spans="6:10">
      <c r="F11934" s="47"/>
      <c r="G11934" s="47"/>
      <c r="H11934" s="47"/>
      <c r="I11934" s="47"/>
      <c r="J11934" s="47"/>
    </row>
    <row r="11935" spans="6:10">
      <c r="F11935" s="47"/>
      <c r="G11935" s="47"/>
      <c r="H11935" s="47"/>
      <c r="I11935" s="47"/>
      <c r="J11935" s="47"/>
    </row>
    <row r="11936" spans="6:10">
      <c r="F11936" s="47"/>
      <c r="G11936" s="47"/>
      <c r="H11936" s="47"/>
      <c r="I11936" s="47"/>
      <c r="J11936" s="47"/>
    </row>
    <row r="11937" spans="6:10">
      <c r="F11937" s="47"/>
      <c r="G11937" s="47"/>
      <c r="H11937" s="47"/>
      <c r="I11937" s="47"/>
      <c r="J11937" s="47"/>
    </row>
    <row r="11938" spans="6:10">
      <c r="F11938" s="47"/>
      <c r="G11938" s="47"/>
      <c r="H11938" s="47"/>
      <c r="I11938" s="47"/>
      <c r="J11938" s="47"/>
    </row>
    <row r="11939" spans="6:10">
      <c r="F11939" s="47"/>
      <c r="G11939" s="47"/>
      <c r="H11939" s="47"/>
      <c r="I11939" s="47"/>
      <c r="J11939" s="47"/>
    </row>
    <row r="11940" spans="6:10">
      <c r="F11940" s="47"/>
      <c r="G11940" s="47"/>
      <c r="H11940" s="47"/>
      <c r="I11940" s="47"/>
      <c r="J11940" s="47"/>
    </row>
    <row r="11941" spans="6:10">
      <c r="F11941" s="47"/>
      <c r="G11941" s="47"/>
      <c r="H11941" s="47"/>
      <c r="I11941" s="47"/>
      <c r="J11941" s="47"/>
    </row>
    <row r="11942" spans="6:10">
      <c r="F11942" s="47"/>
      <c r="G11942" s="47"/>
      <c r="H11942" s="47"/>
      <c r="I11942" s="47"/>
      <c r="J11942" s="47"/>
    </row>
    <row r="11943" spans="6:10">
      <c r="F11943" s="47"/>
      <c r="G11943" s="47"/>
      <c r="H11943" s="47"/>
      <c r="I11943" s="47"/>
      <c r="J11943" s="47"/>
    </row>
    <row r="11944" spans="6:10">
      <c r="F11944" s="47"/>
      <c r="G11944" s="47"/>
      <c r="H11944" s="47"/>
      <c r="I11944" s="47"/>
      <c r="J11944" s="47"/>
    </row>
    <row r="11945" spans="6:10">
      <c r="F11945" s="47"/>
      <c r="G11945" s="47"/>
      <c r="H11945" s="47"/>
      <c r="I11945" s="47"/>
      <c r="J11945" s="47"/>
    </row>
    <row r="11946" spans="6:10">
      <c r="F11946" s="47"/>
      <c r="G11946" s="47"/>
      <c r="H11946" s="47"/>
      <c r="I11946" s="47"/>
      <c r="J11946" s="47"/>
    </row>
    <row r="11947" spans="6:10">
      <c r="F11947" s="47"/>
      <c r="G11947" s="47"/>
      <c r="H11947" s="47"/>
      <c r="I11947" s="47"/>
      <c r="J11947" s="47"/>
    </row>
    <row r="11948" spans="6:10">
      <c r="F11948" s="47"/>
      <c r="G11948" s="47"/>
      <c r="H11948" s="47"/>
      <c r="I11948" s="47"/>
      <c r="J11948" s="47"/>
    </row>
    <row r="11949" spans="6:10">
      <c r="F11949" s="47"/>
      <c r="G11949" s="47"/>
      <c r="H11949" s="47"/>
      <c r="I11949" s="47"/>
      <c r="J11949" s="47"/>
    </row>
    <row r="11950" spans="6:10">
      <c r="F11950" s="47"/>
      <c r="G11950" s="47"/>
      <c r="H11950" s="47"/>
      <c r="I11950" s="47"/>
      <c r="J11950" s="47"/>
    </row>
    <row r="11951" spans="6:10">
      <c r="F11951" s="47"/>
      <c r="G11951" s="47"/>
      <c r="H11951" s="47"/>
      <c r="I11951" s="47"/>
      <c r="J11951" s="47"/>
    </row>
    <row r="11952" spans="6:10">
      <c r="F11952" s="47"/>
      <c r="G11952" s="47"/>
      <c r="H11952" s="47"/>
      <c r="I11952" s="47"/>
      <c r="J11952" s="47"/>
    </row>
    <row r="11953" spans="6:10">
      <c r="F11953" s="47"/>
      <c r="G11953" s="47"/>
      <c r="H11953" s="47"/>
      <c r="I11953" s="47"/>
      <c r="J11953" s="47"/>
    </row>
    <row r="11954" spans="6:10">
      <c r="F11954" s="47"/>
      <c r="G11954" s="47"/>
      <c r="H11954" s="47"/>
      <c r="I11954" s="47"/>
      <c r="J11954" s="47"/>
    </row>
    <row r="11955" spans="6:10">
      <c r="F11955" s="47"/>
      <c r="G11955" s="47"/>
      <c r="H11955" s="47"/>
      <c r="I11955" s="47"/>
      <c r="J11955" s="47"/>
    </row>
    <row r="11956" spans="6:10">
      <c r="F11956" s="47"/>
      <c r="G11956" s="47"/>
      <c r="H11956" s="47"/>
      <c r="I11956" s="47"/>
      <c r="J11956" s="47"/>
    </row>
    <row r="11957" spans="6:10">
      <c r="F11957" s="47"/>
      <c r="G11957" s="47"/>
      <c r="H11957" s="47"/>
      <c r="I11957" s="47"/>
      <c r="J11957" s="47"/>
    </row>
    <row r="11958" spans="6:10">
      <c r="F11958" s="47"/>
      <c r="G11958" s="47"/>
      <c r="H11958" s="47"/>
      <c r="I11958" s="47"/>
      <c r="J11958" s="47"/>
    </row>
    <row r="11959" spans="6:10">
      <c r="F11959" s="47"/>
      <c r="G11959" s="47"/>
      <c r="H11959" s="47"/>
      <c r="I11959" s="47"/>
      <c r="J11959" s="47"/>
    </row>
    <row r="11960" spans="6:10">
      <c r="F11960" s="47"/>
      <c r="G11960" s="47"/>
      <c r="H11960" s="47"/>
      <c r="I11960" s="47"/>
      <c r="J11960" s="47"/>
    </row>
    <row r="11961" spans="6:10">
      <c r="F11961" s="47"/>
      <c r="G11961" s="47"/>
      <c r="H11961" s="47"/>
      <c r="I11961" s="47"/>
      <c r="J11961" s="47"/>
    </row>
    <row r="11962" spans="6:10">
      <c r="F11962" s="47"/>
      <c r="G11962" s="47"/>
      <c r="H11962" s="47"/>
      <c r="I11962" s="47"/>
      <c r="J11962" s="47"/>
    </row>
    <row r="11963" spans="6:10">
      <c r="F11963" s="47"/>
      <c r="G11963" s="47"/>
      <c r="H11963" s="47"/>
      <c r="I11963" s="47"/>
      <c r="J11963" s="47"/>
    </row>
    <row r="11964" spans="6:10">
      <c r="F11964" s="47"/>
      <c r="G11964" s="47"/>
      <c r="H11964" s="47"/>
      <c r="I11964" s="47"/>
      <c r="J11964" s="47"/>
    </row>
    <row r="11965" spans="6:10">
      <c r="F11965" s="47"/>
      <c r="G11965" s="47"/>
      <c r="H11965" s="47"/>
      <c r="I11965" s="47"/>
      <c r="J11965" s="47"/>
    </row>
    <row r="11966" spans="6:10">
      <c r="F11966" s="47"/>
      <c r="G11966" s="47"/>
      <c r="H11966" s="47"/>
      <c r="I11966" s="47"/>
      <c r="J11966" s="47"/>
    </row>
    <row r="11967" spans="6:10">
      <c r="F11967" s="47"/>
      <c r="G11967" s="47"/>
      <c r="H11967" s="47"/>
      <c r="I11967" s="47"/>
      <c r="J11967" s="47"/>
    </row>
    <row r="11968" spans="6:10">
      <c r="F11968" s="47"/>
      <c r="G11968" s="47"/>
      <c r="H11968" s="47"/>
      <c r="I11968" s="47"/>
      <c r="J11968" s="47"/>
    </row>
    <row r="11969" spans="6:10">
      <c r="F11969" s="47"/>
      <c r="G11969" s="47"/>
      <c r="H11969" s="47"/>
      <c r="I11969" s="47"/>
      <c r="J11969" s="47"/>
    </row>
    <row r="11970" spans="6:10">
      <c r="F11970" s="47"/>
      <c r="G11970" s="47"/>
      <c r="H11970" s="47"/>
      <c r="I11970" s="47"/>
      <c r="J11970" s="47"/>
    </row>
    <row r="11971" spans="6:10">
      <c r="F11971" s="47"/>
      <c r="G11971" s="47"/>
      <c r="H11971" s="47"/>
      <c r="I11971" s="47"/>
      <c r="J11971" s="47"/>
    </row>
    <row r="11972" spans="6:10">
      <c r="F11972" s="47"/>
      <c r="G11972" s="47"/>
      <c r="H11972" s="47"/>
      <c r="I11972" s="47"/>
      <c r="J11972" s="47"/>
    </row>
    <row r="11973" spans="6:10">
      <c r="F11973" s="47"/>
      <c r="G11973" s="47"/>
      <c r="H11973" s="47"/>
      <c r="I11973" s="47"/>
      <c r="J11973" s="47"/>
    </row>
    <row r="11974" spans="6:10">
      <c r="F11974" s="47"/>
      <c r="G11974" s="47"/>
      <c r="H11974" s="47"/>
      <c r="I11974" s="47"/>
      <c r="J11974" s="47"/>
    </row>
    <row r="11975" spans="6:10">
      <c r="F11975" s="47"/>
      <c r="G11975" s="47"/>
      <c r="H11975" s="47"/>
      <c r="I11975" s="47"/>
      <c r="J11975" s="47"/>
    </row>
    <row r="11976" spans="6:10">
      <c r="F11976" s="47"/>
      <c r="G11976" s="47"/>
      <c r="H11976" s="47"/>
      <c r="I11976" s="47"/>
      <c r="J11976" s="47"/>
    </row>
    <row r="11977" spans="6:10">
      <c r="F11977" s="47"/>
      <c r="G11977" s="47"/>
      <c r="H11977" s="47"/>
      <c r="I11977" s="47"/>
      <c r="J11977" s="47"/>
    </row>
    <row r="11978" spans="6:10">
      <c r="F11978" s="47"/>
      <c r="G11978" s="47"/>
      <c r="H11978" s="47"/>
      <c r="I11978" s="47"/>
      <c r="J11978" s="47"/>
    </row>
    <row r="11979" spans="6:10">
      <c r="F11979" s="47"/>
      <c r="G11979" s="47"/>
      <c r="H11979" s="47"/>
      <c r="I11979" s="47"/>
      <c r="J11979" s="47"/>
    </row>
    <row r="11980" spans="6:10">
      <c r="F11980" s="47"/>
      <c r="G11980" s="47"/>
      <c r="H11980" s="47"/>
      <c r="I11980" s="47"/>
      <c r="J11980" s="47"/>
    </row>
    <row r="11981" spans="6:10">
      <c r="F11981" s="47"/>
      <c r="G11981" s="47"/>
      <c r="H11981" s="47"/>
      <c r="I11981" s="47"/>
      <c r="J11981" s="47"/>
    </row>
    <row r="11982" spans="6:10">
      <c r="F11982" s="47"/>
      <c r="G11982" s="47"/>
      <c r="H11982" s="47"/>
      <c r="I11982" s="47"/>
      <c r="J11982" s="47"/>
    </row>
    <row r="11983" spans="6:10">
      <c r="F11983" s="47"/>
      <c r="G11983" s="47"/>
      <c r="H11983" s="47"/>
      <c r="I11983" s="47"/>
      <c r="J11983" s="47"/>
    </row>
    <row r="11984" spans="6:10">
      <c r="F11984" s="47"/>
      <c r="G11984" s="47"/>
      <c r="H11984" s="47"/>
      <c r="I11984" s="47"/>
      <c r="J11984" s="47"/>
    </row>
    <row r="11985" spans="6:10">
      <c r="F11985" s="47"/>
      <c r="G11985" s="47"/>
      <c r="H11985" s="47"/>
      <c r="I11985" s="47"/>
      <c r="J11985" s="47"/>
    </row>
    <row r="11986" spans="6:10">
      <c r="F11986" s="47"/>
      <c r="G11986" s="47"/>
      <c r="H11986" s="47"/>
      <c r="I11986" s="47"/>
      <c r="J11986" s="47"/>
    </row>
    <row r="11987" spans="6:10">
      <c r="F11987" s="47"/>
      <c r="G11987" s="47"/>
      <c r="H11987" s="47"/>
      <c r="I11987" s="47"/>
      <c r="J11987" s="47"/>
    </row>
    <row r="11988" spans="6:10">
      <c r="F11988" s="47"/>
      <c r="G11988" s="47"/>
      <c r="H11988" s="47"/>
      <c r="I11988" s="47"/>
      <c r="J11988" s="47"/>
    </row>
    <row r="11989" spans="6:10">
      <c r="F11989" s="47"/>
      <c r="G11989" s="47"/>
      <c r="H11989" s="47"/>
      <c r="I11989" s="47"/>
      <c r="J11989" s="47"/>
    </row>
    <row r="11990" spans="6:10">
      <c r="F11990" s="47"/>
      <c r="G11990" s="47"/>
      <c r="H11990" s="47"/>
      <c r="I11990" s="47"/>
      <c r="J11990" s="47"/>
    </row>
    <row r="11991" spans="6:10">
      <c r="F11991" s="47"/>
      <c r="G11991" s="47"/>
      <c r="H11991" s="47"/>
      <c r="I11991" s="47"/>
      <c r="J11991" s="47"/>
    </row>
    <row r="11992" spans="6:10">
      <c r="F11992" s="47"/>
      <c r="G11992" s="47"/>
      <c r="H11992" s="47"/>
      <c r="I11992" s="47"/>
      <c r="J11992" s="47"/>
    </row>
    <row r="11993" spans="6:10">
      <c r="F11993" s="47"/>
      <c r="G11993" s="47"/>
      <c r="H11993" s="47"/>
      <c r="I11993" s="47"/>
      <c r="J11993" s="47"/>
    </row>
    <row r="11994" spans="6:10">
      <c r="F11994" s="47"/>
      <c r="G11994" s="47"/>
      <c r="H11994" s="47"/>
      <c r="I11994" s="47"/>
      <c r="J11994" s="47"/>
    </row>
    <row r="11995" spans="6:10">
      <c r="F11995" s="47"/>
      <c r="G11995" s="47"/>
      <c r="H11995" s="47"/>
      <c r="I11995" s="47"/>
      <c r="J11995" s="47"/>
    </row>
    <row r="11996" spans="6:10">
      <c r="F11996" s="47"/>
      <c r="G11996" s="47"/>
      <c r="H11996" s="47"/>
      <c r="I11996" s="47"/>
      <c r="J11996" s="47"/>
    </row>
    <row r="11997" spans="6:10">
      <c r="F11997" s="47"/>
      <c r="G11997" s="47"/>
      <c r="H11997" s="47"/>
      <c r="I11997" s="47"/>
      <c r="J11997" s="47"/>
    </row>
    <row r="11998" spans="6:10">
      <c r="F11998" s="47"/>
      <c r="G11998" s="47"/>
      <c r="H11998" s="47"/>
      <c r="I11998" s="47"/>
      <c r="J11998" s="47"/>
    </row>
    <row r="11999" spans="6:10">
      <c r="F11999" s="47"/>
      <c r="G11999" s="47"/>
      <c r="H11999" s="47"/>
      <c r="I11999" s="47"/>
      <c r="J11999" s="47"/>
    </row>
    <row r="12000" spans="6:10">
      <c r="F12000" s="47"/>
      <c r="G12000" s="47"/>
      <c r="H12000" s="47"/>
      <c r="I12000" s="47"/>
      <c r="J12000" s="47"/>
    </row>
    <row r="12001" spans="6:10">
      <c r="F12001" s="47"/>
      <c r="G12001" s="47"/>
      <c r="H12001" s="47"/>
      <c r="I12001" s="47"/>
      <c r="J12001" s="47"/>
    </row>
    <row r="12002" spans="6:10">
      <c r="F12002" s="47"/>
      <c r="G12002" s="47"/>
      <c r="H12002" s="47"/>
      <c r="I12002" s="47"/>
      <c r="J12002" s="47"/>
    </row>
    <row r="12003" spans="6:10">
      <c r="F12003" s="47"/>
      <c r="G12003" s="47"/>
      <c r="H12003" s="47"/>
      <c r="I12003" s="47"/>
      <c r="J12003" s="47"/>
    </row>
    <row r="12004" spans="6:10">
      <c r="F12004" s="47"/>
      <c r="G12004" s="47"/>
      <c r="H12004" s="47"/>
      <c r="I12004" s="47"/>
      <c r="J12004" s="47"/>
    </row>
    <row r="12005" spans="6:10">
      <c r="F12005" s="47"/>
      <c r="G12005" s="47"/>
      <c r="H12005" s="47"/>
      <c r="I12005" s="47"/>
      <c r="J12005" s="47"/>
    </row>
    <row r="12006" spans="6:10">
      <c r="F12006" s="47"/>
      <c r="G12006" s="47"/>
      <c r="H12006" s="47"/>
      <c r="I12006" s="47"/>
      <c r="J12006" s="47"/>
    </row>
    <row r="12007" spans="6:10">
      <c r="F12007" s="47"/>
      <c r="G12007" s="47"/>
      <c r="H12007" s="47"/>
      <c r="I12007" s="47"/>
      <c r="J12007" s="47"/>
    </row>
    <row r="12008" spans="6:10">
      <c r="F12008" s="47"/>
      <c r="G12008" s="47"/>
      <c r="H12008" s="47"/>
      <c r="I12008" s="47"/>
      <c r="J12008" s="47"/>
    </row>
    <row r="12009" spans="6:10">
      <c r="F12009" s="47"/>
      <c r="G12009" s="47"/>
      <c r="H12009" s="47"/>
      <c r="I12009" s="47"/>
      <c r="J12009" s="47"/>
    </row>
    <row r="12010" spans="6:10">
      <c r="F12010" s="47"/>
      <c r="G12010" s="47"/>
      <c r="H12010" s="47"/>
      <c r="I12010" s="47"/>
      <c r="J12010" s="47"/>
    </row>
    <row r="12011" spans="6:10">
      <c r="F12011" s="47"/>
      <c r="G12011" s="47"/>
      <c r="H12011" s="47"/>
      <c r="I12011" s="47"/>
      <c r="J12011" s="47"/>
    </row>
    <row r="12012" spans="6:10">
      <c r="F12012" s="47"/>
      <c r="G12012" s="47"/>
      <c r="H12012" s="47"/>
      <c r="I12012" s="47"/>
      <c r="J12012" s="47"/>
    </row>
    <row r="12013" spans="6:10">
      <c r="F12013" s="47"/>
      <c r="G12013" s="47"/>
      <c r="H12013" s="47"/>
      <c r="I12013" s="47"/>
      <c r="J12013" s="47"/>
    </row>
    <row r="12014" spans="6:10">
      <c r="F12014" s="47"/>
      <c r="G12014" s="47"/>
      <c r="H12014" s="47"/>
      <c r="I12014" s="47"/>
      <c r="J12014" s="47"/>
    </row>
    <row r="12015" spans="6:10">
      <c r="F12015" s="47"/>
      <c r="G12015" s="47"/>
      <c r="H12015" s="47"/>
      <c r="I12015" s="47"/>
      <c r="J12015" s="47"/>
    </row>
    <row r="12016" spans="6:10">
      <c r="F12016" s="47"/>
      <c r="G12016" s="47"/>
      <c r="H12016" s="47"/>
      <c r="I12016" s="47"/>
      <c r="J12016" s="47"/>
    </row>
    <row r="12017" spans="6:10">
      <c r="F12017" s="47"/>
      <c r="G12017" s="47"/>
      <c r="H12017" s="47"/>
      <c r="I12017" s="47"/>
      <c r="J12017" s="47"/>
    </row>
    <row r="12018" spans="6:10">
      <c r="F12018" s="47"/>
      <c r="G12018" s="47"/>
      <c r="H12018" s="47"/>
      <c r="I12018" s="47"/>
      <c r="J12018" s="47"/>
    </row>
    <row r="12019" spans="6:10">
      <c r="F12019" s="47"/>
      <c r="G12019" s="47"/>
      <c r="H12019" s="47"/>
      <c r="I12019" s="47"/>
      <c r="J12019" s="47"/>
    </row>
    <row r="12020" spans="6:10">
      <c r="F12020" s="47"/>
      <c r="G12020" s="47"/>
      <c r="H12020" s="47"/>
      <c r="I12020" s="47"/>
      <c r="J12020" s="47"/>
    </row>
    <row r="12021" spans="6:10">
      <c r="F12021" s="47"/>
      <c r="G12021" s="47"/>
      <c r="H12021" s="47"/>
      <c r="I12021" s="47"/>
      <c r="J12021" s="47"/>
    </row>
    <row r="12022" spans="6:10">
      <c r="F12022" s="47"/>
      <c r="G12022" s="47"/>
      <c r="H12022" s="47"/>
      <c r="I12022" s="47"/>
      <c r="J12022" s="47"/>
    </row>
    <row r="12023" spans="6:10">
      <c r="F12023" s="47"/>
      <c r="G12023" s="47"/>
      <c r="H12023" s="47"/>
      <c r="I12023" s="47"/>
      <c r="J12023" s="47"/>
    </row>
    <row r="12024" spans="6:10">
      <c r="F12024" s="47"/>
      <c r="G12024" s="47"/>
      <c r="H12024" s="47"/>
      <c r="I12024" s="47"/>
      <c r="J12024" s="47"/>
    </row>
    <row r="12025" spans="6:10">
      <c r="F12025" s="47"/>
      <c r="G12025" s="47"/>
      <c r="H12025" s="47"/>
      <c r="I12025" s="47"/>
      <c r="J12025" s="47"/>
    </row>
    <row r="12026" spans="6:10">
      <c r="F12026" s="47"/>
      <c r="G12026" s="47"/>
      <c r="H12026" s="47"/>
      <c r="I12026" s="47"/>
      <c r="J12026" s="47"/>
    </row>
    <row r="12027" spans="6:10">
      <c r="F12027" s="47"/>
      <c r="G12027" s="47"/>
      <c r="H12027" s="47"/>
      <c r="I12027" s="47"/>
      <c r="J12027" s="47"/>
    </row>
    <row r="12028" spans="6:10">
      <c r="F12028" s="47"/>
      <c r="G12028" s="47"/>
      <c r="H12028" s="47"/>
      <c r="I12028" s="47"/>
      <c r="J12028" s="47"/>
    </row>
    <row r="12029" spans="6:10">
      <c r="F12029" s="47"/>
      <c r="G12029" s="47"/>
      <c r="H12029" s="47"/>
      <c r="I12029" s="47"/>
      <c r="J12029" s="47"/>
    </row>
    <row r="12030" spans="6:10">
      <c r="F12030" s="47"/>
      <c r="G12030" s="47"/>
      <c r="H12030" s="47"/>
      <c r="I12030" s="47"/>
      <c r="J12030" s="47"/>
    </row>
    <row r="12031" spans="6:10">
      <c r="F12031" s="47"/>
      <c r="G12031" s="47"/>
      <c r="H12031" s="47"/>
      <c r="I12031" s="47"/>
      <c r="J12031" s="47"/>
    </row>
    <row r="12032" spans="6:10">
      <c r="F12032" s="47"/>
      <c r="G12032" s="47"/>
      <c r="H12032" s="47"/>
      <c r="I12032" s="47"/>
      <c r="J12032" s="47"/>
    </row>
    <row r="12033" spans="6:10">
      <c r="F12033" s="47"/>
      <c r="G12033" s="47"/>
      <c r="H12033" s="47"/>
      <c r="I12033" s="47"/>
      <c r="J12033" s="47"/>
    </row>
    <row r="12034" spans="6:10">
      <c r="F12034" s="47"/>
      <c r="G12034" s="47"/>
      <c r="H12034" s="47"/>
      <c r="I12034" s="47"/>
      <c r="J12034" s="47"/>
    </row>
    <row r="12035" spans="6:10">
      <c r="F12035" s="47"/>
      <c r="G12035" s="47"/>
      <c r="H12035" s="47"/>
      <c r="I12035" s="47"/>
      <c r="J12035" s="47"/>
    </row>
    <row r="12036" spans="6:10">
      <c r="F12036" s="47"/>
      <c r="G12036" s="47"/>
      <c r="H12036" s="47"/>
      <c r="I12036" s="47"/>
      <c r="J12036" s="47"/>
    </row>
    <row r="12037" spans="6:10">
      <c r="F12037" s="47"/>
      <c r="G12037" s="47"/>
      <c r="H12037" s="47"/>
      <c r="I12037" s="47"/>
      <c r="J12037" s="47"/>
    </row>
    <row r="12038" spans="6:10">
      <c r="F12038" s="47"/>
      <c r="G12038" s="47"/>
      <c r="H12038" s="47"/>
      <c r="I12038" s="47"/>
      <c r="J12038" s="47"/>
    </row>
    <row r="12039" spans="6:10">
      <c r="F12039" s="47"/>
      <c r="G12039" s="47"/>
      <c r="H12039" s="47"/>
      <c r="I12039" s="47"/>
      <c r="J12039" s="47"/>
    </row>
    <row r="12040" spans="6:10">
      <c r="F12040" s="47"/>
      <c r="G12040" s="47"/>
      <c r="H12040" s="47"/>
      <c r="I12040" s="47"/>
      <c r="J12040" s="47"/>
    </row>
    <row r="12041" spans="6:10">
      <c r="F12041" s="47"/>
      <c r="G12041" s="47"/>
      <c r="H12041" s="47"/>
      <c r="I12041" s="47"/>
      <c r="J12041" s="47"/>
    </row>
    <row r="12042" spans="6:10">
      <c r="F12042" s="47"/>
      <c r="G12042" s="47"/>
      <c r="H12042" s="47"/>
      <c r="I12042" s="47"/>
      <c r="J12042" s="47"/>
    </row>
    <row r="12043" spans="6:10">
      <c r="F12043" s="47"/>
      <c r="G12043" s="47"/>
      <c r="H12043" s="47"/>
      <c r="I12043" s="47"/>
      <c r="J12043" s="47"/>
    </row>
    <row r="12044" spans="6:10">
      <c r="F12044" s="47"/>
      <c r="G12044" s="47"/>
      <c r="H12044" s="47"/>
      <c r="I12044" s="47"/>
      <c r="J12044" s="47"/>
    </row>
    <row r="12045" spans="6:10">
      <c r="F12045" s="47"/>
      <c r="G12045" s="47"/>
      <c r="H12045" s="47"/>
      <c r="I12045" s="47"/>
      <c r="J12045" s="47"/>
    </row>
    <row r="12046" spans="6:10">
      <c r="F12046" s="47"/>
      <c r="G12046" s="47"/>
      <c r="H12046" s="47"/>
      <c r="I12046" s="47"/>
      <c r="J12046" s="47"/>
    </row>
    <row r="12047" spans="6:10">
      <c r="F12047" s="47"/>
      <c r="G12047" s="47"/>
      <c r="H12047" s="47"/>
      <c r="I12047" s="47"/>
      <c r="J12047" s="47"/>
    </row>
    <row r="12048" spans="6:10">
      <c r="F12048" s="47"/>
      <c r="G12048" s="47"/>
      <c r="H12048" s="47"/>
      <c r="I12048" s="47"/>
      <c r="J12048" s="47"/>
    </row>
    <row r="12049" spans="6:10">
      <c r="F12049" s="47"/>
      <c r="G12049" s="47"/>
      <c r="H12049" s="47"/>
      <c r="I12049" s="47"/>
      <c r="J12049" s="47"/>
    </row>
    <row r="12050" spans="6:10">
      <c r="F12050" s="47"/>
      <c r="G12050" s="47"/>
      <c r="H12050" s="47"/>
      <c r="I12050" s="47"/>
      <c r="J12050" s="47"/>
    </row>
    <row r="12051" spans="6:10">
      <c r="F12051" s="47"/>
      <c r="G12051" s="47"/>
      <c r="H12051" s="47"/>
      <c r="I12051" s="47"/>
      <c r="J12051" s="47"/>
    </row>
    <row r="12052" spans="6:10">
      <c r="F12052" s="47"/>
      <c r="G12052" s="47"/>
      <c r="H12052" s="47"/>
      <c r="I12052" s="47"/>
      <c r="J12052" s="47"/>
    </row>
    <row r="12053" spans="6:10">
      <c r="F12053" s="47"/>
      <c r="G12053" s="47"/>
      <c r="H12053" s="47"/>
      <c r="I12053" s="47"/>
      <c r="J12053" s="47"/>
    </row>
    <row r="12054" spans="6:10">
      <c r="F12054" s="47"/>
      <c r="G12054" s="47"/>
      <c r="H12054" s="47"/>
      <c r="I12054" s="47"/>
      <c r="J12054" s="47"/>
    </row>
    <row r="12055" spans="6:10">
      <c r="F12055" s="47"/>
      <c r="G12055" s="47"/>
      <c r="H12055" s="47"/>
      <c r="I12055" s="47"/>
      <c r="J12055" s="47"/>
    </row>
    <row r="12056" spans="6:10">
      <c r="F12056" s="47"/>
      <c r="G12056" s="47"/>
      <c r="H12056" s="47"/>
      <c r="I12056" s="47"/>
      <c r="J12056" s="47"/>
    </row>
    <row r="12057" spans="6:10">
      <c r="F12057" s="47"/>
      <c r="G12057" s="47"/>
      <c r="H12057" s="47"/>
      <c r="I12057" s="47"/>
      <c r="J12057" s="47"/>
    </row>
    <row r="12058" spans="6:10">
      <c r="F12058" s="47"/>
      <c r="G12058" s="47"/>
      <c r="H12058" s="47"/>
      <c r="I12058" s="47"/>
      <c r="J12058" s="47"/>
    </row>
    <row r="12059" spans="6:10">
      <c r="F12059" s="47"/>
      <c r="G12059" s="47"/>
      <c r="H12059" s="47"/>
      <c r="I12059" s="47"/>
      <c r="J12059" s="47"/>
    </row>
    <row r="12060" spans="6:10">
      <c r="F12060" s="47"/>
      <c r="G12060" s="47"/>
      <c r="H12060" s="47"/>
      <c r="I12060" s="47"/>
      <c r="J12060" s="47"/>
    </row>
    <row r="12061" spans="6:10">
      <c r="F12061" s="47"/>
      <c r="G12061" s="47"/>
      <c r="H12061" s="47"/>
      <c r="I12061" s="47"/>
      <c r="J12061" s="47"/>
    </row>
    <row r="12062" spans="6:10">
      <c r="F12062" s="47"/>
      <c r="G12062" s="47"/>
      <c r="H12062" s="47"/>
      <c r="I12062" s="47"/>
      <c r="J12062" s="47"/>
    </row>
    <row r="12063" spans="6:10">
      <c r="F12063" s="47"/>
      <c r="G12063" s="47"/>
      <c r="H12063" s="47"/>
      <c r="I12063" s="47"/>
      <c r="J12063" s="47"/>
    </row>
    <row r="12064" spans="6:10">
      <c r="F12064" s="47"/>
      <c r="G12064" s="47"/>
      <c r="H12064" s="47"/>
      <c r="I12064" s="47"/>
      <c r="J12064" s="47"/>
    </row>
    <row r="12065" spans="6:10">
      <c r="F12065" s="47"/>
      <c r="G12065" s="47"/>
      <c r="H12065" s="47"/>
      <c r="I12065" s="47"/>
      <c r="J12065" s="47"/>
    </row>
    <row r="12066" spans="6:10">
      <c r="F12066" s="47"/>
      <c r="G12066" s="47"/>
      <c r="H12066" s="47"/>
      <c r="I12066" s="47"/>
      <c r="J12066" s="47"/>
    </row>
    <row r="12067" spans="6:10">
      <c r="F12067" s="47"/>
      <c r="G12067" s="47"/>
      <c r="H12067" s="47"/>
      <c r="I12067" s="47"/>
      <c r="J12067" s="47"/>
    </row>
    <row r="12068" spans="6:10">
      <c r="F12068" s="47"/>
      <c r="G12068" s="47"/>
      <c r="H12068" s="47"/>
      <c r="I12068" s="47"/>
      <c r="J12068" s="47"/>
    </row>
    <row r="12069" spans="6:10">
      <c r="F12069" s="47"/>
      <c r="G12069" s="47"/>
      <c r="H12069" s="47"/>
      <c r="I12069" s="47"/>
      <c r="J12069" s="47"/>
    </row>
    <row r="12070" spans="6:10">
      <c r="F12070" s="47"/>
      <c r="G12070" s="47"/>
      <c r="H12070" s="47"/>
      <c r="I12070" s="47"/>
      <c r="J12070" s="47"/>
    </row>
    <row r="12071" spans="6:10">
      <c r="F12071" s="47"/>
      <c r="G12071" s="47"/>
      <c r="H12071" s="47"/>
      <c r="I12071" s="47"/>
      <c r="J12071" s="47"/>
    </row>
    <row r="12072" spans="6:10">
      <c r="F12072" s="47"/>
      <c r="G12072" s="47"/>
      <c r="H12072" s="47"/>
      <c r="I12072" s="47"/>
      <c r="J12072" s="47"/>
    </row>
    <row r="12073" spans="6:10">
      <c r="F12073" s="47"/>
      <c r="G12073" s="47"/>
      <c r="H12073" s="47"/>
      <c r="I12073" s="47"/>
      <c r="J12073" s="47"/>
    </row>
    <row r="12074" spans="6:10">
      <c r="F12074" s="47"/>
      <c r="G12074" s="47"/>
      <c r="H12074" s="47"/>
      <c r="I12074" s="47"/>
      <c r="J12074" s="47"/>
    </row>
    <row r="12075" spans="6:10">
      <c r="F12075" s="47"/>
      <c r="G12075" s="47"/>
      <c r="H12075" s="47"/>
      <c r="I12075" s="47"/>
      <c r="J12075" s="47"/>
    </row>
    <row r="12076" spans="6:10">
      <c r="F12076" s="47"/>
      <c r="G12076" s="47"/>
      <c r="H12076" s="47"/>
      <c r="I12076" s="47"/>
      <c r="J12076" s="47"/>
    </row>
    <row r="12077" spans="6:10">
      <c r="F12077" s="47"/>
      <c r="G12077" s="47"/>
      <c r="H12077" s="47"/>
      <c r="I12077" s="47"/>
      <c r="J12077" s="47"/>
    </row>
    <row r="12078" spans="6:10">
      <c r="F12078" s="47"/>
      <c r="G12078" s="47"/>
      <c r="H12078" s="47"/>
      <c r="I12078" s="47"/>
      <c r="J12078" s="47"/>
    </row>
    <row r="12079" spans="6:10">
      <c r="F12079" s="47"/>
      <c r="G12079" s="47"/>
      <c r="H12079" s="47"/>
      <c r="I12079" s="47"/>
      <c r="J12079" s="47"/>
    </row>
    <row r="12080" spans="6:10">
      <c r="F12080" s="47"/>
      <c r="G12080" s="47"/>
      <c r="H12080" s="47"/>
      <c r="I12080" s="47"/>
      <c r="J12080" s="47"/>
    </row>
    <row r="12081" spans="6:10">
      <c r="F12081" s="47"/>
      <c r="G12081" s="47"/>
      <c r="H12081" s="47"/>
      <c r="I12081" s="47"/>
      <c r="J12081" s="47"/>
    </row>
    <row r="12082" spans="6:10">
      <c r="F12082" s="47"/>
      <c r="G12082" s="47"/>
      <c r="H12082" s="47"/>
      <c r="I12082" s="47"/>
      <c r="J12082" s="47"/>
    </row>
    <row r="12083" spans="6:10">
      <c r="F12083" s="47"/>
      <c r="G12083" s="47"/>
      <c r="H12083" s="47"/>
      <c r="I12083" s="47"/>
      <c r="J12083" s="47"/>
    </row>
    <row r="12084" spans="6:10">
      <c r="F12084" s="47"/>
      <c r="G12084" s="47"/>
      <c r="H12084" s="47"/>
      <c r="I12084" s="47"/>
      <c r="J12084" s="47"/>
    </row>
    <row r="12085" spans="6:10">
      <c r="F12085" s="47"/>
      <c r="G12085" s="47"/>
      <c r="H12085" s="47"/>
      <c r="I12085" s="47"/>
      <c r="J12085" s="47"/>
    </row>
    <row r="12086" spans="6:10">
      <c r="F12086" s="47"/>
      <c r="G12086" s="47"/>
      <c r="H12086" s="47"/>
      <c r="I12086" s="47"/>
      <c r="J12086" s="47"/>
    </row>
    <row r="12087" spans="6:10">
      <c r="F12087" s="47"/>
      <c r="G12087" s="47"/>
      <c r="H12087" s="47"/>
      <c r="I12087" s="47"/>
      <c r="J12087" s="47"/>
    </row>
    <row r="12088" spans="6:10">
      <c r="F12088" s="47"/>
      <c r="G12088" s="47"/>
      <c r="H12088" s="47"/>
      <c r="I12088" s="47"/>
      <c r="J12088" s="47"/>
    </row>
    <row r="12089" spans="6:10">
      <c r="F12089" s="47"/>
      <c r="G12089" s="47"/>
      <c r="H12089" s="47"/>
      <c r="I12089" s="47"/>
      <c r="J12089" s="47"/>
    </row>
    <row r="12090" spans="6:10">
      <c r="F12090" s="47"/>
      <c r="G12090" s="47"/>
      <c r="H12090" s="47"/>
      <c r="I12090" s="47"/>
      <c r="J12090" s="47"/>
    </row>
    <row r="12091" spans="6:10">
      <c r="F12091" s="47"/>
      <c r="G12091" s="47"/>
      <c r="H12091" s="47"/>
      <c r="I12091" s="47"/>
      <c r="J12091" s="47"/>
    </row>
    <row r="12092" spans="6:10">
      <c r="F12092" s="47"/>
      <c r="G12092" s="47"/>
      <c r="H12092" s="47"/>
      <c r="I12092" s="47"/>
      <c r="J12092" s="47"/>
    </row>
    <row r="12093" spans="6:10">
      <c r="F12093" s="47"/>
      <c r="G12093" s="47"/>
      <c r="H12093" s="47"/>
      <c r="I12093" s="47"/>
      <c r="J12093" s="47"/>
    </row>
    <row r="12094" spans="6:10">
      <c r="F12094" s="47"/>
      <c r="G12094" s="47"/>
      <c r="H12094" s="47"/>
      <c r="I12094" s="47"/>
      <c r="J12094" s="47"/>
    </row>
    <row r="12095" spans="6:10">
      <c r="F12095" s="47"/>
      <c r="G12095" s="47"/>
      <c r="H12095" s="47"/>
      <c r="I12095" s="47"/>
      <c r="J12095" s="47"/>
    </row>
    <row r="12096" spans="6:10">
      <c r="F12096" s="47"/>
      <c r="G12096" s="47"/>
      <c r="H12096" s="47"/>
      <c r="I12096" s="47"/>
      <c r="J12096" s="47"/>
    </row>
    <row r="12097" spans="6:10">
      <c r="F12097" s="47"/>
      <c r="G12097" s="47"/>
      <c r="H12097" s="47"/>
      <c r="I12097" s="47"/>
      <c r="J12097" s="47"/>
    </row>
    <row r="12098" spans="6:10">
      <c r="F12098" s="47"/>
      <c r="G12098" s="47"/>
      <c r="H12098" s="47"/>
      <c r="I12098" s="47"/>
      <c r="J12098" s="47"/>
    </row>
    <row r="12099" spans="6:10">
      <c r="F12099" s="47"/>
      <c r="G12099" s="47"/>
      <c r="H12099" s="47"/>
      <c r="I12099" s="47"/>
      <c r="J12099" s="47"/>
    </row>
    <row r="12100" spans="6:10">
      <c r="F12100" s="47"/>
      <c r="G12100" s="47"/>
      <c r="H12100" s="47"/>
      <c r="I12100" s="47"/>
      <c r="J12100" s="47"/>
    </row>
    <row r="12101" spans="6:10">
      <c r="F12101" s="47"/>
      <c r="G12101" s="47"/>
      <c r="H12101" s="47"/>
      <c r="I12101" s="47"/>
      <c r="J12101" s="47"/>
    </row>
    <row r="12102" spans="6:10">
      <c r="F12102" s="47"/>
      <c r="G12102" s="47"/>
      <c r="H12102" s="47"/>
      <c r="I12102" s="47"/>
      <c r="J12102" s="47"/>
    </row>
    <row r="12103" spans="6:10">
      <c r="F12103" s="47"/>
      <c r="G12103" s="47"/>
      <c r="H12103" s="47"/>
      <c r="I12103" s="47"/>
      <c r="J12103" s="47"/>
    </row>
    <row r="12104" spans="6:10">
      <c r="F12104" s="47"/>
      <c r="G12104" s="47"/>
      <c r="H12104" s="47"/>
      <c r="I12104" s="47"/>
      <c r="J12104" s="47"/>
    </row>
    <row r="12105" spans="6:10">
      <c r="F12105" s="47"/>
      <c r="G12105" s="47"/>
      <c r="H12105" s="47"/>
      <c r="I12105" s="47"/>
      <c r="J12105" s="47"/>
    </row>
    <row r="12106" spans="6:10">
      <c r="F12106" s="47"/>
      <c r="G12106" s="47"/>
      <c r="H12106" s="47"/>
      <c r="I12106" s="47"/>
      <c r="J12106" s="47"/>
    </row>
    <row r="12107" spans="6:10">
      <c r="F12107" s="47"/>
      <c r="G12107" s="47"/>
      <c r="H12107" s="47"/>
      <c r="I12107" s="47"/>
      <c r="J12107" s="47"/>
    </row>
    <row r="12108" spans="6:10">
      <c r="F12108" s="47"/>
      <c r="G12108" s="47"/>
      <c r="H12108" s="47"/>
      <c r="I12108" s="47"/>
      <c r="J12108" s="47"/>
    </row>
    <row r="12109" spans="6:10">
      <c r="F12109" s="47"/>
      <c r="G12109" s="47"/>
      <c r="H12109" s="47"/>
      <c r="I12109" s="47"/>
      <c r="J12109" s="47"/>
    </row>
    <row r="12110" spans="6:10">
      <c r="F12110" s="47"/>
      <c r="G12110" s="47"/>
      <c r="H12110" s="47"/>
      <c r="I12110" s="47"/>
      <c r="J12110" s="47"/>
    </row>
    <row r="12111" spans="6:10">
      <c r="F12111" s="47"/>
      <c r="G12111" s="47"/>
      <c r="H12111" s="47"/>
      <c r="I12111" s="47"/>
      <c r="J12111" s="47"/>
    </row>
    <row r="12112" spans="6:10">
      <c r="F12112" s="47"/>
      <c r="G12112" s="47"/>
      <c r="H12112" s="47"/>
      <c r="I12112" s="47"/>
      <c r="J12112" s="47"/>
    </row>
    <row r="12113" spans="6:10">
      <c r="F12113" s="47"/>
      <c r="G12113" s="47"/>
      <c r="H12113" s="47"/>
      <c r="I12113" s="47"/>
      <c r="J12113" s="47"/>
    </row>
    <row r="12114" spans="6:10">
      <c r="F12114" s="47"/>
      <c r="G12114" s="47"/>
      <c r="H12114" s="47"/>
      <c r="I12114" s="47"/>
      <c r="J12114" s="47"/>
    </row>
    <row r="12115" spans="6:10">
      <c r="F12115" s="47"/>
      <c r="G12115" s="47"/>
      <c r="H12115" s="47"/>
      <c r="I12115" s="47"/>
      <c r="J12115" s="47"/>
    </row>
    <row r="12116" spans="6:10">
      <c r="F12116" s="47"/>
      <c r="G12116" s="47"/>
      <c r="H12116" s="47"/>
      <c r="I12116" s="47"/>
      <c r="J12116" s="47"/>
    </row>
    <row r="12117" spans="6:10">
      <c r="F12117" s="47"/>
      <c r="G12117" s="47"/>
      <c r="H12117" s="47"/>
      <c r="I12117" s="47"/>
      <c r="J12117" s="47"/>
    </row>
    <row r="12118" spans="6:10">
      <c r="F12118" s="47"/>
      <c r="G12118" s="47"/>
      <c r="H12118" s="47"/>
      <c r="I12118" s="47"/>
      <c r="J12118" s="47"/>
    </row>
    <row r="12119" spans="6:10">
      <c r="F12119" s="47"/>
      <c r="G12119" s="47"/>
      <c r="H12119" s="47"/>
      <c r="I12119" s="47"/>
      <c r="J12119" s="47"/>
    </row>
    <row r="12120" spans="6:10">
      <c r="F12120" s="47"/>
      <c r="G12120" s="47"/>
      <c r="H12120" s="47"/>
      <c r="I12120" s="47"/>
      <c r="J12120" s="47"/>
    </row>
    <row r="12121" spans="6:10">
      <c r="F12121" s="47"/>
      <c r="G12121" s="47"/>
      <c r="H12121" s="47"/>
      <c r="I12121" s="47"/>
      <c r="J12121" s="47"/>
    </row>
    <row r="12122" spans="6:10">
      <c r="F12122" s="47"/>
      <c r="G12122" s="47"/>
      <c r="H12122" s="47"/>
      <c r="I12122" s="47"/>
      <c r="J12122" s="47"/>
    </row>
    <row r="12123" spans="6:10">
      <c r="F12123" s="47"/>
      <c r="G12123" s="47"/>
      <c r="H12123" s="47"/>
      <c r="I12123" s="47"/>
      <c r="J12123" s="47"/>
    </row>
    <row r="12124" spans="6:10">
      <c r="F12124" s="47"/>
      <c r="G12124" s="47"/>
      <c r="H12124" s="47"/>
      <c r="I12124" s="47"/>
      <c r="J12124" s="47"/>
    </row>
    <row r="12125" spans="6:10">
      <c r="F12125" s="47"/>
      <c r="G12125" s="47"/>
      <c r="H12125" s="47"/>
      <c r="I12125" s="47"/>
      <c r="J12125" s="47"/>
    </row>
    <row r="12126" spans="6:10">
      <c r="F12126" s="47"/>
      <c r="G12126" s="47"/>
      <c r="H12126" s="47"/>
      <c r="I12126" s="47"/>
      <c r="J12126" s="47"/>
    </row>
    <row r="12127" spans="6:10">
      <c r="F12127" s="47"/>
      <c r="G12127" s="47"/>
      <c r="H12127" s="47"/>
      <c r="I12127" s="47"/>
      <c r="J12127" s="47"/>
    </row>
    <row r="12128" spans="6:10">
      <c r="F12128" s="47"/>
      <c r="G12128" s="47"/>
      <c r="H12128" s="47"/>
      <c r="I12128" s="47"/>
      <c r="J12128" s="47"/>
    </row>
    <row r="12129" spans="6:10">
      <c r="F12129" s="47"/>
      <c r="G12129" s="47"/>
      <c r="H12129" s="47"/>
      <c r="I12129" s="47"/>
      <c r="J12129" s="47"/>
    </row>
    <row r="12130" spans="6:10">
      <c r="F12130" s="47"/>
      <c r="G12130" s="47"/>
      <c r="H12130" s="47"/>
      <c r="I12130" s="47"/>
      <c r="J12130" s="47"/>
    </row>
    <row r="12131" spans="6:10">
      <c r="F12131" s="47"/>
      <c r="G12131" s="47"/>
      <c r="H12131" s="47"/>
      <c r="I12131" s="47"/>
      <c r="J12131" s="47"/>
    </row>
    <row r="12132" spans="6:10">
      <c r="F12132" s="47"/>
      <c r="G12132" s="47"/>
      <c r="H12132" s="47"/>
      <c r="I12132" s="47"/>
      <c r="J12132" s="47"/>
    </row>
    <row r="12133" spans="6:10">
      <c r="F12133" s="47"/>
      <c r="G12133" s="47"/>
      <c r="H12133" s="47"/>
      <c r="I12133" s="47"/>
      <c r="J12133" s="47"/>
    </row>
    <row r="12134" spans="6:10">
      <c r="F12134" s="47"/>
      <c r="G12134" s="47"/>
      <c r="H12134" s="47"/>
      <c r="I12134" s="47"/>
      <c r="J12134" s="47"/>
    </row>
    <row r="12135" spans="6:10">
      <c r="F12135" s="47"/>
      <c r="G12135" s="47"/>
      <c r="H12135" s="47"/>
      <c r="I12135" s="47"/>
      <c r="J12135" s="47"/>
    </row>
    <row r="12136" spans="6:10">
      <c r="F12136" s="47"/>
      <c r="G12136" s="47"/>
      <c r="H12136" s="47"/>
      <c r="I12136" s="47"/>
      <c r="J12136" s="47"/>
    </row>
    <row r="12137" spans="6:10">
      <c r="F12137" s="47"/>
      <c r="G12137" s="47"/>
      <c r="H12137" s="47"/>
      <c r="I12137" s="47"/>
      <c r="J12137" s="47"/>
    </row>
    <row r="12138" spans="6:10">
      <c r="F12138" s="47"/>
      <c r="G12138" s="47"/>
      <c r="H12138" s="47"/>
      <c r="I12138" s="47"/>
      <c r="J12138" s="47"/>
    </row>
    <row r="12139" spans="6:10">
      <c r="F12139" s="47"/>
      <c r="G12139" s="47"/>
      <c r="H12139" s="47"/>
      <c r="I12139" s="47"/>
      <c r="J12139" s="47"/>
    </row>
    <row r="12140" spans="6:10">
      <c r="F12140" s="47"/>
      <c r="G12140" s="47"/>
      <c r="H12140" s="47"/>
      <c r="I12140" s="47"/>
      <c r="J12140" s="47"/>
    </row>
    <row r="12141" spans="6:10">
      <c r="F12141" s="47"/>
      <c r="G12141" s="47"/>
      <c r="H12141" s="47"/>
      <c r="I12141" s="47"/>
      <c r="J12141" s="47"/>
    </row>
    <row r="12142" spans="6:10">
      <c r="F12142" s="47"/>
      <c r="G12142" s="47"/>
      <c r="H12142" s="47"/>
      <c r="I12142" s="47"/>
      <c r="J12142" s="47"/>
    </row>
    <row r="12143" spans="6:10">
      <c r="F12143" s="47"/>
      <c r="G12143" s="47"/>
      <c r="H12143" s="47"/>
      <c r="I12143" s="47"/>
      <c r="J12143" s="47"/>
    </row>
    <row r="12144" spans="6:10">
      <c r="F12144" s="47"/>
      <c r="G12144" s="47"/>
      <c r="H12144" s="47"/>
      <c r="I12144" s="47"/>
      <c r="J12144" s="47"/>
    </row>
    <row r="12145" spans="6:10">
      <c r="F12145" s="47"/>
      <c r="G12145" s="47"/>
      <c r="H12145" s="47"/>
      <c r="I12145" s="47"/>
      <c r="J12145" s="47"/>
    </row>
    <row r="12146" spans="6:10">
      <c r="F12146" s="47"/>
      <c r="G12146" s="47"/>
      <c r="H12146" s="47"/>
      <c r="I12146" s="47"/>
      <c r="J12146" s="47"/>
    </row>
    <row r="12147" spans="6:10">
      <c r="F12147" s="47"/>
      <c r="G12147" s="47"/>
      <c r="H12147" s="47"/>
      <c r="I12147" s="47"/>
      <c r="J12147" s="47"/>
    </row>
    <row r="12148" spans="6:10">
      <c r="F12148" s="47"/>
      <c r="G12148" s="47"/>
      <c r="H12148" s="47"/>
      <c r="I12148" s="47"/>
      <c r="J12148" s="47"/>
    </row>
    <row r="12149" spans="6:10">
      <c r="F12149" s="47"/>
      <c r="G12149" s="47"/>
      <c r="H12149" s="47"/>
      <c r="I12149" s="47"/>
      <c r="J12149" s="47"/>
    </row>
    <row r="12150" spans="6:10">
      <c r="F12150" s="47"/>
      <c r="G12150" s="47"/>
      <c r="H12150" s="47"/>
      <c r="I12150" s="47"/>
      <c r="J12150" s="47"/>
    </row>
    <row r="12151" spans="6:10">
      <c r="F12151" s="47"/>
      <c r="G12151" s="47"/>
      <c r="H12151" s="47"/>
      <c r="I12151" s="47"/>
      <c r="J12151" s="47"/>
    </row>
    <row r="12152" spans="6:10">
      <c r="F12152" s="47"/>
      <c r="G12152" s="47"/>
      <c r="H12152" s="47"/>
      <c r="I12152" s="47"/>
      <c r="J12152" s="47"/>
    </row>
    <row r="12153" spans="6:10">
      <c r="F12153" s="47"/>
      <c r="G12153" s="47"/>
      <c r="H12153" s="47"/>
      <c r="I12153" s="47"/>
      <c r="J12153" s="47"/>
    </row>
    <row r="12154" spans="6:10">
      <c r="F12154" s="47"/>
      <c r="G12154" s="47"/>
      <c r="H12154" s="47"/>
      <c r="I12154" s="47"/>
      <c r="J12154" s="47"/>
    </row>
    <row r="12155" spans="6:10">
      <c r="F12155" s="47"/>
      <c r="G12155" s="47"/>
      <c r="H12155" s="47"/>
      <c r="I12155" s="47"/>
      <c r="J12155" s="47"/>
    </row>
    <row r="12156" spans="6:10">
      <c r="F12156" s="47"/>
      <c r="G12156" s="47"/>
      <c r="H12156" s="47"/>
      <c r="I12156" s="47"/>
      <c r="J12156" s="47"/>
    </row>
    <row r="12157" spans="6:10">
      <c r="F12157" s="47"/>
      <c r="G12157" s="47"/>
      <c r="H12157" s="47"/>
      <c r="I12157" s="47"/>
      <c r="J12157" s="47"/>
    </row>
    <row r="12158" spans="6:10">
      <c r="F12158" s="47"/>
      <c r="G12158" s="47"/>
      <c r="H12158" s="47"/>
      <c r="I12158" s="47"/>
      <c r="J12158" s="47"/>
    </row>
    <row r="12159" spans="6:10">
      <c r="F12159" s="47"/>
      <c r="G12159" s="47"/>
      <c r="H12159" s="47"/>
      <c r="I12159" s="47"/>
      <c r="J12159" s="47"/>
    </row>
    <row r="12160" spans="6:10">
      <c r="F12160" s="47"/>
      <c r="G12160" s="47"/>
      <c r="H12160" s="47"/>
      <c r="I12160" s="47"/>
      <c r="J12160" s="47"/>
    </row>
    <row r="12161" spans="6:10">
      <c r="F12161" s="47"/>
      <c r="G12161" s="47"/>
      <c r="H12161" s="47"/>
      <c r="I12161" s="47"/>
      <c r="J12161" s="47"/>
    </row>
    <row r="12162" spans="6:10">
      <c r="F12162" s="47"/>
      <c r="G12162" s="47"/>
      <c r="H12162" s="47"/>
      <c r="I12162" s="47"/>
      <c r="J12162" s="47"/>
    </row>
    <row r="12163" spans="6:10">
      <c r="F12163" s="47"/>
      <c r="G12163" s="47"/>
      <c r="H12163" s="47"/>
      <c r="I12163" s="47"/>
      <c r="J12163" s="47"/>
    </row>
    <row r="12164" spans="6:10">
      <c r="F12164" s="47"/>
      <c r="G12164" s="47"/>
      <c r="H12164" s="47"/>
      <c r="I12164" s="47"/>
      <c r="J12164" s="47"/>
    </row>
    <row r="12165" spans="6:10">
      <c r="F12165" s="47"/>
      <c r="G12165" s="47"/>
      <c r="H12165" s="47"/>
      <c r="I12165" s="47"/>
      <c r="J12165" s="47"/>
    </row>
    <row r="12166" spans="6:10">
      <c r="F12166" s="47"/>
      <c r="G12166" s="47"/>
      <c r="H12166" s="47"/>
      <c r="I12166" s="47"/>
      <c r="J12166" s="47"/>
    </row>
    <row r="12167" spans="6:10">
      <c r="F12167" s="47"/>
      <c r="G12167" s="47"/>
      <c r="H12167" s="47"/>
      <c r="I12167" s="47"/>
      <c r="J12167" s="47"/>
    </row>
    <row r="12168" spans="6:10">
      <c r="F12168" s="47"/>
      <c r="G12168" s="47"/>
      <c r="H12168" s="47"/>
      <c r="I12168" s="47"/>
      <c r="J12168" s="47"/>
    </row>
    <row r="12169" spans="6:10">
      <c r="F12169" s="47"/>
      <c r="G12169" s="47"/>
      <c r="H12169" s="47"/>
      <c r="I12169" s="47"/>
      <c r="J12169" s="47"/>
    </row>
    <row r="12170" spans="6:10">
      <c r="F12170" s="47"/>
      <c r="G12170" s="47"/>
      <c r="H12170" s="47"/>
      <c r="I12170" s="47"/>
      <c r="J12170" s="47"/>
    </row>
    <row r="12171" spans="6:10">
      <c r="F12171" s="47"/>
      <c r="G12171" s="47"/>
      <c r="H12171" s="47"/>
      <c r="I12171" s="47"/>
      <c r="J12171" s="47"/>
    </row>
    <row r="12172" spans="6:10">
      <c r="F12172" s="47"/>
      <c r="G12172" s="47"/>
      <c r="H12172" s="47"/>
      <c r="I12172" s="47"/>
      <c r="J12172" s="47"/>
    </row>
    <row r="12173" spans="6:10">
      <c r="F12173" s="47"/>
      <c r="G12173" s="47"/>
      <c r="H12173" s="47"/>
      <c r="I12173" s="47"/>
      <c r="J12173" s="47"/>
    </row>
    <row r="12174" spans="6:10">
      <c r="F12174" s="47"/>
      <c r="G12174" s="47"/>
      <c r="H12174" s="47"/>
      <c r="I12174" s="47"/>
      <c r="J12174" s="47"/>
    </row>
    <row r="12175" spans="6:10">
      <c r="F12175" s="47"/>
      <c r="G12175" s="47"/>
      <c r="H12175" s="47"/>
      <c r="I12175" s="47"/>
      <c r="J12175" s="47"/>
    </row>
    <row r="12176" spans="6:10">
      <c r="F12176" s="47"/>
      <c r="G12176" s="47"/>
      <c r="H12176" s="47"/>
      <c r="I12176" s="47"/>
      <c r="J12176" s="47"/>
    </row>
    <row r="12177" spans="6:10">
      <c r="F12177" s="47"/>
      <c r="G12177" s="47"/>
      <c r="H12177" s="47"/>
      <c r="I12177" s="47"/>
      <c r="J12177" s="47"/>
    </row>
    <row r="12178" spans="6:10">
      <c r="F12178" s="47"/>
      <c r="G12178" s="47"/>
      <c r="H12178" s="47"/>
      <c r="I12178" s="47"/>
      <c r="J12178" s="47"/>
    </row>
    <row r="12179" spans="6:10">
      <c r="F12179" s="47"/>
      <c r="G12179" s="47"/>
      <c r="H12179" s="47"/>
      <c r="I12179" s="47"/>
      <c r="J12179" s="47"/>
    </row>
    <row r="12180" spans="6:10">
      <c r="F12180" s="47"/>
      <c r="G12180" s="47"/>
      <c r="H12180" s="47"/>
      <c r="I12180" s="47"/>
      <c r="J12180" s="47"/>
    </row>
    <row r="12181" spans="6:10">
      <c r="F12181" s="47"/>
      <c r="G12181" s="47"/>
      <c r="H12181" s="47"/>
      <c r="I12181" s="47"/>
      <c r="J12181" s="47"/>
    </row>
    <row r="12182" spans="6:10">
      <c r="F12182" s="47"/>
      <c r="G12182" s="47"/>
      <c r="H12182" s="47"/>
      <c r="I12182" s="47"/>
      <c r="J12182" s="47"/>
    </row>
    <row r="12183" spans="6:10">
      <c r="F12183" s="47"/>
      <c r="G12183" s="47"/>
      <c r="H12183" s="47"/>
      <c r="I12183" s="47"/>
      <c r="J12183" s="47"/>
    </row>
    <row r="12184" spans="6:10">
      <c r="F12184" s="47"/>
      <c r="G12184" s="47"/>
      <c r="H12184" s="47"/>
      <c r="I12184" s="47"/>
      <c r="J12184" s="47"/>
    </row>
    <row r="12185" spans="6:10">
      <c r="F12185" s="47"/>
      <c r="G12185" s="47"/>
      <c r="H12185" s="47"/>
      <c r="I12185" s="47"/>
      <c r="J12185" s="47"/>
    </row>
    <row r="12186" spans="6:10">
      <c r="F12186" s="47"/>
      <c r="G12186" s="47"/>
      <c r="H12186" s="47"/>
      <c r="I12186" s="47"/>
      <c r="J12186" s="47"/>
    </row>
    <row r="12187" spans="6:10">
      <c r="F12187" s="47"/>
      <c r="G12187" s="47"/>
      <c r="H12187" s="47"/>
      <c r="I12187" s="47"/>
      <c r="J12187" s="47"/>
    </row>
    <row r="12188" spans="6:10">
      <c r="F12188" s="47"/>
      <c r="G12188" s="47"/>
      <c r="H12188" s="47"/>
      <c r="I12188" s="47"/>
      <c r="J12188" s="47"/>
    </row>
    <row r="12189" spans="6:10">
      <c r="F12189" s="47"/>
      <c r="G12189" s="47"/>
      <c r="H12189" s="47"/>
      <c r="I12189" s="47"/>
      <c r="J12189" s="47"/>
    </row>
    <row r="12190" spans="6:10">
      <c r="F12190" s="47"/>
      <c r="G12190" s="47"/>
      <c r="H12190" s="47"/>
      <c r="I12190" s="47"/>
      <c r="J12190" s="47"/>
    </row>
    <row r="12191" spans="6:10">
      <c r="F12191" s="47"/>
      <c r="G12191" s="47"/>
      <c r="H12191" s="47"/>
      <c r="I12191" s="47"/>
      <c r="J12191" s="47"/>
    </row>
    <row r="12192" spans="6:10">
      <c r="F12192" s="47"/>
      <c r="G12192" s="47"/>
      <c r="H12192" s="47"/>
      <c r="I12192" s="47"/>
      <c r="J12192" s="47"/>
    </row>
    <row r="12193" spans="6:10">
      <c r="F12193" s="47"/>
      <c r="G12193" s="47"/>
      <c r="H12193" s="47"/>
      <c r="I12193" s="47"/>
      <c r="J12193" s="47"/>
    </row>
    <row r="12194" spans="6:10">
      <c r="F12194" s="47"/>
      <c r="G12194" s="47"/>
      <c r="H12194" s="47"/>
      <c r="I12194" s="47"/>
      <c r="J12194" s="47"/>
    </row>
    <row r="12195" spans="6:10">
      <c r="F12195" s="47"/>
      <c r="G12195" s="47"/>
      <c r="H12195" s="47"/>
      <c r="I12195" s="47"/>
      <c r="J12195" s="47"/>
    </row>
    <row r="12196" spans="6:10">
      <c r="F12196" s="47"/>
      <c r="G12196" s="47"/>
      <c r="H12196" s="47"/>
      <c r="I12196" s="47"/>
      <c r="J12196" s="47"/>
    </row>
    <row r="12197" spans="6:10">
      <c r="F12197" s="47"/>
      <c r="G12197" s="47"/>
      <c r="H12197" s="47"/>
      <c r="I12197" s="47"/>
      <c r="J12197" s="47"/>
    </row>
    <row r="12198" spans="6:10">
      <c r="F12198" s="47"/>
      <c r="G12198" s="47"/>
      <c r="H12198" s="47"/>
      <c r="I12198" s="47"/>
      <c r="J12198" s="47"/>
    </row>
    <row r="12199" spans="6:10">
      <c r="F12199" s="47"/>
      <c r="G12199" s="47"/>
      <c r="H12199" s="47"/>
      <c r="I12199" s="47"/>
      <c r="J12199" s="47"/>
    </row>
    <row r="12200" spans="6:10">
      <c r="F12200" s="47"/>
      <c r="G12200" s="47"/>
      <c r="H12200" s="47"/>
      <c r="I12200" s="47"/>
      <c r="J12200" s="47"/>
    </row>
    <row r="12201" spans="6:10">
      <c r="F12201" s="47"/>
      <c r="G12201" s="47"/>
      <c r="H12201" s="47"/>
      <c r="I12201" s="47"/>
      <c r="J12201" s="47"/>
    </row>
    <row r="12202" spans="6:10">
      <c r="F12202" s="47"/>
      <c r="G12202" s="47"/>
      <c r="H12202" s="47"/>
      <c r="I12202" s="47"/>
      <c r="J12202" s="47"/>
    </row>
    <row r="12203" spans="6:10">
      <c r="F12203" s="47"/>
      <c r="G12203" s="47"/>
      <c r="H12203" s="47"/>
      <c r="I12203" s="47"/>
      <c r="J12203" s="47"/>
    </row>
    <row r="12204" spans="6:10">
      <c r="F12204" s="47"/>
      <c r="G12204" s="47"/>
      <c r="H12204" s="47"/>
      <c r="I12204" s="47"/>
      <c r="J12204" s="47"/>
    </row>
    <row r="12205" spans="6:10">
      <c r="F12205" s="47"/>
      <c r="G12205" s="47"/>
      <c r="H12205" s="47"/>
      <c r="I12205" s="47"/>
      <c r="J12205" s="47"/>
    </row>
    <row r="12206" spans="6:10">
      <c r="F12206" s="47"/>
      <c r="G12206" s="47"/>
      <c r="H12206" s="47"/>
      <c r="I12206" s="47"/>
      <c r="J12206" s="47"/>
    </row>
    <row r="12207" spans="6:10">
      <c r="F12207" s="47"/>
      <c r="G12207" s="47"/>
      <c r="H12207" s="47"/>
      <c r="I12207" s="47"/>
      <c r="J12207" s="47"/>
    </row>
    <row r="12208" spans="6:10">
      <c r="F12208" s="47"/>
      <c r="G12208" s="47"/>
      <c r="H12208" s="47"/>
      <c r="I12208" s="47"/>
      <c r="J12208" s="47"/>
    </row>
    <row r="12209" spans="6:10">
      <c r="F12209" s="47"/>
      <c r="G12209" s="47"/>
      <c r="H12209" s="47"/>
      <c r="I12209" s="47"/>
      <c r="J12209" s="47"/>
    </row>
    <row r="12210" spans="6:10">
      <c r="F12210" s="47"/>
      <c r="G12210" s="47"/>
      <c r="H12210" s="47"/>
      <c r="I12210" s="47"/>
      <c r="J12210" s="47"/>
    </row>
    <row r="12211" spans="6:10">
      <c r="F12211" s="47"/>
      <c r="G12211" s="47"/>
      <c r="H12211" s="47"/>
      <c r="I12211" s="47"/>
      <c r="J12211" s="47"/>
    </row>
    <row r="12212" spans="6:10">
      <c r="F12212" s="47"/>
      <c r="G12212" s="47"/>
      <c r="H12212" s="47"/>
      <c r="I12212" s="47"/>
      <c r="J12212" s="47"/>
    </row>
    <row r="12213" spans="6:10">
      <c r="F12213" s="47"/>
      <c r="G12213" s="47"/>
      <c r="H12213" s="47"/>
      <c r="I12213" s="47"/>
      <c r="J12213" s="47"/>
    </row>
    <row r="12214" spans="6:10">
      <c r="F12214" s="47"/>
      <c r="G12214" s="47"/>
      <c r="H12214" s="47"/>
      <c r="I12214" s="47"/>
      <c r="J12214" s="47"/>
    </row>
    <row r="12215" spans="6:10">
      <c r="F12215" s="47"/>
      <c r="G12215" s="47"/>
      <c r="H12215" s="47"/>
      <c r="I12215" s="47"/>
      <c r="J12215" s="47"/>
    </row>
    <row r="12216" spans="6:10">
      <c r="F12216" s="47"/>
      <c r="G12216" s="47"/>
      <c r="H12216" s="47"/>
      <c r="I12216" s="47"/>
      <c r="J12216" s="47"/>
    </row>
    <row r="12217" spans="6:10">
      <c r="F12217" s="47"/>
      <c r="G12217" s="47"/>
      <c r="H12217" s="47"/>
      <c r="I12217" s="47"/>
      <c r="J12217" s="47"/>
    </row>
    <row r="12218" spans="6:10">
      <c r="F12218" s="47"/>
      <c r="G12218" s="47"/>
      <c r="H12218" s="47"/>
      <c r="I12218" s="47"/>
      <c r="J12218" s="47"/>
    </row>
    <row r="12219" spans="6:10">
      <c r="F12219" s="47"/>
      <c r="G12219" s="47"/>
      <c r="H12219" s="47"/>
      <c r="I12219" s="47"/>
      <c r="J12219" s="47"/>
    </row>
    <row r="12220" spans="6:10">
      <c r="F12220" s="47"/>
      <c r="G12220" s="47"/>
      <c r="H12220" s="47"/>
      <c r="I12220" s="47"/>
      <c r="J12220" s="47"/>
    </row>
    <row r="12221" spans="6:10">
      <c r="F12221" s="47"/>
      <c r="G12221" s="47"/>
      <c r="H12221" s="47"/>
      <c r="I12221" s="47"/>
      <c r="J12221" s="47"/>
    </row>
    <row r="12222" spans="6:10">
      <c r="F12222" s="47"/>
      <c r="G12222" s="47"/>
      <c r="H12222" s="47"/>
      <c r="I12222" s="47"/>
      <c r="J12222" s="47"/>
    </row>
    <row r="12223" spans="6:10">
      <c r="F12223" s="47"/>
      <c r="G12223" s="47"/>
      <c r="H12223" s="47"/>
      <c r="I12223" s="47"/>
      <c r="J12223" s="47"/>
    </row>
    <row r="12224" spans="6:10">
      <c r="F12224" s="47"/>
      <c r="G12224" s="47"/>
      <c r="H12224" s="47"/>
      <c r="I12224" s="47"/>
      <c r="J12224" s="47"/>
    </row>
    <row r="12225" spans="6:10">
      <c r="F12225" s="47"/>
      <c r="G12225" s="47"/>
      <c r="H12225" s="47"/>
      <c r="I12225" s="47"/>
      <c r="J12225" s="47"/>
    </row>
    <row r="12226" spans="6:10">
      <c r="F12226" s="47"/>
      <c r="G12226" s="47"/>
      <c r="H12226" s="47"/>
      <c r="I12226" s="47"/>
      <c r="J12226" s="47"/>
    </row>
    <row r="12227" spans="6:10">
      <c r="F12227" s="47"/>
      <c r="G12227" s="47"/>
      <c r="H12227" s="47"/>
      <c r="I12227" s="47"/>
      <c r="J12227" s="47"/>
    </row>
    <row r="12228" spans="6:10">
      <c r="F12228" s="47"/>
      <c r="G12228" s="47"/>
      <c r="H12228" s="47"/>
      <c r="I12228" s="47"/>
      <c r="J12228" s="47"/>
    </row>
    <row r="12229" spans="6:10">
      <c r="F12229" s="47"/>
      <c r="G12229" s="47"/>
      <c r="H12229" s="47"/>
      <c r="I12229" s="47"/>
      <c r="J12229" s="47"/>
    </row>
    <row r="12230" spans="6:10">
      <c r="F12230" s="47"/>
      <c r="G12230" s="47"/>
      <c r="H12230" s="47"/>
      <c r="I12230" s="47"/>
      <c r="J12230" s="47"/>
    </row>
    <row r="12231" spans="6:10">
      <c r="F12231" s="47"/>
      <c r="G12231" s="47"/>
      <c r="H12231" s="47"/>
      <c r="I12231" s="47"/>
      <c r="J12231" s="47"/>
    </row>
    <row r="12232" spans="6:10">
      <c r="F12232" s="47"/>
      <c r="G12232" s="47"/>
      <c r="H12232" s="47"/>
      <c r="I12232" s="47"/>
      <c r="J12232" s="47"/>
    </row>
    <row r="12233" spans="6:10">
      <c r="F12233" s="47"/>
      <c r="G12233" s="47"/>
      <c r="H12233" s="47"/>
      <c r="I12233" s="47"/>
      <c r="J12233" s="47"/>
    </row>
    <row r="12234" spans="6:10">
      <c r="F12234" s="47"/>
      <c r="G12234" s="47"/>
      <c r="H12234" s="47"/>
      <c r="I12234" s="47"/>
      <c r="J12234" s="47"/>
    </row>
    <row r="12235" spans="6:10">
      <c r="F12235" s="47"/>
      <c r="G12235" s="47"/>
      <c r="H12235" s="47"/>
      <c r="I12235" s="47"/>
      <c r="J12235" s="47"/>
    </row>
    <row r="12236" spans="6:10">
      <c r="F12236" s="47"/>
      <c r="G12236" s="47"/>
      <c r="H12236" s="47"/>
      <c r="I12236" s="47"/>
      <c r="J12236" s="47"/>
    </row>
    <row r="12237" spans="6:10">
      <c r="F12237" s="47"/>
      <c r="G12237" s="47"/>
      <c r="H12237" s="47"/>
      <c r="I12237" s="47"/>
      <c r="J12237" s="47"/>
    </row>
    <row r="12238" spans="6:10">
      <c r="F12238" s="47"/>
      <c r="G12238" s="47"/>
      <c r="H12238" s="47"/>
      <c r="I12238" s="47"/>
      <c r="J12238" s="47"/>
    </row>
    <row r="12239" spans="6:10">
      <c r="F12239" s="47"/>
      <c r="G12239" s="47"/>
      <c r="H12239" s="47"/>
      <c r="I12239" s="47"/>
      <c r="J12239" s="47"/>
    </row>
    <row r="12240" spans="6:10">
      <c r="F12240" s="47"/>
      <c r="G12240" s="47"/>
      <c r="H12240" s="47"/>
      <c r="I12240" s="47"/>
      <c r="J12240" s="47"/>
    </row>
    <row r="12241" spans="6:10">
      <c r="F12241" s="47"/>
      <c r="G12241" s="47"/>
      <c r="H12241" s="47"/>
      <c r="I12241" s="47"/>
      <c r="J12241" s="47"/>
    </row>
    <row r="12242" spans="6:10">
      <c r="F12242" s="47"/>
      <c r="G12242" s="47"/>
      <c r="H12242" s="47"/>
      <c r="I12242" s="47"/>
      <c r="J12242" s="47"/>
    </row>
    <row r="12243" spans="6:10">
      <c r="F12243" s="47"/>
      <c r="G12243" s="47"/>
      <c r="H12243" s="47"/>
      <c r="I12243" s="47"/>
      <c r="J12243" s="47"/>
    </row>
    <row r="12244" spans="6:10">
      <c r="F12244" s="47"/>
      <c r="G12244" s="47"/>
      <c r="H12244" s="47"/>
      <c r="I12244" s="47"/>
      <c r="J12244" s="47"/>
    </row>
    <row r="12245" spans="6:10">
      <c r="F12245" s="47"/>
      <c r="G12245" s="47"/>
      <c r="H12245" s="47"/>
      <c r="I12245" s="47"/>
      <c r="J12245" s="47"/>
    </row>
    <row r="12246" spans="6:10">
      <c r="F12246" s="47"/>
      <c r="G12246" s="47"/>
      <c r="H12246" s="47"/>
      <c r="I12246" s="47"/>
      <c r="J12246" s="47"/>
    </row>
    <row r="12247" spans="6:10">
      <c r="F12247" s="47"/>
      <c r="G12247" s="47"/>
      <c r="H12247" s="47"/>
      <c r="I12247" s="47"/>
      <c r="J12247" s="47"/>
    </row>
    <row r="12248" spans="6:10">
      <c r="F12248" s="47"/>
      <c r="G12248" s="47"/>
      <c r="H12248" s="47"/>
      <c r="I12248" s="47"/>
      <c r="J12248" s="47"/>
    </row>
    <row r="12249" spans="6:10">
      <c r="F12249" s="47"/>
      <c r="G12249" s="47"/>
      <c r="H12249" s="47"/>
      <c r="I12249" s="47"/>
      <c r="J12249" s="47"/>
    </row>
    <row r="12250" spans="6:10">
      <c r="F12250" s="47"/>
      <c r="G12250" s="47"/>
      <c r="H12250" s="47"/>
      <c r="I12250" s="47"/>
      <c r="J12250" s="47"/>
    </row>
    <row r="12251" spans="6:10">
      <c r="F12251" s="47"/>
      <c r="G12251" s="47"/>
      <c r="H12251" s="47"/>
      <c r="I12251" s="47"/>
      <c r="J12251" s="47"/>
    </row>
    <row r="12252" spans="6:10">
      <c r="F12252" s="47"/>
      <c r="G12252" s="47"/>
      <c r="H12252" s="47"/>
      <c r="I12252" s="47"/>
      <c r="J12252" s="47"/>
    </row>
    <row r="12253" spans="6:10">
      <c r="F12253" s="47"/>
      <c r="G12253" s="47"/>
      <c r="H12253" s="47"/>
      <c r="I12253" s="47"/>
      <c r="J12253" s="47"/>
    </row>
    <row r="12254" spans="6:10">
      <c r="F12254" s="47"/>
      <c r="G12254" s="47"/>
      <c r="H12254" s="47"/>
      <c r="I12254" s="47"/>
      <c r="J12254" s="47"/>
    </row>
    <row r="12255" spans="6:10">
      <c r="F12255" s="47"/>
      <c r="G12255" s="47"/>
      <c r="H12255" s="47"/>
      <c r="I12255" s="47"/>
      <c r="J12255" s="47"/>
    </row>
    <row r="12256" spans="6:10">
      <c r="F12256" s="47"/>
      <c r="G12256" s="47"/>
      <c r="H12256" s="47"/>
      <c r="I12256" s="47"/>
      <c r="J12256" s="47"/>
    </row>
    <row r="12257" spans="6:10">
      <c r="F12257" s="47"/>
      <c r="G12257" s="47"/>
      <c r="H12257" s="47"/>
      <c r="I12257" s="47"/>
      <c r="J12257" s="47"/>
    </row>
    <row r="12258" spans="6:10">
      <c r="F12258" s="47"/>
      <c r="G12258" s="47"/>
      <c r="H12258" s="47"/>
      <c r="I12258" s="47"/>
      <c r="J12258" s="47"/>
    </row>
    <row r="12259" spans="6:10">
      <c r="F12259" s="47"/>
      <c r="G12259" s="47"/>
      <c r="H12259" s="47"/>
      <c r="I12259" s="47"/>
      <c r="J12259" s="47"/>
    </row>
    <row r="12260" spans="6:10">
      <c r="F12260" s="47"/>
      <c r="G12260" s="47"/>
      <c r="H12260" s="47"/>
      <c r="I12260" s="47"/>
      <c r="J12260" s="47"/>
    </row>
    <row r="12261" spans="6:10">
      <c r="F12261" s="47"/>
      <c r="G12261" s="47"/>
      <c r="H12261" s="47"/>
      <c r="I12261" s="47"/>
      <c r="J12261" s="47"/>
    </row>
    <row r="12262" spans="6:10">
      <c r="F12262" s="47"/>
      <c r="G12262" s="47"/>
      <c r="H12262" s="47"/>
      <c r="I12262" s="47"/>
      <c r="J12262" s="47"/>
    </row>
    <row r="12263" spans="6:10">
      <c r="F12263" s="47"/>
      <c r="G12263" s="47"/>
      <c r="H12263" s="47"/>
      <c r="I12263" s="47"/>
      <c r="J12263" s="47"/>
    </row>
    <row r="12264" spans="6:10">
      <c r="F12264" s="47"/>
      <c r="G12264" s="47"/>
      <c r="H12264" s="47"/>
      <c r="I12264" s="47"/>
      <c r="J12264" s="47"/>
    </row>
    <row r="12265" spans="6:10">
      <c r="F12265" s="47"/>
      <c r="G12265" s="47"/>
      <c r="H12265" s="47"/>
      <c r="I12265" s="47"/>
      <c r="J12265" s="47"/>
    </row>
    <row r="12266" spans="6:10">
      <c r="F12266" s="47"/>
      <c r="G12266" s="47"/>
      <c r="H12266" s="47"/>
      <c r="I12266" s="47"/>
      <c r="J12266" s="47"/>
    </row>
    <row r="12267" spans="6:10">
      <c r="F12267" s="47"/>
      <c r="G12267" s="47"/>
      <c r="H12267" s="47"/>
      <c r="I12267" s="47"/>
      <c r="J12267" s="47"/>
    </row>
    <row r="12268" spans="6:10">
      <c r="F12268" s="47"/>
      <c r="G12268" s="47"/>
      <c r="H12268" s="47"/>
      <c r="I12268" s="47"/>
      <c r="J12268" s="47"/>
    </row>
    <row r="12269" spans="6:10">
      <c r="F12269" s="47"/>
      <c r="G12269" s="47"/>
      <c r="H12269" s="47"/>
      <c r="I12269" s="47"/>
      <c r="J12269" s="47"/>
    </row>
    <row r="12270" spans="6:10">
      <c r="F12270" s="47"/>
      <c r="G12270" s="47"/>
      <c r="H12270" s="47"/>
      <c r="I12270" s="47"/>
      <c r="J12270" s="47"/>
    </row>
    <row r="12271" spans="6:10">
      <c r="F12271" s="47"/>
      <c r="G12271" s="47"/>
      <c r="H12271" s="47"/>
      <c r="I12271" s="47"/>
      <c r="J12271" s="47"/>
    </row>
    <row r="12272" spans="6:10">
      <c r="F12272" s="47"/>
      <c r="G12272" s="47"/>
      <c r="H12272" s="47"/>
      <c r="I12272" s="47"/>
      <c r="J12272" s="47"/>
    </row>
    <row r="12273" spans="6:10">
      <c r="F12273" s="47"/>
      <c r="G12273" s="47"/>
      <c r="H12273" s="47"/>
      <c r="I12273" s="47"/>
      <c r="J12273" s="47"/>
    </row>
    <row r="12274" spans="6:10">
      <c r="F12274" s="47"/>
      <c r="G12274" s="47"/>
      <c r="H12274" s="47"/>
      <c r="I12274" s="47"/>
      <c r="J12274" s="47"/>
    </row>
    <row r="12275" spans="6:10">
      <c r="F12275" s="47"/>
      <c r="G12275" s="47"/>
      <c r="H12275" s="47"/>
      <c r="I12275" s="47"/>
      <c r="J12275" s="47"/>
    </row>
    <row r="12276" spans="6:10">
      <c r="F12276" s="47"/>
      <c r="G12276" s="47"/>
      <c r="H12276" s="47"/>
      <c r="I12276" s="47"/>
      <c r="J12276" s="47"/>
    </row>
    <row r="12277" spans="6:10">
      <c r="F12277" s="47"/>
      <c r="G12277" s="47"/>
      <c r="H12277" s="47"/>
      <c r="I12277" s="47"/>
      <c r="J12277" s="47"/>
    </row>
    <row r="12278" spans="6:10">
      <c r="F12278" s="47"/>
      <c r="G12278" s="47"/>
      <c r="H12278" s="47"/>
      <c r="I12278" s="47"/>
      <c r="J12278" s="47"/>
    </row>
    <row r="12279" spans="6:10">
      <c r="F12279" s="47"/>
      <c r="G12279" s="47"/>
      <c r="H12279" s="47"/>
      <c r="I12279" s="47"/>
      <c r="J12279" s="47"/>
    </row>
    <row r="12280" spans="6:10">
      <c r="F12280" s="47"/>
      <c r="G12280" s="47"/>
      <c r="H12280" s="47"/>
      <c r="I12280" s="47"/>
      <c r="J12280" s="47"/>
    </row>
    <row r="12281" spans="6:10">
      <c r="F12281" s="47"/>
      <c r="G12281" s="47"/>
      <c r="H12281" s="47"/>
      <c r="I12281" s="47"/>
      <c r="J12281" s="47"/>
    </row>
    <row r="12282" spans="6:10">
      <c r="F12282" s="47"/>
      <c r="G12282" s="47"/>
      <c r="H12282" s="47"/>
      <c r="I12282" s="47"/>
      <c r="J12282" s="47"/>
    </row>
    <row r="12283" spans="6:10">
      <c r="F12283" s="47"/>
      <c r="G12283" s="47"/>
      <c r="H12283" s="47"/>
      <c r="I12283" s="47"/>
      <c r="J12283" s="47"/>
    </row>
    <row r="12284" spans="6:10">
      <c r="F12284" s="47"/>
      <c r="G12284" s="47"/>
      <c r="H12284" s="47"/>
      <c r="I12284" s="47"/>
      <c r="J12284" s="47"/>
    </row>
    <row r="12285" spans="6:10">
      <c r="F12285" s="47"/>
      <c r="G12285" s="47"/>
      <c r="H12285" s="47"/>
      <c r="I12285" s="47"/>
      <c r="J12285" s="47"/>
    </row>
    <row r="12286" spans="6:10">
      <c r="F12286" s="47"/>
      <c r="G12286" s="47"/>
      <c r="H12286" s="47"/>
      <c r="I12286" s="47"/>
      <c r="J12286" s="47"/>
    </row>
    <row r="12287" spans="6:10">
      <c r="F12287" s="47"/>
      <c r="G12287" s="47"/>
      <c r="H12287" s="47"/>
      <c r="I12287" s="47"/>
      <c r="J12287" s="47"/>
    </row>
    <row r="12288" spans="6:10">
      <c r="F12288" s="47"/>
      <c r="G12288" s="47"/>
      <c r="H12288" s="47"/>
      <c r="I12288" s="47"/>
      <c r="J12288" s="47"/>
    </row>
    <row r="12289" spans="6:10">
      <c r="F12289" s="47"/>
      <c r="G12289" s="47"/>
      <c r="H12289" s="47"/>
      <c r="I12289" s="47"/>
      <c r="J12289" s="47"/>
    </row>
    <row r="12290" spans="6:10">
      <c r="F12290" s="47"/>
      <c r="G12290" s="47"/>
      <c r="H12290" s="47"/>
      <c r="I12290" s="47"/>
      <c r="J12290" s="47"/>
    </row>
    <row r="12291" spans="6:10">
      <c r="F12291" s="47"/>
      <c r="G12291" s="47"/>
      <c r="H12291" s="47"/>
      <c r="I12291" s="47"/>
      <c r="J12291" s="47"/>
    </row>
    <row r="12292" spans="6:10">
      <c r="F12292" s="47"/>
      <c r="G12292" s="47"/>
      <c r="H12292" s="47"/>
      <c r="I12292" s="47"/>
      <c r="J12292" s="47"/>
    </row>
    <row r="12293" spans="6:10">
      <c r="F12293" s="47"/>
      <c r="G12293" s="47"/>
      <c r="H12293" s="47"/>
      <c r="I12293" s="47"/>
      <c r="J12293" s="47"/>
    </row>
    <row r="12294" spans="6:10">
      <c r="F12294" s="47"/>
      <c r="G12294" s="47"/>
      <c r="H12294" s="47"/>
      <c r="I12294" s="47"/>
      <c r="J12294" s="47"/>
    </row>
    <row r="12295" spans="6:10">
      <c r="F12295" s="47"/>
      <c r="G12295" s="47"/>
      <c r="H12295" s="47"/>
      <c r="I12295" s="47"/>
      <c r="J12295" s="47"/>
    </row>
    <row r="12296" spans="6:10">
      <c r="F12296" s="47"/>
      <c r="G12296" s="47"/>
      <c r="H12296" s="47"/>
      <c r="I12296" s="47"/>
      <c r="J12296" s="47"/>
    </row>
    <row r="12297" spans="6:10">
      <c r="F12297" s="47"/>
      <c r="G12297" s="47"/>
      <c r="H12297" s="47"/>
      <c r="I12297" s="47"/>
      <c r="J12297" s="47"/>
    </row>
    <row r="12298" spans="6:10">
      <c r="F12298" s="47"/>
      <c r="G12298" s="47"/>
      <c r="H12298" s="47"/>
      <c r="I12298" s="47"/>
      <c r="J12298" s="47"/>
    </row>
    <row r="12299" spans="6:10">
      <c r="F12299" s="47"/>
      <c r="G12299" s="47"/>
      <c r="H12299" s="47"/>
      <c r="I12299" s="47"/>
      <c r="J12299" s="47"/>
    </row>
    <row r="12300" spans="6:10">
      <c r="F12300" s="47"/>
      <c r="G12300" s="47"/>
      <c r="H12300" s="47"/>
      <c r="I12300" s="47"/>
      <c r="J12300" s="47"/>
    </row>
    <row r="12301" spans="6:10">
      <c r="F12301" s="47"/>
      <c r="G12301" s="47"/>
      <c r="H12301" s="47"/>
      <c r="I12301" s="47"/>
      <c r="J12301" s="47"/>
    </row>
    <row r="12302" spans="6:10">
      <c r="F12302" s="47"/>
      <c r="G12302" s="47"/>
      <c r="H12302" s="47"/>
      <c r="I12302" s="47"/>
      <c r="J12302" s="47"/>
    </row>
    <row r="12303" spans="6:10">
      <c r="F12303" s="47"/>
      <c r="G12303" s="47"/>
      <c r="H12303" s="47"/>
      <c r="I12303" s="47"/>
      <c r="J12303" s="47"/>
    </row>
    <row r="12304" spans="6:10">
      <c r="F12304" s="47"/>
      <c r="G12304" s="47"/>
      <c r="H12304" s="47"/>
      <c r="I12304" s="47"/>
      <c r="J12304" s="47"/>
    </row>
    <row r="12305" spans="6:10">
      <c r="F12305" s="47"/>
      <c r="G12305" s="47"/>
      <c r="H12305" s="47"/>
      <c r="I12305" s="47"/>
      <c r="J12305" s="47"/>
    </row>
    <row r="12306" spans="6:10">
      <c r="F12306" s="47"/>
      <c r="G12306" s="47"/>
      <c r="H12306" s="47"/>
      <c r="I12306" s="47"/>
      <c r="J12306" s="47"/>
    </row>
    <row r="12307" spans="6:10">
      <c r="F12307" s="47"/>
      <c r="G12307" s="47"/>
      <c r="H12307" s="47"/>
      <c r="I12307" s="47"/>
      <c r="J12307" s="47"/>
    </row>
    <row r="12308" spans="6:10">
      <c r="F12308" s="47"/>
      <c r="G12308" s="47"/>
      <c r="H12308" s="47"/>
      <c r="I12308" s="47"/>
      <c r="J12308" s="47"/>
    </row>
    <row r="12309" spans="6:10">
      <c r="F12309" s="47"/>
      <c r="G12309" s="47"/>
      <c r="H12309" s="47"/>
      <c r="I12309" s="47"/>
      <c r="J12309" s="47"/>
    </row>
    <row r="12310" spans="6:10">
      <c r="F12310" s="47"/>
      <c r="G12310" s="47"/>
      <c r="H12310" s="47"/>
      <c r="I12310" s="47"/>
      <c r="J12310" s="47"/>
    </row>
    <row r="12311" spans="6:10">
      <c r="F12311" s="47"/>
      <c r="G12311" s="47"/>
      <c r="H12311" s="47"/>
      <c r="I12311" s="47"/>
      <c r="J12311" s="47"/>
    </row>
    <row r="12312" spans="6:10">
      <c r="F12312" s="47"/>
      <c r="G12312" s="47"/>
      <c r="H12312" s="47"/>
      <c r="I12312" s="47"/>
      <c r="J12312" s="47"/>
    </row>
    <row r="12313" spans="6:10">
      <c r="F12313" s="47"/>
      <c r="G12313" s="47"/>
      <c r="H12313" s="47"/>
      <c r="I12313" s="47"/>
      <c r="J12313" s="47"/>
    </row>
    <row r="12314" spans="6:10">
      <c r="F12314" s="47"/>
      <c r="G12314" s="47"/>
      <c r="H12314" s="47"/>
      <c r="I12314" s="47"/>
      <c r="J12314" s="47"/>
    </row>
    <row r="12315" spans="6:10">
      <c r="F12315" s="47"/>
      <c r="G12315" s="47"/>
      <c r="H12315" s="47"/>
      <c r="I12315" s="47"/>
      <c r="J12315" s="47"/>
    </row>
    <row r="12316" spans="6:10">
      <c r="F12316" s="47"/>
      <c r="G12316" s="47"/>
      <c r="H12316" s="47"/>
      <c r="I12316" s="47"/>
      <c r="J12316" s="47"/>
    </row>
    <row r="12317" spans="6:10">
      <c r="F12317" s="47"/>
      <c r="G12317" s="47"/>
      <c r="H12317" s="47"/>
      <c r="I12317" s="47"/>
      <c r="J12317" s="47"/>
    </row>
    <row r="12318" spans="6:10">
      <c r="F12318" s="47"/>
      <c r="G12318" s="47"/>
      <c r="H12318" s="47"/>
      <c r="I12318" s="47"/>
      <c r="J12318" s="47"/>
    </row>
    <row r="12319" spans="6:10">
      <c r="F12319" s="47"/>
      <c r="G12319" s="47"/>
      <c r="H12319" s="47"/>
      <c r="I12319" s="47"/>
      <c r="J12319" s="47"/>
    </row>
    <row r="12320" spans="6:10">
      <c r="F12320" s="47"/>
      <c r="G12320" s="47"/>
      <c r="H12320" s="47"/>
      <c r="I12320" s="47"/>
      <c r="J12320" s="47"/>
    </row>
    <row r="12321" spans="6:10">
      <c r="F12321" s="47"/>
      <c r="G12321" s="47"/>
      <c r="H12321" s="47"/>
      <c r="I12321" s="47"/>
      <c r="J12321" s="47"/>
    </row>
    <row r="12322" spans="6:10">
      <c r="F12322" s="47"/>
      <c r="G12322" s="47"/>
      <c r="H12322" s="47"/>
      <c r="I12322" s="47"/>
      <c r="J12322" s="47"/>
    </row>
    <row r="12323" spans="6:10">
      <c r="F12323" s="47"/>
      <c r="G12323" s="47"/>
      <c r="H12323" s="47"/>
      <c r="I12323" s="47"/>
      <c r="J12323" s="47"/>
    </row>
    <row r="12324" spans="6:10">
      <c r="F12324" s="47"/>
      <c r="G12324" s="47"/>
      <c r="H12324" s="47"/>
      <c r="I12324" s="47"/>
      <c r="J12324" s="47"/>
    </row>
    <row r="12325" spans="6:10">
      <c r="F12325" s="47"/>
      <c r="G12325" s="47"/>
      <c r="H12325" s="47"/>
      <c r="I12325" s="47"/>
      <c r="J12325" s="47"/>
    </row>
    <row r="12326" spans="6:10">
      <c r="F12326" s="47"/>
      <c r="G12326" s="47"/>
      <c r="H12326" s="47"/>
      <c r="I12326" s="47"/>
      <c r="J12326" s="47"/>
    </row>
    <row r="12327" spans="6:10">
      <c r="F12327" s="47"/>
      <c r="G12327" s="47"/>
      <c r="H12327" s="47"/>
      <c r="I12327" s="47"/>
      <c r="J12327" s="47"/>
    </row>
    <row r="12328" spans="6:10">
      <c r="F12328" s="47"/>
      <c r="G12328" s="47"/>
      <c r="H12328" s="47"/>
      <c r="I12328" s="47"/>
      <c r="J12328" s="47"/>
    </row>
    <row r="12329" spans="6:10">
      <c r="F12329" s="47"/>
      <c r="G12329" s="47"/>
      <c r="H12329" s="47"/>
      <c r="I12329" s="47"/>
      <c r="J12329" s="47"/>
    </row>
    <row r="12330" spans="6:10">
      <c r="F12330" s="47"/>
      <c r="G12330" s="47"/>
      <c r="H12330" s="47"/>
      <c r="I12330" s="47"/>
      <c r="J12330" s="47"/>
    </row>
    <row r="12331" spans="6:10">
      <c r="F12331" s="47"/>
      <c r="G12331" s="47"/>
      <c r="H12331" s="47"/>
      <c r="I12331" s="47"/>
      <c r="J12331" s="47"/>
    </row>
    <row r="12332" spans="6:10">
      <c r="F12332" s="47"/>
      <c r="G12332" s="47"/>
      <c r="H12332" s="47"/>
      <c r="I12332" s="47"/>
      <c r="J12332" s="47"/>
    </row>
    <row r="12333" spans="6:10">
      <c r="F12333" s="47"/>
      <c r="G12333" s="47"/>
      <c r="H12333" s="47"/>
      <c r="I12333" s="47"/>
      <c r="J12333" s="47"/>
    </row>
    <row r="12334" spans="6:10">
      <c r="F12334" s="47"/>
      <c r="G12334" s="47"/>
      <c r="H12334" s="47"/>
      <c r="I12334" s="47"/>
      <c r="J12334" s="47"/>
    </row>
    <row r="12335" spans="6:10">
      <c r="F12335" s="47"/>
      <c r="G12335" s="47"/>
      <c r="H12335" s="47"/>
      <c r="I12335" s="47"/>
      <c r="J12335" s="47"/>
    </row>
    <row r="12336" spans="6:10">
      <c r="F12336" s="47"/>
      <c r="G12336" s="47"/>
      <c r="H12336" s="47"/>
      <c r="I12336" s="47"/>
      <c r="J12336" s="47"/>
    </row>
    <row r="12337" spans="6:10">
      <c r="F12337" s="47"/>
      <c r="G12337" s="47"/>
      <c r="H12337" s="47"/>
      <c r="I12337" s="47"/>
      <c r="J12337" s="47"/>
    </row>
    <row r="12338" spans="6:10">
      <c r="F12338" s="47"/>
      <c r="G12338" s="47"/>
      <c r="H12338" s="47"/>
      <c r="I12338" s="47"/>
      <c r="J12338" s="47"/>
    </row>
    <row r="12339" spans="6:10">
      <c r="F12339" s="47"/>
      <c r="G12339" s="47"/>
      <c r="H12339" s="47"/>
      <c r="I12339" s="47"/>
      <c r="J12339" s="47"/>
    </row>
    <row r="12340" spans="6:10">
      <c r="F12340" s="47"/>
      <c r="G12340" s="47"/>
      <c r="H12340" s="47"/>
      <c r="I12340" s="47"/>
      <c r="J12340" s="47"/>
    </row>
    <row r="12341" spans="6:10">
      <c r="F12341" s="47"/>
      <c r="G12341" s="47"/>
      <c r="H12341" s="47"/>
      <c r="I12341" s="47"/>
      <c r="J12341" s="47"/>
    </row>
    <row r="12342" spans="6:10">
      <c r="F12342" s="47"/>
      <c r="G12342" s="47"/>
      <c r="H12342" s="47"/>
      <c r="I12342" s="47"/>
      <c r="J12342" s="47"/>
    </row>
    <row r="12343" spans="6:10">
      <c r="F12343" s="47"/>
      <c r="G12343" s="47"/>
      <c r="H12343" s="47"/>
      <c r="I12343" s="47"/>
      <c r="J12343" s="47"/>
    </row>
    <row r="12344" spans="6:10">
      <c r="F12344" s="47"/>
      <c r="G12344" s="47"/>
      <c r="H12344" s="47"/>
      <c r="I12344" s="47"/>
      <c r="J12344" s="47"/>
    </row>
    <row r="12345" spans="6:10">
      <c r="F12345" s="47"/>
      <c r="G12345" s="47"/>
      <c r="H12345" s="47"/>
      <c r="I12345" s="47"/>
      <c r="J12345" s="47"/>
    </row>
    <row r="12346" spans="6:10">
      <c r="F12346" s="47"/>
      <c r="G12346" s="47"/>
      <c r="H12346" s="47"/>
      <c r="I12346" s="47"/>
      <c r="J12346" s="47"/>
    </row>
    <row r="12347" spans="6:10">
      <c r="F12347" s="47"/>
      <c r="G12347" s="47"/>
      <c r="H12347" s="47"/>
      <c r="I12347" s="47"/>
      <c r="J12347" s="47"/>
    </row>
    <row r="12348" spans="6:10">
      <c r="F12348" s="47"/>
      <c r="G12348" s="47"/>
      <c r="H12348" s="47"/>
      <c r="I12348" s="47"/>
      <c r="J12348" s="47"/>
    </row>
    <row r="12349" spans="6:10">
      <c r="F12349" s="47"/>
      <c r="G12349" s="47"/>
      <c r="H12349" s="47"/>
      <c r="I12349" s="47"/>
      <c r="J12349" s="47"/>
    </row>
    <row r="12350" spans="6:10">
      <c r="F12350" s="47"/>
      <c r="G12350" s="47"/>
      <c r="H12350" s="47"/>
      <c r="I12350" s="47"/>
      <c r="J12350" s="47"/>
    </row>
    <row r="12351" spans="6:10">
      <c r="F12351" s="47"/>
      <c r="G12351" s="47"/>
      <c r="H12351" s="47"/>
      <c r="I12351" s="47"/>
      <c r="J12351" s="47"/>
    </row>
    <row r="12352" spans="6:10">
      <c r="F12352" s="47"/>
      <c r="G12352" s="47"/>
      <c r="H12352" s="47"/>
      <c r="I12352" s="47"/>
      <c r="J12352" s="47"/>
    </row>
    <row r="12353" spans="6:10">
      <c r="F12353" s="47"/>
      <c r="G12353" s="47"/>
      <c r="H12353" s="47"/>
      <c r="I12353" s="47"/>
      <c r="J12353" s="47"/>
    </row>
    <row r="12354" spans="6:10">
      <c r="F12354" s="47"/>
      <c r="G12354" s="47"/>
      <c r="H12354" s="47"/>
      <c r="I12354" s="47"/>
      <c r="J12354" s="47"/>
    </row>
    <row r="12355" spans="6:10">
      <c r="F12355" s="47"/>
      <c r="G12355" s="47"/>
      <c r="H12355" s="47"/>
      <c r="I12355" s="47"/>
      <c r="J12355" s="47"/>
    </row>
    <row r="12356" spans="6:10">
      <c r="F12356" s="47"/>
      <c r="G12356" s="47"/>
      <c r="H12356" s="47"/>
      <c r="I12356" s="47"/>
      <c r="J12356" s="47"/>
    </row>
    <row r="12357" spans="6:10">
      <c r="F12357" s="47"/>
      <c r="G12357" s="47"/>
      <c r="H12357" s="47"/>
      <c r="I12357" s="47"/>
      <c r="J12357" s="47"/>
    </row>
    <row r="12358" spans="6:10">
      <c r="F12358" s="47"/>
      <c r="G12358" s="47"/>
      <c r="H12358" s="47"/>
      <c r="I12358" s="47"/>
      <c r="J12358" s="47"/>
    </row>
    <row r="12359" spans="6:10">
      <c r="F12359" s="47"/>
      <c r="G12359" s="47"/>
      <c r="H12359" s="47"/>
      <c r="I12359" s="47"/>
      <c r="J12359" s="47"/>
    </row>
    <row r="12360" spans="6:10">
      <c r="F12360" s="47"/>
      <c r="G12360" s="47"/>
      <c r="H12360" s="47"/>
      <c r="I12360" s="47"/>
      <c r="J12360" s="47"/>
    </row>
    <row r="12361" spans="6:10">
      <c r="F12361" s="47"/>
      <c r="G12361" s="47"/>
      <c r="H12361" s="47"/>
      <c r="I12361" s="47"/>
      <c r="J12361" s="47"/>
    </row>
    <row r="12362" spans="6:10">
      <c r="F12362" s="47"/>
      <c r="G12362" s="47"/>
      <c r="H12362" s="47"/>
      <c r="I12362" s="47"/>
      <c r="J12362" s="47"/>
    </row>
    <row r="12363" spans="6:10">
      <c r="F12363" s="47"/>
      <c r="G12363" s="47"/>
      <c r="H12363" s="47"/>
      <c r="I12363" s="47"/>
      <c r="J12363" s="47"/>
    </row>
    <row r="12364" spans="6:10">
      <c r="F12364" s="47"/>
      <c r="G12364" s="47"/>
      <c r="H12364" s="47"/>
      <c r="I12364" s="47"/>
      <c r="J12364" s="47"/>
    </row>
    <row r="12365" spans="6:10">
      <c r="F12365" s="47"/>
      <c r="G12365" s="47"/>
      <c r="H12365" s="47"/>
      <c r="I12365" s="47"/>
      <c r="J12365" s="47"/>
    </row>
    <row r="12366" spans="6:10">
      <c r="F12366" s="47"/>
      <c r="G12366" s="47"/>
      <c r="H12366" s="47"/>
      <c r="I12366" s="47"/>
      <c r="J12366" s="47"/>
    </row>
    <row r="12367" spans="6:10">
      <c r="F12367" s="47"/>
      <c r="G12367" s="47"/>
      <c r="H12367" s="47"/>
      <c r="I12367" s="47"/>
      <c r="J12367" s="47"/>
    </row>
    <row r="12368" spans="6:10">
      <c r="F12368" s="47"/>
      <c r="G12368" s="47"/>
      <c r="H12368" s="47"/>
      <c r="I12368" s="47"/>
      <c r="J12368" s="47"/>
    </row>
    <row r="12369" spans="6:10">
      <c r="F12369" s="47"/>
      <c r="G12369" s="47"/>
      <c r="H12369" s="47"/>
      <c r="I12369" s="47"/>
      <c r="J12369" s="47"/>
    </row>
    <row r="12370" spans="6:10">
      <c r="F12370" s="47"/>
      <c r="G12370" s="47"/>
      <c r="H12370" s="47"/>
      <c r="I12370" s="47"/>
      <c r="J12370" s="47"/>
    </row>
    <row r="12371" spans="6:10">
      <c r="F12371" s="47"/>
      <c r="G12371" s="47"/>
      <c r="H12371" s="47"/>
      <c r="I12371" s="47"/>
      <c r="J12371" s="47"/>
    </row>
    <row r="12372" spans="6:10">
      <c r="F12372" s="47"/>
      <c r="G12372" s="47"/>
      <c r="H12372" s="47"/>
      <c r="I12372" s="47"/>
      <c r="J12372" s="47"/>
    </row>
    <row r="12373" spans="6:10">
      <c r="F12373" s="47"/>
      <c r="G12373" s="47"/>
      <c r="H12373" s="47"/>
      <c r="I12373" s="47"/>
      <c r="J12373" s="47"/>
    </row>
    <row r="12374" spans="6:10">
      <c r="F12374" s="47"/>
      <c r="G12374" s="47"/>
      <c r="H12374" s="47"/>
      <c r="I12374" s="47"/>
      <c r="J12374" s="47"/>
    </row>
    <row r="12375" spans="6:10">
      <c r="F12375" s="47"/>
      <c r="G12375" s="47"/>
      <c r="H12375" s="47"/>
      <c r="I12375" s="47"/>
      <c r="J12375" s="47"/>
    </row>
    <row r="12376" spans="6:10">
      <c r="F12376" s="47"/>
      <c r="G12376" s="47"/>
      <c r="H12376" s="47"/>
      <c r="I12376" s="47"/>
      <c r="J12376" s="47"/>
    </row>
    <row r="12377" spans="6:10">
      <c r="F12377" s="47"/>
      <c r="G12377" s="47"/>
      <c r="H12377" s="47"/>
      <c r="I12377" s="47"/>
      <c r="J12377" s="47"/>
    </row>
    <row r="12378" spans="6:10">
      <c r="F12378" s="47"/>
      <c r="G12378" s="47"/>
      <c r="H12378" s="47"/>
      <c r="I12378" s="47"/>
      <c r="J12378" s="47"/>
    </row>
    <row r="12379" spans="6:10">
      <c r="F12379" s="47"/>
      <c r="G12379" s="47"/>
      <c r="H12379" s="47"/>
      <c r="I12379" s="47"/>
      <c r="J12379" s="47"/>
    </row>
    <row r="12380" spans="6:10">
      <c r="F12380" s="47"/>
      <c r="G12380" s="47"/>
      <c r="H12380" s="47"/>
      <c r="I12380" s="47"/>
      <c r="J12380" s="47"/>
    </row>
    <row r="12381" spans="6:10">
      <c r="F12381" s="47"/>
      <c r="G12381" s="47"/>
      <c r="H12381" s="47"/>
      <c r="I12381" s="47"/>
      <c r="J12381" s="47"/>
    </row>
    <row r="12382" spans="6:10">
      <c r="F12382" s="47"/>
      <c r="G12382" s="47"/>
      <c r="H12382" s="47"/>
      <c r="I12382" s="47"/>
      <c r="J12382" s="47"/>
    </row>
    <row r="12383" spans="6:10">
      <c r="F12383" s="47"/>
      <c r="G12383" s="47"/>
      <c r="H12383" s="47"/>
      <c r="I12383" s="47"/>
      <c r="J12383" s="47"/>
    </row>
    <row r="12384" spans="6:10">
      <c r="F12384" s="47"/>
      <c r="G12384" s="47"/>
      <c r="H12384" s="47"/>
      <c r="I12384" s="47"/>
      <c r="J12384" s="47"/>
    </row>
    <row r="12385" spans="6:10">
      <c r="F12385" s="47"/>
      <c r="G12385" s="47"/>
      <c r="H12385" s="47"/>
      <c r="I12385" s="47"/>
      <c r="J12385" s="47"/>
    </row>
    <row r="12386" spans="6:10">
      <c r="F12386" s="47"/>
      <c r="G12386" s="47"/>
      <c r="H12386" s="47"/>
      <c r="I12386" s="47"/>
      <c r="J12386" s="47"/>
    </row>
    <row r="12387" spans="6:10">
      <c r="F12387" s="47"/>
      <c r="G12387" s="47"/>
      <c r="H12387" s="47"/>
      <c r="I12387" s="47"/>
      <c r="J12387" s="47"/>
    </row>
    <row r="12388" spans="6:10">
      <c r="F12388" s="47"/>
      <c r="G12388" s="47"/>
      <c r="H12388" s="47"/>
      <c r="I12388" s="47"/>
      <c r="J12388" s="47"/>
    </row>
    <row r="12389" spans="6:10">
      <c r="F12389" s="47"/>
      <c r="G12389" s="47"/>
      <c r="H12389" s="47"/>
      <c r="I12389" s="47"/>
      <c r="J12389" s="47"/>
    </row>
    <row r="12390" spans="6:10">
      <c r="F12390" s="47"/>
      <c r="G12390" s="47"/>
      <c r="H12390" s="47"/>
      <c r="I12390" s="47"/>
      <c r="J12390" s="47"/>
    </row>
    <row r="12391" spans="6:10">
      <c r="F12391" s="47"/>
      <c r="G12391" s="47"/>
      <c r="H12391" s="47"/>
      <c r="I12391" s="47"/>
      <c r="J12391" s="47"/>
    </row>
    <row r="12392" spans="6:10">
      <c r="F12392" s="47"/>
      <c r="G12392" s="47"/>
      <c r="H12392" s="47"/>
      <c r="I12392" s="47"/>
      <c r="J12392" s="47"/>
    </row>
    <row r="12393" spans="6:10">
      <c r="F12393" s="47"/>
      <c r="G12393" s="47"/>
      <c r="H12393" s="47"/>
      <c r="I12393" s="47"/>
      <c r="J12393" s="47"/>
    </row>
    <row r="12394" spans="6:10">
      <c r="F12394" s="47"/>
      <c r="G12394" s="47"/>
      <c r="H12394" s="47"/>
      <c r="I12394" s="47"/>
      <c r="J12394" s="47"/>
    </row>
    <row r="12395" spans="6:10">
      <c r="F12395" s="47"/>
      <c r="G12395" s="47"/>
      <c r="H12395" s="47"/>
      <c r="I12395" s="47"/>
      <c r="J12395" s="47"/>
    </row>
    <row r="12396" spans="6:10">
      <c r="F12396" s="47"/>
      <c r="G12396" s="47"/>
      <c r="H12396" s="47"/>
      <c r="I12396" s="47"/>
      <c r="J12396" s="47"/>
    </row>
    <row r="12397" spans="6:10">
      <c r="F12397" s="47"/>
      <c r="G12397" s="47"/>
      <c r="H12397" s="47"/>
      <c r="I12397" s="47"/>
      <c r="J12397" s="47"/>
    </row>
    <row r="12398" spans="6:10">
      <c r="F12398" s="47"/>
      <c r="G12398" s="47"/>
      <c r="H12398" s="47"/>
      <c r="I12398" s="47"/>
      <c r="J12398" s="47"/>
    </row>
    <row r="12399" spans="6:10">
      <c r="F12399" s="47"/>
      <c r="G12399" s="47"/>
      <c r="H12399" s="47"/>
      <c r="I12399" s="47"/>
      <c r="J12399" s="47"/>
    </row>
    <row r="12400" spans="6:10">
      <c r="F12400" s="47"/>
      <c r="G12400" s="47"/>
      <c r="H12400" s="47"/>
      <c r="I12400" s="47"/>
      <c r="J12400" s="47"/>
    </row>
    <row r="12401" spans="6:10">
      <c r="F12401" s="47"/>
      <c r="G12401" s="47"/>
      <c r="H12401" s="47"/>
      <c r="I12401" s="47"/>
      <c r="J12401" s="47"/>
    </row>
    <row r="12402" spans="6:10">
      <c r="F12402" s="47"/>
      <c r="G12402" s="47"/>
      <c r="H12402" s="47"/>
      <c r="I12402" s="47"/>
      <c r="J12402" s="47"/>
    </row>
    <row r="12403" spans="6:10">
      <c r="F12403" s="47"/>
      <c r="G12403" s="47"/>
      <c r="H12403" s="47"/>
      <c r="I12403" s="47"/>
      <c r="J12403" s="47"/>
    </row>
    <row r="12404" spans="6:10">
      <c r="F12404" s="47"/>
      <c r="G12404" s="47"/>
      <c r="H12404" s="47"/>
      <c r="I12404" s="47"/>
      <c r="J12404" s="47"/>
    </row>
    <row r="12405" spans="6:10">
      <c r="F12405" s="47"/>
      <c r="G12405" s="47"/>
      <c r="H12405" s="47"/>
      <c r="I12405" s="47"/>
      <c r="J12405" s="47"/>
    </row>
    <row r="12406" spans="6:10">
      <c r="F12406" s="47"/>
      <c r="G12406" s="47"/>
      <c r="H12406" s="47"/>
      <c r="I12406" s="47"/>
      <c r="J12406" s="47"/>
    </row>
    <row r="12407" spans="6:10">
      <c r="F12407" s="47"/>
      <c r="G12407" s="47"/>
      <c r="H12407" s="47"/>
      <c r="I12407" s="47"/>
      <c r="J12407" s="47"/>
    </row>
    <row r="12408" spans="6:10">
      <c r="F12408" s="47"/>
      <c r="G12408" s="47"/>
      <c r="H12408" s="47"/>
      <c r="I12408" s="47"/>
      <c r="J12408" s="47"/>
    </row>
    <row r="12409" spans="6:10">
      <c r="F12409" s="47"/>
      <c r="G12409" s="47"/>
      <c r="H12409" s="47"/>
      <c r="I12409" s="47"/>
      <c r="J12409" s="47"/>
    </row>
    <row r="12410" spans="6:10">
      <c r="F12410" s="47"/>
      <c r="G12410" s="47"/>
      <c r="H12410" s="47"/>
      <c r="I12410" s="47"/>
      <c r="J12410" s="47"/>
    </row>
    <row r="12411" spans="6:10">
      <c r="F12411" s="47"/>
      <c r="G12411" s="47"/>
      <c r="H12411" s="47"/>
      <c r="I12411" s="47"/>
      <c r="J12411" s="47"/>
    </row>
    <row r="12412" spans="6:10">
      <c r="F12412" s="47"/>
      <c r="G12412" s="47"/>
      <c r="H12412" s="47"/>
      <c r="I12412" s="47"/>
      <c r="J12412" s="47"/>
    </row>
    <row r="12413" spans="6:10">
      <c r="F12413" s="47"/>
      <c r="G12413" s="47"/>
      <c r="H12413" s="47"/>
      <c r="I12413" s="47"/>
      <c r="J12413" s="47"/>
    </row>
    <row r="12414" spans="6:10">
      <c r="F12414" s="47"/>
      <c r="G12414" s="47"/>
      <c r="H12414" s="47"/>
      <c r="I12414" s="47"/>
      <c r="J12414" s="47"/>
    </row>
    <row r="12415" spans="6:10">
      <c r="F12415" s="47"/>
      <c r="G12415" s="47"/>
      <c r="H12415" s="47"/>
      <c r="I12415" s="47"/>
      <c r="J12415" s="47"/>
    </row>
    <row r="12416" spans="6:10">
      <c r="F12416" s="47"/>
      <c r="G12416" s="47"/>
      <c r="H12416" s="47"/>
      <c r="I12416" s="47"/>
      <c r="J12416" s="47"/>
    </row>
    <row r="12417" spans="6:10">
      <c r="F12417" s="47"/>
      <c r="G12417" s="47"/>
      <c r="H12417" s="47"/>
      <c r="I12417" s="47"/>
      <c r="J12417" s="47"/>
    </row>
    <row r="12418" spans="6:10">
      <c r="F12418" s="47"/>
      <c r="G12418" s="47"/>
      <c r="H12418" s="47"/>
      <c r="I12418" s="47"/>
      <c r="J12418" s="47"/>
    </row>
    <row r="12419" spans="6:10">
      <c r="F12419" s="47"/>
      <c r="G12419" s="47"/>
      <c r="H12419" s="47"/>
      <c r="I12419" s="47"/>
      <c r="J12419" s="47"/>
    </row>
    <row r="12420" spans="6:10">
      <c r="F12420" s="47"/>
      <c r="G12420" s="47"/>
      <c r="H12420" s="47"/>
      <c r="I12420" s="47"/>
      <c r="J12420" s="47"/>
    </row>
    <row r="12421" spans="6:10">
      <c r="F12421" s="47"/>
      <c r="G12421" s="47"/>
      <c r="H12421" s="47"/>
      <c r="I12421" s="47"/>
      <c r="J12421" s="47"/>
    </row>
    <row r="12422" spans="6:10">
      <c r="F12422" s="47"/>
      <c r="G12422" s="47"/>
      <c r="H12422" s="47"/>
      <c r="I12422" s="47"/>
      <c r="J12422" s="47"/>
    </row>
    <row r="12423" spans="6:10">
      <c r="F12423" s="47"/>
      <c r="G12423" s="47"/>
      <c r="H12423" s="47"/>
      <c r="I12423" s="47"/>
      <c r="J12423" s="47"/>
    </row>
    <row r="12424" spans="6:10">
      <c r="F12424" s="47"/>
      <c r="G12424" s="47"/>
      <c r="H12424" s="47"/>
      <c r="I12424" s="47"/>
      <c r="J12424" s="47"/>
    </row>
    <row r="12425" spans="6:10">
      <c r="F12425" s="47"/>
      <c r="G12425" s="47"/>
      <c r="H12425" s="47"/>
      <c r="I12425" s="47"/>
      <c r="J12425" s="47"/>
    </row>
    <row r="12426" spans="6:10">
      <c r="F12426" s="47"/>
      <c r="G12426" s="47"/>
      <c r="H12426" s="47"/>
      <c r="I12426" s="47"/>
      <c r="J12426" s="47"/>
    </row>
    <row r="12427" spans="6:10">
      <c r="F12427" s="47"/>
      <c r="G12427" s="47"/>
      <c r="H12427" s="47"/>
      <c r="I12427" s="47"/>
      <c r="J12427" s="47"/>
    </row>
    <row r="12428" spans="6:10">
      <c r="F12428" s="47"/>
      <c r="G12428" s="47"/>
      <c r="H12428" s="47"/>
      <c r="I12428" s="47"/>
      <c r="J12428" s="47"/>
    </row>
    <row r="12429" spans="6:10">
      <c r="F12429" s="47"/>
      <c r="G12429" s="47"/>
      <c r="H12429" s="47"/>
      <c r="I12429" s="47"/>
      <c r="J12429" s="47"/>
    </row>
    <row r="12430" spans="6:10">
      <c r="F12430" s="47"/>
      <c r="G12430" s="47"/>
      <c r="H12430" s="47"/>
      <c r="I12430" s="47"/>
      <c r="J12430" s="47"/>
    </row>
    <row r="12431" spans="6:10">
      <c r="F12431" s="47"/>
      <c r="G12431" s="47"/>
      <c r="H12431" s="47"/>
      <c r="I12431" s="47"/>
      <c r="J12431" s="47"/>
    </row>
    <row r="12432" spans="6:10">
      <c r="F12432" s="47"/>
      <c r="G12432" s="47"/>
      <c r="H12432" s="47"/>
      <c r="I12432" s="47"/>
      <c r="J12432" s="47"/>
    </row>
    <row r="12433" spans="6:10">
      <c r="F12433" s="47"/>
      <c r="G12433" s="47"/>
      <c r="H12433" s="47"/>
      <c r="I12433" s="47"/>
      <c r="J12433" s="47"/>
    </row>
    <row r="12434" spans="6:10">
      <c r="F12434" s="47"/>
      <c r="G12434" s="47"/>
      <c r="H12434" s="47"/>
      <c r="I12434" s="47"/>
      <c r="J12434" s="47"/>
    </row>
    <row r="12435" spans="6:10">
      <c r="F12435" s="47"/>
      <c r="G12435" s="47"/>
      <c r="H12435" s="47"/>
      <c r="I12435" s="47"/>
      <c r="J12435" s="47"/>
    </row>
    <row r="12436" spans="6:10">
      <c r="F12436" s="47"/>
      <c r="G12436" s="47"/>
      <c r="H12436" s="47"/>
      <c r="I12436" s="47"/>
      <c r="J12436" s="47"/>
    </row>
    <row r="12437" spans="6:10">
      <c r="F12437" s="47"/>
      <c r="G12437" s="47"/>
      <c r="H12437" s="47"/>
      <c r="I12437" s="47"/>
      <c r="J12437" s="47"/>
    </row>
    <row r="12438" spans="6:10">
      <c r="F12438" s="47"/>
      <c r="G12438" s="47"/>
      <c r="H12438" s="47"/>
      <c r="I12438" s="47"/>
      <c r="J12438" s="47"/>
    </row>
    <row r="12439" spans="6:10">
      <c r="F12439" s="47"/>
      <c r="G12439" s="47"/>
      <c r="H12439" s="47"/>
      <c r="I12439" s="47"/>
      <c r="J12439" s="47"/>
    </row>
    <row r="12440" spans="6:10">
      <c r="F12440" s="47"/>
      <c r="G12440" s="47"/>
      <c r="H12440" s="47"/>
      <c r="I12440" s="47"/>
      <c r="J12440" s="47"/>
    </row>
    <row r="12441" spans="6:10">
      <c r="F12441" s="47"/>
      <c r="G12441" s="47"/>
      <c r="H12441" s="47"/>
      <c r="I12441" s="47"/>
      <c r="J12441" s="47"/>
    </row>
    <row r="12442" spans="6:10">
      <c r="F12442" s="47"/>
      <c r="G12442" s="47"/>
      <c r="H12442" s="47"/>
      <c r="I12442" s="47"/>
      <c r="J12442" s="47"/>
    </row>
    <row r="12443" spans="6:10">
      <c r="F12443" s="47"/>
      <c r="G12443" s="47"/>
      <c r="H12443" s="47"/>
      <c r="I12443" s="47"/>
      <c r="J12443" s="47"/>
    </row>
    <row r="12444" spans="6:10">
      <c r="F12444" s="47"/>
      <c r="G12444" s="47"/>
      <c r="H12444" s="47"/>
      <c r="I12444" s="47"/>
      <c r="J12444" s="47"/>
    </row>
    <row r="12445" spans="6:10">
      <c r="F12445" s="47"/>
      <c r="G12445" s="47"/>
      <c r="H12445" s="47"/>
      <c r="I12445" s="47"/>
      <c r="J12445" s="47"/>
    </row>
    <row r="12446" spans="6:10">
      <c r="F12446" s="47"/>
      <c r="G12446" s="47"/>
      <c r="H12446" s="47"/>
      <c r="I12446" s="47"/>
      <c r="J12446" s="47"/>
    </row>
    <row r="12447" spans="6:10">
      <c r="F12447" s="47"/>
      <c r="G12447" s="47"/>
      <c r="H12447" s="47"/>
      <c r="I12447" s="47"/>
      <c r="J12447" s="47"/>
    </row>
    <row r="12448" spans="6:10">
      <c r="F12448" s="47"/>
      <c r="G12448" s="47"/>
      <c r="H12448" s="47"/>
      <c r="I12448" s="47"/>
      <c r="J12448" s="47"/>
    </row>
    <row r="12449" spans="6:10">
      <c r="F12449" s="47"/>
      <c r="G12449" s="47"/>
      <c r="H12449" s="47"/>
      <c r="I12449" s="47"/>
      <c r="J12449" s="47"/>
    </row>
    <row r="12450" spans="6:10">
      <c r="F12450" s="47"/>
      <c r="G12450" s="47"/>
      <c r="H12450" s="47"/>
      <c r="I12450" s="47"/>
      <c r="J12450" s="47"/>
    </row>
    <row r="12451" spans="6:10">
      <c r="F12451" s="47"/>
      <c r="G12451" s="47"/>
      <c r="H12451" s="47"/>
      <c r="I12451" s="47"/>
      <c r="J12451" s="47"/>
    </row>
    <row r="12452" spans="6:10">
      <c r="F12452" s="47"/>
      <c r="G12452" s="47"/>
      <c r="H12452" s="47"/>
      <c r="I12452" s="47"/>
      <c r="J12452" s="47"/>
    </row>
    <row r="12453" spans="6:10">
      <c r="F12453" s="47"/>
      <c r="G12453" s="47"/>
      <c r="H12453" s="47"/>
      <c r="I12453" s="47"/>
      <c r="J12453" s="47"/>
    </row>
    <row r="12454" spans="6:10">
      <c r="F12454" s="47"/>
      <c r="G12454" s="47"/>
      <c r="H12454" s="47"/>
      <c r="I12454" s="47"/>
      <c r="J12454" s="47"/>
    </row>
    <row r="12455" spans="6:10">
      <c r="F12455" s="47"/>
      <c r="G12455" s="47"/>
      <c r="H12455" s="47"/>
      <c r="I12455" s="47"/>
      <c r="J12455" s="47"/>
    </row>
    <row r="12456" spans="6:10">
      <c r="F12456" s="47"/>
      <c r="G12456" s="47"/>
      <c r="H12456" s="47"/>
      <c r="I12456" s="47"/>
      <c r="J12456" s="47"/>
    </row>
    <row r="12457" spans="6:10">
      <c r="F12457" s="47"/>
      <c r="G12457" s="47"/>
      <c r="H12457" s="47"/>
      <c r="I12457" s="47"/>
      <c r="J12457" s="47"/>
    </row>
    <row r="12458" spans="6:10">
      <c r="F12458" s="47"/>
      <c r="G12458" s="47"/>
      <c r="H12458" s="47"/>
      <c r="I12458" s="47"/>
      <c r="J12458" s="47"/>
    </row>
    <row r="12459" spans="6:10">
      <c r="F12459" s="47"/>
      <c r="G12459" s="47"/>
      <c r="H12459" s="47"/>
      <c r="I12459" s="47"/>
      <c r="J12459" s="47"/>
    </row>
    <row r="12460" spans="6:10">
      <c r="F12460" s="47"/>
      <c r="G12460" s="47"/>
      <c r="H12460" s="47"/>
      <c r="I12460" s="47"/>
      <c r="J12460" s="47"/>
    </row>
    <row r="12461" spans="6:10">
      <c r="F12461" s="47"/>
      <c r="G12461" s="47"/>
      <c r="H12461" s="47"/>
      <c r="I12461" s="47"/>
      <c r="J12461" s="47"/>
    </row>
    <row r="12462" spans="6:10">
      <c r="F12462" s="47"/>
      <c r="G12462" s="47"/>
      <c r="H12462" s="47"/>
      <c r="I12462" s="47"/>
      <c r="J12462" s="47"/>
    </row>
    <row r="12463" spans="6:10">
      <c r="F12463" s="47"/>
      <c r="G12463" s="47"/>
      <c r="H12463" s="47"/>
      <c r="I12463" s="47"/>
      <c r="J12463" s="47"/>
    </row>
    <row r="12464" spans="6:10">
      <c r="F12464" s="47"/>
      <c r="G12464" s="47"/>
      <c r="H12464" s="47"/>
      <c r="I12464" s="47"/>
      <c r="J12464" s="47"/>
    </row>
    <row r="12465" spans="6:10">
      <c r="F12465" s="47"/>
      <c r="G12465" s="47"/>
      <c r="H12465" s="47"/>
      <c r="I12465" s="47"/>
      <c r="J12465" s="47"/>
    </row>
    <row r="12466" spans="6:10">
      <c r="F12466" s="47"/>
      <c r="G12466" s="47"/>
      <c r="H12466" s="47"/>
      <c r="I12466" s="47"/>
      <c r="J12466" s="47"/>
    </row>
    <row r="12467" spans="6:10">
      <c r="F12467" s="47"/>
      <c r="G12467" s="47"/>
      <c r="H12467" s="47"/>
      <c r="I12467" s="47"/>
      <c r="J12467" s="47"/>
    </row>
    <row r="12468" spans="6:10">
      <c r="F12468" s="47"/>
      <c r="G12468" s="47"/>
      <c r="H12468" s="47"/>
      <c r="I12468" s="47"/>
      <c r="J12468" s="47"/>
    </row>
    <row r="12469" spans="6:10">
      <c r="F12469" s="47"/>
      <c r="G12469" s="47"/>
      <c r="H12469" s="47"/>
      <c r="I12469" s="47"/>
      <c r="J12469" s="47"/>
    </row>
    <row r="12470" spans="6:10">
      <c r="F12470" s="47"/>
      <c r="G12470" s="47"/>
      <c r="H12470" s="47"/>
      <c r="I12470" s="47"/>
      <c r="J12470" s="47"/>
    </row>
    <row r="12471" spans="6:10">
      <c r="F12471" s="47"/>
      <c r="G12471" s="47"/>
      <c r="H12471" s="47"/>
      <c r="I12471" s="47"/>
      <c r="J12471" s="47"/>
    </row>
    <row r="12472" spans="6:10">
      <c r="F12472" s="47"/>
      <c r="G12472" s="47"/>
      <c r="H12472" s="47"/>
      <c r="I12472" s="47"/>
      <c r="J12472" s="47"/>
    </row>
    <row r="12473" spans="6:10">
      <c r="F12473" s="47"/>
      <c r="G12473" s="47"/>
      <c r="H12473" s="47"/>
      <c r="I12473" s="47"/>
      <c r="J12473" s="47"/>
    </row>
    <row r="12474" spans="6:10">
      <c r="F12474" s="47"/>
      <c r="G12474" s="47"/>
      <c r="H12474" s="47"/>
      <c r="I12474" s="47"/>
      <c r="J12474" s="47"/>
    </row>
    <row r="12475" spans="6:10">
      <c r="F12475" s="47"/>
      <c r="G12475" s="47"/>
      <c r="H12475" s="47"/>
      <c r="I12475" s="47"/>
      <c r="J12475" s="47"/>
    </row>
    <row r="12476" spans="6:10">
      <c r="F12476" s="47"/>
      <c r="G12476" s="47"/>
      <c r="H12476" s="47"/>
      <c r="I12476" s="47"/>
      <c r="J12476" s="47"/>
    </row>
    <row r="12477" spans="6:10">
      <c r="F12477" s="47"/>
      <c r="G12477" s="47"/>
      <c r="H12477" s="47"/>
      <c r="I12477" s="47"/>
      <c r="J12477" s="47"/>
    </row>
    <row r="12478" spans="6:10">
      <c r="F12478" s="47"/>
      <c r="G12478" s="47"/>
      <c r="H12478" s="47"/>
      <c r="I12478" s="47"/>
      <c r="J12478" s="47"/>
    </row>
    <row r="12479" spans="6:10">
      <c r="F12479" s="47"/>
      <c r="G12479" s="47"/>
      <c r="H12479" s="47"/>
      <c r="I12479" s="47"/>
      <c r="J12479" s="47"/>
    </row>
    <row r="12480" spans="6:10">
      <c r="F12480" s="47"/>
      <c r="G12480" s="47"/>
      <c r="H12480" s="47"/>
      <c r="I12480" s="47"/>
      <c r="J12480" s="47"/>
    </row>
    <row r="12481" spans="6:10">
      <c r="F12481" s="47"/>
      <c r="G12481" s="47"/>
      <c r="H12481" s="47"/>
      <c r="I12481" s="47"/>
      <c r="J12481" s="47"/>
    </row>
    <row r="12482" spans="6:10">
      <c r="F12482" s="47"/>
      <c r="G12482" s="47"/>
      <c r="H12482" s="47"/>
      <c r="I12482" s="47"/>
      <c r="J12482" s="47"/>
    </row>
    <row r="12483" spans="6:10">
      <c r="F12483" s="47"/>
      <c r="G12483" s="47"/>
      <c r="H12483" s="47"/>
      <c r="I12483" s="47"/>
      <c r="J12483" s="47"/>
    </row>
    <row r="12484" spans="6:10">
      <c r="F12484" s="47"/>
      <c r="G12484" s="47"/>
      <c r="H12484" s="47"/>
      <c r="I12484" s="47"/>
      <c r="J12484" s="47"/>
    </row>
    <row r="12485" spans="6:10">
      <c r="F12485" s="47"/>
      <c r="G12485" s="47"/>
      <c r="H12485" s="47"/>
      <c r="I12485" s="47"/>
      <c r="J12485" s="47"/>
    </row>
    <row r="12486" spans="6:10">
      <c r="F12486" s="47"/>
      <c r="G12486" s="47"/>
      <c r="H12486" s="47"/>
      <c r="I12486" s="47"/>
      <c r="J12486" s="47"/>
    </row>
    <row r="12487" spans="6:10">
      <c r="F12487" s="47"/>
      <c r="G12487" s="47"/>
      <c r="H12487" s="47"/>
      <c r="I12487" s="47"/>
      <c r="J12487" s="47"/>
    </row>
    <row r="12488" spans="6:10">
      <c r="F12488" s="47"/>
      <c r="G12488" s="47"/>
      <c r="H12488" s="47"/>
      <c r="I12488" s="47"/>
      <c r="J12488" s="47"/>
    </row>
    <row r="12489" spans="6:10">
      <c r="F12489" s="47"/>
      <c r="G12489" s="47"/>
      <c r="H12489" s="47"/>
      <c r="I12489" s="47"/>
      <c r="J12489" s="47"/>
    </row>
    <row r="12490" spans="6:10">
      <c r="F12490" s="47"/>
      <c r="G12490" s="47"/>
      <c r="H12490" s="47"/>
      <c r="I12490" s="47"/>
      <c r="J12490" s="47"/>
    </row>
    <row r="12491" spans="6:10">
      <c r="F12491" s="47"/>
      <c r="G12491" s="47"/>
      <c r="H12491" s="47"/>
      <c r="I12491" s="47"/>
      <c r="J12491" s="47"/>
    </row>
    <row r="12492" spans="6:10">
      <c r="F12492" s="47"/>
      <c r="G12492" s="47"/>
      <c r="H12492" s="47"/>
      <c r="I12492" s="47"/>
      <c r="J12492" s="47"/>
    </row>
    <row r="12493" spans="6:10">
      <c r="F12493" s="47"/>
      <c r="G12493" s="47"/>
      <c r="H12493" s="47"/>
      <c r="I12493" s="47"/>
      <c r="J12493" s="47"/>
    </row>
    <row r="12494" spans="6:10">
      <c r="F12494" s="47"/>
      <c r="G12494" s="47"/>
      <c r="H12494" s="47"/>
      <c r="I12494" s="47"/>
      <c r="J12494" s="47"/>
    </row>
    <row r="12495" spans="6:10">
      <c r="F12495" s="47"/>
      <c r="G12495" s="47"/>
      <c r="H12495" s="47"/>
      <c r="I12495" s="47"/>
      <c r="J12495" s="47"/>
    </row>
    <row r="12496" spans="6:10">
      <c r="F12496" s="47"/>
      <c r="G12496" s="47"/>
      <c r="H12496" s="47"/>
      <c r="I12496" s="47"/>
      <c r="J12496" s="47"/>
    </row>
    <row r="12497" spans="6:10">
      <c r="F12497" s="47"/>
      <c r="G12497" s="47"/>
      <c r="H12497" s="47"/>
      <c r="I12497" s="47"/>
      <c r="J12497" s="47"/>
    </row>
    <row r="12498" spans="6:10">
      <c r="F12498" s="47"/>
      <c r="G12498" s="47"/>
      <c r="H12498" s="47"/>
      <c r="I12498" s="47"/>
      <c r="J12498" s="47"/>
    </row>
    <row r="12499" spans="6:10">
      <c r="F12499" s="47"/>
      <c r="G12499" s="47"/>
      <c r="H12499" s="47"/>
      <c r="I12499" s="47"/>
      <c r="J12499" s="47"/>
    </row>
    <row r="12500" spans="6:10">
      <c r="F12500" s="47"/>
      <c r="G12500" s="47"/>
      <c r="H12500" s="47"/>
      <c r="I12500" s="47"/>
      <c r="J12500" s="47"/>
    </row>
    <row r="12501" spans="6:10">
      <c r="F12501" s="47"/>
      <c r="G12501" s="47"/>
      <c r="H12501" s="47"/>
      <c r="I12501" s="47"/>
      <c r="J12501" s="47"/>
    </row>
    <row r="12502" spans="6:10">
      <c r="F12502" s="47"/>
      <c r="G12502" s="47"/>
      <c r="H12502" s="47"/>
      <c r="I12502" s="47"/>
      <c r="J12502" s="47"/>
    </row>
    <row r="12503" spans="6:10">
      <c r="F12503" s="47"/>
      <c r="G12503" s="47"/>
      <c r="H12503" s="47"/>
      <c r="I12503" s="47"/>
      <c r="J12503" s="47"/>
    </row>
    <row r="12504" spans="6:10">
      <c r="F12504" s="47"/>
      <c r="G12504" s="47"/>
      <c r="H12504" s="47"/>
      <c r="I12504" s="47"/>
      <c r="J12504" s="47"/>
    </row>
    <row r="12505" spans="6:10">
      <c r="F12505" s="47"/>
      <c r="G12505" s="47"/>
      <c r="H12505" s="47"/>
      <c r="I12505" s="47"/>
      <c r="J12505" s="47"/>
    </row>
    <row r="12506" spans="6:10">
      <c r="F12506" s="47"/>
      <c r="G12506" s="47"/>
      <c r="H12506" s="47"/>
      <c r="I12506" s="47"/>
      <c r="J12506" s="47"/>
    </row>
    <row r="12507" spans="6:10">
      <c r="F12507" s="47"/>
      <c r="G12507" s="47"/>
      <c r="H12507" s="47"/>
      <c r="I12507" s="47"/>
      <c r="J12507" s="47"/>
    </row>
    <row r="12508" spans="6:10">
      <c r="F12508" s="47"/>
      <c r="G12508" s="47"/>
      <c r="H12508" s="47"/>
      <c r="I12508" s="47"/>
      <c r="J12508" s="47"/>
    </row>
    <row r="12509" spans="6:10">
      <c r="F12509" s="47"/>
      <c r="G12509" s="47"/>
      <c r="H12509" s="47"/>
      <c r="I12509" s="47"/>
      <c r="J12509" s="47"/>
    </row>
    <row r="12510" spans="6:10">
      <c r="F12510" s="47"/>
      <c r="G12510" s="47"/>
      <c r="H12510" s="47"/>
      <c r="I12510" s="47"/>
      <c r="J12510" s="47"/>
    </row>
    <row r="12511" spans="6:10">
      <c r="F12511" s="47"/>
      <c r="G12511" s="47"/>
      <c r="H12511" s="47"/>
      <c r="I12511" s="47"/>
      <c r="J12511" s="47"/>
    </row>
    <row r="12512" spans="6:10">
      <c r="F12512" s="47"/>
      <c r="G12512" s="47"/>
      <c r="H12512" s="47"/>
      <c r="I12512" s="47"/>
      <c r="J12512" s="47"/>
    </row>
    <row r="12513" spans="6:10">
      <c r="F12513" s="47"/>
      <c r="G12513" s="47"/>
      <c r="H12513" s="47"/>
      <c r="I12513" s="47"/>
      <c r="J12513" s="47"/>
    </row>
    <row r="12514" spans="6:10">
      <c r="F12514" s="47"/>
      <c r="G12514" s="47"/>
      <c r="H12514" s="47"/>
      <c r="I12514" s="47"/>
      <c r="J12514" s="47"/>
    </row>
    <row r="12515" spans="6:10">
      <c r="F12515" s="47"/>
      <c r="G12515" s="47"/>
      <c r="H12515" s="47"/>
      <c r="I12515" s="47"/>
      <c r="J12515" s="47"/>
    </row>
    <row r="12516" spans="6:10">
      <c r="F12516" s="47"/>
      <c r="G12516" s="47"/>
      <c r="H12516" s="47"/>
      <c r="I12516" s="47"/>
      <c r="J12516" s="47"/>
    </row>
    <row r="12517" spans="6:10">
      <c r="F12517" s="47"/>
      <c r="G12517" s="47"/>
      <c r="H12517" s="47"/>
      <c r="I12517" s="47"/>
      <c r="J12517" s="47"/>
    </row>
    <row r="12518" spans="6:10">
      <c r="F12518" s="47"/>
      <c r="G12518" s="47"/>
      <c r="H12518" s="47"/>
      <c r="I12518" s="47"/>
      <c r="J12518" s="47"/>
    </row>
    <row r="12519" spans="6:10">
      <c r="F12519" s="47"/>
      <c r="G12519" s="47"/>
      <c r="H12519" s="47"/>
      <c r="I12519" s="47"/>
      <c r="J12519" s="47"/>
    </row>
    <row r="12520" spans="6:10">
      <c r="F12520" s="47"/>
      <c r="G12520" s="47"/>
      <c r="H12520" s="47"/>
      <c r="I12520" s="47"/>
      <c r="J12520" s="47"/>
    </row>
    <row r="12521" spans="6:10">
      <c r="F12521" s="47"/>
      <c r="G12521" s="47"/>
      <c r="H12521" s="47"/>
      <c r="I12521" s="47"/>
      <c r="J12521" s="47"/>
    </row>
    <row r="12522" spans="6:10">
      <c r="F12522" s="47"/>
      <c r="G12522" s="47"/>
      <c r="H12522" s="47"/>
      <c r="I12522" s="47"/>
      <c r="J12522" s="47"/>
    </row>
    <row r="12523" spans="6:10">
      <c r="F12523" s="47"/>
      <c r="G12523" s="47"/>
      <c r="H12523" s="47"/>
      <c r="I12523" s="47"/>
      <c r="J12523" s="47"/>
    </row>
    <row r="12524" spans="6:10">
      <c r="F12524" s="47"/>
      <c r="G12524" s="47"/>
      <c r="H12524" s="47"/>
      <c r="I12524" s="47"/>
      <c r="J12524" s="47"/>
    </row>
    <row r="12525" spans="6:10">
      <c r="F12525" s="47"/>
      <c r="G12525" s="47"/>
      <c r="H12525" s="47"/>
      <c r="I12525" s="47"/>
      <c r="J12525" s="47"/>
    </row>
    <row r="12526" spans="6:10">
      <c r="F12526" s="47"/>
      <c r="G12526" s="47"/>
      <c r="H12526" s="47"/>
      <c r="I12526" s="47"/>
      <c r="J12526" s="47"/>
    </row>
    <row r="12527" spans="6:10">
      <c r="F12527" s="47"/>
      <c r="G12527" s="47"/>
      <c r="H12527" s="47"/>
      <c r="I12527" s="47"/>
      <c r="J12527" s="47"/>
    </row>
    <row r="12528" spans="6:10">
      <c r="F12528" s="47"/>
      <c r="G12528" s="47"/>
      <c r="H12528" s="47"/>
      <c r="I12528" s="47"/>
      <c r="J12528" s="47"/>
    </row>
    <row r="12529" spans="6:10">
      <c r="F12529" s="47"/>
      <c r="G12529" s="47"/>
      <c r="H12529" s="47"/>
      <c r="I12529" s="47"/>
      <c r="J12529" s="47"/>
    </row>
    <row r="12530" spans="6:10">
      <c r="F12530" s="47"/>
      <c r="G12530" s="47"/>
      <c r="H12530" s="47"/>
      <c r="I12530" s="47"/>
      <c r="J12530" s="47"/>
    </row>
    <row r="12531" spans="6:10">
      <c r="F12531" s="47"/>
      <c r="G12531" s="47"/>
      <c r="H12531" s="47"/>
      <c r="I12531" s="47"/>
      <c r="J12531" s="47"/>
    </row>
    <row r="12532" spans="6:10">
      <c r="F12532" s="47"/>
      <c r="G12532" s="47"/>
      <c r="H12532" s="47"/>
      <c r="I12532" s="47"/>
      <c r="J12532" s="47"/>
    </row>
    <row r="12533" spans="6:10">
      <c r="F12533" s="47"/>
      <c r="G12533" s="47"/>
      <c r="H12533" s="47"/>
      <c r="I12533" s="47"/>
      <c r="J12533" s="47"/>
    </row>
    <row r="12534" spans="6:10">
      <c r="F12534" s="47"/>
      <c r="G12534" s="47"/>
      <c r="H12534" s="47"/>
      <c r="I12534" s="47"/>
      <c r="J12534" s="47"/>
    </row>
    <row r="12535" spans="6:10">
      <c r="F12535" s="47"/>
      <c r="G12535" s="47"/>
      <c r="H12535" s="47"/>
      <c r="I12535" s="47"/>
      <c r="J12535" s="47"/>
    </row>
    <row r="12536" spans="6:10">
      <c r="F12536" s="47"/>
      <c r="G12536" s="47"/>
      <c r="H12536" s="47"/>
      <c r="I12536" s="47"/>
      <c r="J12536" s="47"/>
    </row>
    <row r="12537" spans="6:10">
      <c r="F12537" s="47"/>
      <c r="G12537" s="47"/>
      <c r="H12537" s="47"/>
      <c r="I12537" s="47"/>
      <c r="J12537" s="47"/>
    </row>
    <row r="12538" spans="6:10">
      <c r="F12538" s="47"/>
      <c r="G12538" s="47"/>
      <c r="H12538" s="47"/>
      <c r="I12538" s="47"/>
      <c r="J12538" s="47"/>
    </row>
    <row r="12539" spans="6:10">
      <c r="F12539" s="47"/>
      <c r="G12539" s="47"/>
      <c r="H12539" s="47"/>
      <c r="I12539" s="47"/>
      <c r="J12539" s="47"/>
    </row>
    <row r="12540" spans="6:10">
      <c r="F12540" s="47"/>
      <c r="G12540" s="47"/>
      <c r="H12540" s="47"/>
      <c r="I12540" s="47"/>
      <c r="J12540" s="47"/>
    </row>
    <row r="12541" spans="6:10">
      <c r="F12541" s="47"/>
      <c r="G12541" s="47"/>
      <c r="H12541" s="47"/>
      <c r="I12541" s="47"/>
      <c r="J12541" s="47"/>
    </row>
    <row r="12542" spans="6:10">
      <c r="F12542" s="47"/>
      <c r="G12542" s="47"/>
      <c r="H12542" s="47"/>
      <c r="I12542" s="47"/>
      <c r="J12542" s="47"/>
    </row>
    <row r="12543" spans="6:10">
      <c r="F12543" s="47"/>
      <c r="G12543" s="47"/>
      <c r="H12543" s="47"/>
      <c r="I12543" s="47"/>
      <c r="J12543" s="47"/>
    </row>
    <row r="12544" spans="6:10">
      <c r="F12544" s="47"/>
      <c r="G12544" s="47"/>
      <c r="H12544" s="47"/>
      <c r="I12544" s="47"/>
      <c r="J12544" s="47"/>
    </row>
    <row r="12545" spans="6:10">
      <c r="F12545" s="47"/>
      <c r="G12545" s="47"/>
      <c r="H12545" s="47"/>
      <c r="I12545" s="47"/>
      <c r="J12545" s="47"/>
    </row>
    <row r="12546" spans="6:10">
      <c r="F12546" s="47"/>
      <c r="G12546" s="47"/>
      <c r="H12546" s="47"/>
      <c r="I12546" s="47"/>
      <c r="J12546" s="47"/>
    </row>
    <row r="12547" spans="6:10">
      <c r="F12547" s="47"/>
      <c r="G12547" s="47"/>
      <c r="H12547" s="47"/>
      <c r="I12547" s="47"/>
      <c r="J12547" s="47"/>
    </row>
    <row r="12548" spans="6:10">
      <c r="F12548" s="47"/>
      <c r="G12548" s="47"/>
      <c r="H12548" s="47"/>
      <c r="I12548" s="47"/>
      <c r="J12548" s="47"/>
    </row>
    <row r="12549" spans="6:10">
      <c r="F12549" s="47"/>
      <c r="G12549" s="47"/>
      <c r="H12549" s="47"/>
      <c r="I12549" s="47"/>
      <c r="J12549" s="47"/>
    </row>
    <row r="12550" spans="6:10">
      <c r="F12550" s="47"/>
      <c r="G12550" s="47"/>
      <c r="H12550" s="47"/>
      <c r="I12550" s="47"/>
      <c r="J12550" s="47"/>
    </row>
    <row r="12551" spans="6:10">
      <c r="F12551" s="47"/>
      <c r="G12551" s="47"/>
      <c r="H12551" s="47"/>
      <c r="I12551" s="47"/>
      <c r="J12551" s="47"/>
    </row>
    <row r="12552" spans="6:10">
      <c r="F12552" s="47"/>
      <c r="G12552" s="47"/>
      <c r="H12552" s="47"/>
      <c r="I12552" s="47"/>
      <c r="J12552" s="47"/>
    </row>
    <row r="12553" spans="6:10">
      <c r="F12553" s="47"/>
      <c r="G12553" s="47"/>
      <c r="H12553" s="47"/>
      <c r="I12553" s="47"/>
      <c r="J12553" s="47"/>
    </row>
    <row r="12554" spans="6:10">
      <c r="F12554" s="47"/>
      <c r="G12554" s="47"/>
      <c r="H12554" s="47"/>
      <c r="I12554" s="47"/>
      <c r="J12554" s="47"/>
    </row>
    <row r="12555" spans="6:10">
      <c r="F12555" s="47"/>
      <c r="G12555" s="47"/>
      <c r="H12555" s="47"/>
      <c r="I12555" s="47"/>
      <c r="J12555" s="47"/>
    </row>
    <row r="12556" spans="6:10">
      <c r="F12556" s="47"/>
      <c r="G12556" s="47"/>
      <c r="H12556" s="47"/>
      <c r="I12556" s="47"/>
      <c r="J12556" s="47"/>
    </row>
    <row r="12557" spans="6:10">
      <c r="F12557" s="47"/>
      <c r="G12557" s="47"/>
      <c r="H12557" s="47"/>
      <c r="I12557" s="47"/>
      <c r="J12557" s="47"/>
    </row>
    <row r="12558" spans="6:10">
      <c r="F12558" s="47"/>
      <c r="G12558" s="47"/>
      <c r="H12558" s="47"/>
      <c r="I12558" s="47"/>
      <c r="J12558" s="47"/>
    </row>
    <row r="12559" spans="6:10">
      <c r="F12559" s="47"/>
      <c r="G12559" s="47"/>
      <c r="H12559" s="47"/>
      <c r="I12559" s="47"/>
      <c r="J12559" s="47"/>
    </row>
    <row r="12560" spans="6:10">
      <c r="F12560" s="47"/>
      <c r="G12560" s="47"/>
      <c r="H12560" s="47"/>
      <c r="I12560" s="47"/>
      <c r="J12560" s="47"/>
    </row>
    <row r="12561" spans="6:10">
      <c r="F12561" s="47"/>
      <c r="G12561" s="47"/>
      <c r="H12561" s="47"/>
      <c r="I12561" s="47"/>
      <c r="J12561" s="47"/>
    </row>
    <row r="12562" spans="6:10">
      <c r="F12562" s="47"/>
      <c r="G12562" s="47"/>
      <c r="H12562" s="47"/>
      <c r="I12562" s="47"/>
      <c r="J12562" s="47"/>
    </row>
    <row r="12563" spans="6:10">
      <c r="F12563" s="47"/>
      <c r="G12563" s="47"/>
      <c r="H12563" s="47"/>
      <c r="I12563" s="47"/>
      <c r="J12563" s="47"/>
    </row>
    <row r="12564" spans="6:10">
      <c r="F12564" s="47"/>
      <c r="G12564" s="47"/>
      <c r="H12564" s="47"/>
      <c r="I12564" s="47"/>
      <c r="J12564" s="47"/>
    </row>
    <row r="12565" spans="6:10">
      <c r="F12565" s="47"/>
      <c r="G12565" s="47"/>
      <c r="H12565" s="47"/>
      <c r="I12565" s="47"/>
      <c r="J12565" s="47"/>
    </row>
    <row r="12566" spans="6:10">
      <c r="F12566" s="47"/>
      <c r="G12566" s="47"/>
      <c r="H12566" s="47"/>
      <c r="I12566" s="47"/>
      <c r="J12566" s="47"/>
    </row>
    <row r="12567" spans="6:10">
      <c r="F12567" s="47"/>
      <c r="G12567" s="47"/>
      <c r="H12567" s="47"/>
      <c r="I12567" s="47"/>
      <c r="J12567" s="47"/>
    </row>
    <row r="12568" spans="6:10">
      <c r="F12568" s="47"/>
      <c r="G12568" s="47"/>
      <c r="H12568" s="47"/>
      <c r="I12568" s="47"/>
      <c r="J12568" s="47"/>
    </row>
    <row r="12569" spans="6:10">
      <c r="F12569" s="47"/>
      <c r="G12569" s="47"/>
      <c r="H12569" s="47"/>
      <c r="I12569" s="47"/>
      <c r="J12569" s="47"/>
    </row>
    <row r="12570" spans="6:10">
      <c r="F12570" s="47"/>
      <c r="G12570" s="47"/>
      <c r="H12570" s="47"/>
      <c r="I12570" s="47"/>
      <c r="J12570" s="47"/>
    </row>
    <row r="12571" spans="6:10">
      <c r="F12571" s="47"/>
      <c r="G12571" s="47"/>
      <c r="H12571" s="47"/>
      <c r="I12571" s="47"/>
      <c r="J12571" s="47"/>
    </row>
    <row r="12572" spans="6:10">
      <c r="F12572" s="47"/>
      <c r="G12572" s="47"/>
      <c r="H12572" s="47"/>
      <c r="I12572" s="47"/>
      <c r="J12572" s="47"/>
    </row>
    <row r="12573" spans="6:10">
      <c r="F12573" s="47"/>
      <c r="G12573" s="47"/>
      <c r="H12573" s="47"/>
      <c r="I12573" s="47"/>
      <c r="J12573" s="47"/>
    </row>
    <row r="12574" spans="6:10">
      <c r="F12574" s="47"/>
      <c r="G12574" s="47"/>
      <c r="H12574" s="47"/>
      <c r="I12574" s="47"/>
      <c r="J12574" s="47"/>
    </row>
    <row r="12575" spans="6:10">
      <c r="F12575" s="47"/>
      <c r="G12575" s="47"/>
      <c r="H12575" s="47"/>
      <c r="I12575" s="47"/>
      <c r="J12575" s="47"/>
    </row>
    <row r="12576" spans="6:10">
      <c r="F12576" s="47"/>
      <c r="G12576" s="47"/>
      <c r="H12576" s="47"/>
      <c r="I12576" s="47"/>
      <c r="J12576" s="47"/>
    </row>
    <row r="12577" spans="6:10">
      <c r="F12577" s="47"/>
      <c r="G12577" s="47"/>
      <c r="H12577" s="47"/>
      <c r="I12577" s="47"/>
      <c r="J12577" s="47"/>
    </row>
    <row r="12578" spans="6:10">
      <c r="F12578" s="47"/>
      <c r="G12578" s="47"/>
      <c r="H12578" s="47"/>
      <c r="I12578" s="47"/>
      <c r="J12578" s="47"/>
    </row>
    <row r="12579" spans="6:10">
      <c r="F12579" s="47"/>
      <c r="G12579" s="47"/>
      <c r="H12579" s="47"/>
      <c r="I12579" s="47"/>
      <c r="J12579" s="47"/>
    </row>
    <row r="12580" spans="6:10">
      <c r="F12580" s="47"/>
      <c r="G12580" s="47"/>
      <c r="H12580" s="47"/>
      <c r="I12580" s="47"/>
      <c r="J12580" s="47"/>
    </row>
    <row r="12581" spans="6:10">
      <c r="F12581" s="47"/>
      <c r="G12581" s="47"/>
      <c r="H12581" s="47"/>
      <c r="I12581" s="47"/>
      <c r="J12581" s="47"/>
    </row>
    <row r="12582" spans="6:10">
      <c r="F12582" s="47"/>
      <c r="G12582" s="47"/>
      <c r="H12582" s="47"/>
      <c r="I12582" s="47"/>
      <c r="J12582" s="47"/>
    </row>
    <row r="12583" spans="6:10">
      <c r="F12583" s="47"/>
      <c r="G12583" s="47"/>
      <c r="H12583" s="47"/>
      <c r="I12583" s="47"/>
      <c r="J12583" s="47"/>
    </row>
    <row r="12584" spans="6:10">
      <c r="F12584" s="47"/>
      <c r="G12584" s="47"/>
      <c r="H12584" s="47"/>
      <c r="I12584" s="47"/>
      <c r="J12584" s="47"/>
    </row>
    <row r="12585" spans="6:10">
      <c r="F12585" s="47"/>
      <c r="G12585" s="47"/>
      <c r="H12585" s="47"/>
      <c r="I12585" s="47"/>
      <c r="J12585" s="47"/>
    </row>
    <row r="12586" spans="6:10">
      <c r="F12586" s="47"/>
      <c r="G12586" s="47"/>
      <c r="H12586" s="47"/>
      <c r="I12586" s="47"/>
      <c r="J12586" s="47"/>
    </row>
    <row r="12587" spans="6:10">
      <c r="F12587" s="47"/>
      <c r="G12587" s="47"/>
      <c r="H12587" s="47"/>
      <c r="I12587" s="47"/>
      <c r="J12587" s="47"/>
    </row>
    <row r="12588" spans="6:10">
      <c r="F12588" s="47"/>
      <c r="G12588" s="47"/>
      <c r="H12588" s="47"/>
      <c r="I12588" s="47"/>
      <c r="J12588" s="47"/>
    </row>
    <row r="12589" spans="6:10">
      <c r="F12589" s="47"/>
      <c r="G12589" s="47"/>
      <c r="H12589" s="47"/>
      <c r="I12589" s="47"/>
      <c r="J12589" s="47"/>
    </row>
    <row r="12590" spans="6:10">
      <c r="F12590" s="47"/>
      <c r="G12590" s="47"/>
      <c r="H12590" s="47"/>
      <c r="I12590" s="47"/>
      <c r="J12590" s="47"/>
    </row>
    <row r="12591" spans="6:10">
      <c r="F12591" s="47"/>
      <c r="G12591" s="47"/>
      <c r="H12591" s="47"/>
      <c r="I12591" s="47"/>
      <c r="J12591" s="47"/>
    </row>
    <row r="12592" spans="6:10">
      <c r="F12592" s="47"/>
      <c r="G12592" s="47"/>
      <c r="H12592" s="47"/>
      <c r="I12592" s="47"/>
      <c r="J12592" s="47"/>
    </row>
    <row r="12593" spans="6:10">
      <c r="F12593" s="47"/>
      <c r="G12593" s="47"/>
      <c r="H12593" s="47"/>
      <c r="I12593" s="47"/>
      <c r="J12593" s="47"/>
    </row>
    <row r="12594" spans="6:10">
      <c r="F12594" s="47"/>
      <c r="G12594" s="47"/>
      <c r="H12594" s="47"/>
      <c r="I12594" s="47"/>
      <c r="J12594" s="47"/>
    </row>
    <row r="12595" spans="6:10">
      <c r="F12595" s="47"/>
      <c r="G12595" s="47"/>
      <c r="H12595" s="47"/>
      <c r="I12595" s="47"/>
      <c r="J12595" s="47"/>
    </row>
    <row r="12596" spans="6:10">
      <c r="F12596" s="47"/>
      <c r="G12596" s="47"/>
      <c r="H12596" s="47"/>
      <c r="I12596" s="47"/>
      <c r="J12596" s="47"/>
    </row>
    <row r="12597" spans="6:10">
      <c r="F12597" s="47"/>
      <c r="G12597" s="47"/>
      <c r="H12597" s="47"/>
      <c r="I12597" s="47"/>
      <c r="J12597" s="47"/>
    </row>
    <row r="12598" spans="6:10">
      <c r="F12598" s="47"/>
      <c r="G12598" s="47"/>
      <c r="H12598" s="47"/>
      <c r="I12598" s="47"/>
      <c r="J12598" s="47"/>
    </row>
    <row r="12599" spans="6:10">
      <c r="F12599" s="47"/>
      <c r="G12599" s="47"/>
      <c r="H12599" s="47"/>
      <c r="I12599" s="47"/>
      <c r="J12599" s="47"/>
    </row>
    <row r="12600" spans="6:10">
      <c r="F12600" s="47"/>
      <c r="G12600" s="47"/>
      <c r="H12600" s="47"/>
      <c r="I12600" s="47"/>
      <c r="J12600" s="47"/>
    </row>
    <row r="12601" spans="6:10">
      <c r="F12601" s="47"/>
      <c r="G12601" s="47"/>
      <c r="H12601" s="47"/>
      <c r="I12601" s="47"/>
      <c r="J12601" s="47"/>
    </row>
    <row r="12602" spans="6:10">
      <c r="F12602" s="47"/>
      <c r="G12602" s="47"/>
      <c r="H12602" s="47"/>
      <c r="I12602" s="47"/>
      <c r="J12602" s="47"/>
    </row>
    <row r="12603" spans="6:10">
      <c r="F12603" s="47"/>
      <c r="G12603" s="47"/>
      <c r="H12603" s="47"/>
      <c r="I12603" s="47"/>
      <c r="J12603" s="47"/>
    </row>
    <row r="12604" spans="6:10">
      <c r="F12604" s="47"/>
      <c r="G12604" s="47"/>
      <c r="H12604" s="47"/>
      <c r="I12604" s="47"/>
      <c r="J12604" s="47"/>
    </row>
    <row r="12605" spans="6:10">
      <c r="F12605" s="47"/>
      <c r="G12605" s="47"/>
      <c r="H12605" s="47"/>
      <c r="I12605" s="47"/>
      <c r="J12605" s="47"/>
    </row>
    <row r="12606" spans="6:10">
      <c r="F12606" s="47"/>
      <c r="G12606" s="47"/>
      <c r="H12606" s="47"/>
      <c r="I12606" s="47"/>
      <c r="J12606" s="47"/>
    </row>
    <row r="12607" spans="6:10">
      <c r="F12607" s="47"/>
      <c r="G12607" s="47"/>
      <c r="H12607" s="47"/>
      <c r="I12607" s="47"/>
      <c r="J12607" s="47"/>
    </row>
    <row r="12608" spans="6:10">
      <c r="F12608" s="47"/>
      <c r="G12608" s="47"/>
      <c r="H12608" s="47"/>
      <c r="I12608" s="47"/>
      <c r="J12608" s="47"/>
    </row>
    <row r="12609" spans="6:10">
      <c r="F12609" s="47"/>
      <c r="G12609" s="47"/>
      <c r="H12609" s="47"/>
      <c r="I12609" s="47"/>
      <c r="J12609" s="47"/>
    </row>
    <row r="12610" spans="6:10">
      <c r="F12610" s="47"/>
      <c r="G12610" s="47"/>
      <c r="H12610" s="47"/>
      <c r="I12610" s="47"/>
      <c r="J12610" s="47"/>
    </row>
    <row r="12611" spans="6:10">
      <c r="F12611" s="47"/>
      <c r="G12611" s="47"/>
      <c r="H12611" s="47"/>
      <c r="I12611" s="47"/>
      <c r="J12611" s="47"/>
    </row>
    <row r="12612" spans="6:10">
      <c r="F12612" s="47"/>
      <c r="G12612" s="47"/>
      <c r="H12612" s="47"/>
      <c r="I12612" s="47"/>
      <c r="J12612" s="47"/>
    </row>
    <row r="12613" spans="6:10">
      <c r="F12613" s="47"/>
      <c r="G12613" s="47"/>
      <c r="H12613" s="47"/>
      <c r="I12613" s="47"/>
      <c r="J12613" s="47"/>
    </row>
    <row r="12614" spans="6:10">
      <c r="F12614" s="47"/>
      <c r="G12614" s="47"/>
      <c r="H12614" s="47"/>
      <c r="I12614" s="47"/>
      <c r="J12614" s="47"/>
    </row>
    <row r="12615" spans="6:10">
      <c r="F12615" s="47"/>
      <c r="G12615" s="47"/>
      <c r="H12615" s="47"/>
      <c r="I12615" s="47"/>
      <c r="J12615" s="47"/>
    </row>
    <row r="12616" spans="6:10">
      <c r="F12616" s="47"/>
      <c r="G12616" s="47"/>
      <c r="H12616" s="47"/>
      <c r="I12616" s="47"/>
      <c r="J12616" s="47"/>
    </row>
    <row r="12617" spans="6:10">
      <c r="F12617" s="47"/>
      <c r="G12617" s="47"/>
      <c r="H12617" s="47"/>
      <c r="I12617" s="47"/>
      <c r="J12617" s="47"/>
    </row>
    <row r="12618" spans="6:10">
      <c r="F12618" s="47"/>
      <c r="G12618" s="47"/>
      <c r="H12618" s="47"/>
      <c r="I12618" s="47"/>
      <c r="J12618" s="47"/>
    </row>
    <row r="12619" spans="6:10">
      <c r="F12619" s="47"/>
      <c r="G12619" s="47"/>
      <c r="H12619" s="47"/>
      <c r="I12619" s="47"/>
      <c r="J12619" s="47"/>
    </row>
    <row r="12620" spans="6:10">
      <c r="F12620" s="47"/>
      <c r="G12620" s="47"/>
      <c r="H12620" s="47"/>
      <c r="I12620" s="47"/>
      <c r="J12620" s="47"/>
    </row>
    <row r="12621" spans="6:10">
      <c r="F12621" s="47"/>
      <c r="G12621" s="47"/>
      <c r="H12621" s="47"/>
      <c r="I12621" s="47"/>
      <c r="J12621" s="47"/>
    </row>
    <row r="12622" spans="6:10">
      <c r="F12622" s="47"/>
      <c r="G12622" s="47"/>
      <c r="H12622" s="47"/>
      <c r="I12622" s="47"/>
      <c r="J12622" s="47"/>
    </row>
    <row r="12623" spans="6:10">
      <c r="F12623" s="47"/>
      <c r="G12623" s="47"/>
      <c r="H12623" s="47"/>
      <c r="I12623" s="47"/>
      <c r="J12623" s="47"/>
    </row>
    <row r="12624" spans="6:10">
      <c r="F12624" s="47"/>
      <c r="G12624" s="47"/>
      <c r="H12624" s="47"/>
      <c r="I12624" s="47"/>
      <c r="J12624" s="47"/>
    </row>
    <row r="12625" spans="6:10">
      <c r="F12625" s="47"/>
      <c r="G12625" s="47"/>
      <c r="H12625" s="47"/>
      <c r="I12625" s="47"/>
      <c r="J12625" s="47"/>
    </row>
    <row r="12626" spans="6:10">
      <c r="F12626" s="47"/>
      <c r="G12626" s="47"/>
      <c r="H12626" s="47"/>
      <c r="I12626" s="47"/>
      <c r="J12626" s="47"/>
    </row>
    <row r="12627" spans="6:10">
      <c r="F12627" s="47"/>
      <c r="G12627" s="47"/>
      <c r="H12627" s="47"/>
      <c r="I12627" s="47"/>
      <c r="J12627" s="47"/>
    </row>
    <row r="12628" spans="6:10">
      <c r="F12628" s="47"/>
      <c r="G12628" s="47"/>
      <c r="H12628" s="47"/>
      <c r="I12628" s="47"/>
      <c r="J12628" s="47"/>
    </row>
    <row r="12629" spans="6:10">
      <c r="F12629" s="47"/>
      <c r="G12629" s="47"/>
      <c r="H12629" s="47"/>
      <c r="I12629" s="47"/>
      <c r="J12629" s="47"/>
    </row>
    <row r="12630" spans="6:10">
      <c r="F12630" s="47"/>
      <c r="G12630" s="47"/>
      <c r="H12630" s="47"/>
      <c r="I12630" s="47"/>
      <c r="J12630" s="47"/>
    </row>
    <row r="12631" spans="6:10">
      <c r="F12631" s="47"/>
      <c r="G12631" s="47"/>
      <c r="H12631" s="47"/>
      <c r="I12631" s="47"/>
      <c r="J12631" s="47"/>
    </row>
    <row r="12632" spans="6:10">
      <c r="F12632" s="47"/>
      <c r="G12632" s="47"/>
      <c r="H12632" s="47"/>
      <c r="I12632" s="47"/>
      <c r="J12632" s="47"/>
    </row>
    <row r="12633" spans="6:10">
      <c r="F12633" s="47"/>
      <c r="G12633" s="47"/>
      <c r="H12633" s="47"/>
      <c r="I12633" s="47"/>
      <c r="J12633" s="47"/>
    </row>
    <row r="12634" spans="6:10">
      <c r="F12634" s="47"/>
      <c r="G12634" s="47"/>
      <c r="H12634" s="47"/>
      <c r="I12634" s="47"/>
      <c r="J12634" s="47"/>
    </row>
    <row r="12635" spans="6:10">
      <c r="F12635" s="47"/>
      <c r="G12635" s="47"/>
      <c r="H12635" s="47"/>
      <c r="I12635" s="47"/>
      <c r="J12635" s="47"/>
    </row>
    <row r="12636" spans="6:10">
      <c r="F12636" s="47"/>
      <c r="G12636" s="47"/>
      <c r="H12636" s="47"/>
      <c r="I12636" s="47"/>
      <c r="J12636" s="47"/>
    </row>
    <row r="12637" spans="6:10">
      <c r="F12637" s="47"/>
      <c r="G12637" s="47"/>
      <c r="H12637" s="47"/>
      <c r="I12637" s="47"/>
      <c r="J12637" s="47"/>
    </row>
    <row r="12638" spans="6:10">
      <c r="F12638" s="47"/>
      <c r="G12638" s="47"/>
      <c r="H12638" s="47"/>
      <c r="I12638" s="47"/>
      <c r="J12638" s="47"/>
    </row>
    <row r="12639" spans="6:10">
      <c r="F12639" s="47"/>
      <c r="G12639" s="47"/>
      <c r="H12639" s="47"/>
      <c r="I12639" s="47"/>
      <c r="J12639" s="47"/>
    </row>
    <row r="12640" spans="6:10">
      <c r="F12640" s="47"/>
      <c r="G12640" s="47"/>
      <c r="H12640" s="47"/>
      <c r="I12640" s="47"/>
      <c r="J12640" s="47"/>
    </row>
    <row r="12641" spans="6:10">
      <c r="F12641" s="47"/>
      <c r="G12641" s="47"/>
      <c r="H12641" s="47"/>
      <c r="I12641" s="47"/>
      <c r="J12641" s="47"/>
    </row>
    <row r="12642" spans="6:10">
      <c r="F12642" s="47"/>
      <c r="G12642" s="47"/>
      <c r="H12642" s="47"/>
      <c r="I12642" s="47"/>
      <c r="J12642" s="47"/>
    </row>
    <row r="12643" spans="6:10">
      <c r="F12643" s="47"/>
      <c r="G12643" s="47"/>
      <c r="H12643" s="47"/>
      <c r="I12643" s="47"/>
      <c r="J12643" s="47"/>
    </row>
    <row r="12644" spans="6:10">
      <c r="F12644" s="47"/>
      <c r="G12644" s="47"/>
      <c r="H12644" s="47"/>
      <c r="I12644" s="47"/>
      <c r="J12644" s="47"/>
    </row>
    <row r="12645" spans="6:10">
      <c r="F12645" s="47"/>
      <c r="G12645" s="47"/>
      <c r="H12645" s="47"/>
      <c r="I12645" s="47"/>
      <c r="J12645" s="47"/>
    </row>
    <row r="12646" spans="6:10">
      <c r="F12646" s="47"/>
      <c r="G12646" s="47"/>
      <c r="H12646" s="47"/>
      <c r="I12646" s="47"/>
      <c r="J12646" s="47"/>
    </row>
    <row r="12647" spans="6:10">
      <c r="F12647" s="47"/>
      <c r="G12647" s="47"/>
      <c r="H12647" s="47"/>
      <c r="I12647" s="47"/>
      <c r="J12647" s="47"/>
    </row>
    <row r="12648" spans="6:10">
      <c r="F12648" s="47"/>
      <c r="G12648" s="47"/>
      <c r="H12648" s="47"/>
      <c r="I12648" s="47"/>
      <c r="J12648" s="47"/>
    </row>
    <row r="12649" spans="6:10">
      <c r="F12649" s="47"/>
      <c r="G12649" s="47"/>
      <c r="H12649" s="47"/>
      <c r="I12649" s="47"/>
      <c r="J12649" s="47"/>
    </row>
    <row r="12650" spans="6:10">
      <c r="F12650" s="47"/>
      <c r="G12650" s="47"/>
      <c r="H12650" s="47"/>
      <c r="I12650" s="47"/>
      <c r="J12650" s="47"/>
    </row>
    <row r="12651" spans="6:10">
      <c r="F12651" s="47"/>
      <c r="G12651" s="47"/>
      <c r="H12651" s="47"/>
      <c r="I12651" s="47"/>
      <c r="J12651" s="47"/>
    </row>
    <row r="12652" spans="6:10">
      <c r="F12652" s="47"/>
      <c r="G12652" s="47"/>
      <c r="H12652" s="47"/>
      <c r="I12652" s="47"/>
      <c r="J12652" s="47"/>
    </row>
    <row r="12653" spans="6:10">
      <c r="F12653" s="47"/>
      <c r="G12653" s="47"/>
      <c r="H12653" s="47"/>
      <c r="I12653" s="47"/>
      <c r="J12653" s="47"/>
    </row>
    <row r="12654" spans="6:10">
      <c r="F12654" s="47"/>
      <c r="G12654" s="47"/>
      <c r="H12654" s="47"/>
      <c r="I12654" s="47"/>
      <c r="J12654" s="47"/>
    </row>
    <row r="12655" spans="6:10">
      <c r="F12655" s="47"/>
      <c r="G12655" s="47"/>
      <c r="H12655" s="47"/>
      <c r="I12655" s="47"/>
      <c r="J12655" s="47"/>
    </row>
    <row r="12656" spans="6:10">
      <c r="F12656" s="47"/>
      <c r="G12656" s="47"/>
      <c r="H12656" s="47"/>
      <c r="I12656" s="47"/>
      <c r="J12656" s="47"/>
    </row>
    <row r="12657" spans="6:10">
      <c r="F12657" s="47"/>
      <c r="G12657" s="47"/>
      <c r="H12657" s="47"/>
      <c r="I12657" s="47"/>
      <c r="J12657" s="47"/>
    </row>
    <row r="12658" spans="6:10">
      <c r="F12658" s="47"/>
      <c r="G12658" s="47"/>
      <c r="H12658" s="47"/>
      <c r="I12658" s="47"/>
      <c r="J12658" s="47"/>
    </row>
    <row r="12659" spans="6:10">
      <c r="F12659" s="47"/>
      <c r="G12659" s="47"/>
      <c r="H12659" s="47"/>
      <c r="I12659" s="47"/>
      <c r="J12659" s="47"/>
    </row>
    <row r="12660" spans="6:10">
      <c r="F12660" s="47"/>
      <c r="G12660" s="47"/>
      <c r="H12660" s="47"/>
      <c r="I12660" s="47"/>
      <c r="J12660" s="47"/>
    </row>
    <row r="12661" spans="6:10">
      <c r="F12661" s="47"/>
      <c r="G12661" s="47"/>
      <c r="H12661" s="47"/>
      <c r="I12661" s="47"/>
      <c r="J12661" s="47"/>
    </row>
    <row r="12662" spans="6:10">
      <c r="F12662" s="47"/>
      <c r="G12662" s="47"/>
      <c r="H12662" s="47"/>
      <c r="I12662" s="47"/>
      <c r="J12662" s="47"/>
    </row>
    <row r="12663" spans="6:10">
      <c r="F12663" s="47"/>
      <c r="G12663" s="47"/>
      <c r="H12663" s="47"/>
      <c r="I12663" s="47"/>
      <c r="J12663" s="47"/>
    </row>
    <row r="12664" spans="6:10">
      <c r="F12664" s="47"/>
      <c r="G12664" s="47"/>
      <c r="H12664" s="47"/>
      <c r="I12664" s="47"/>
      <c r="J12664" s="47"/>
    </row>
    <row r="12665" spans="6:10">
      <c r="F12665" s="47"/>
      <c r="G12665" s="47"/>
      <c r="H12665" s="47"/>
      <c r="I12665" s="47"/>
      <c r="J12665" s="47"/>
    </row>
    <row r="12666" spans="6:10">
      <c r="F12666" s="47"/>
      <c r="G12666" s="47"/>
      <c r="H12666" s="47"/>
      <c r="I12666" s="47"/>
      <c r="J12666" s="47"/>
    </row>
    <row r="12667" spans="6:10">
      <c r="F12667" s="47"/>
      <c r="G12667" s="47"/>
      <c r="H12667" s="47"/>
      <c r="I12667" s="47"/>
      <c r="J12667" s="47"/>
    </row>
    <row r="12668" spans="6:10">
      <c r="F12668" s="47"/>
      <c r="G12668" s="47"/>
      <c r="H12668" s="47"/>
      <c r="I12668" s="47"/>
      <c r="J12668" s="47"/>
    </row>
    <row r="12669" spans="6:10">
      <c r="F12669" s="47"/>
      <c r="G12669" s="47"/>
      <c r="H12669" s="47"/>
      <c r="I12669" s="47"/>
      <c r="J12669" s="47"/>
    </row>
    <row r="12670" spans="6:10">
      <c r="F12670" s="47"/>
      <c r="G12670" s="47"/>
      <c r="H12670" s="47"/>
      <c r="I12670" s="47"/>
      <c r="J12670" s="47"/>
    </row>
    <row r="12671" spans="6:10">
      <c r="F12671" s="47"/>
      <c r="G12671" s="47"/>
      <c r="H12671" s="47"/>
      <c r="I12671" s="47"/>
      <c r="J12671" s="47"/>
    </row>
    <row r="12672" spans="6:10">
      <c r="F12672" s="47"/>
      <c r="G12672" s="47"/>
      <c r="H12672" s="47"/>
      <c r="I12672" s="47"/>
      <c r="J12672" s="47"/>
    </row>
    <row r="12673" spans="6:10">
      <c r="F12673" s="47"/>
      <c r="G12673" s="47"/>
      <c r="H12673" s="47"/>
      <c r="I12673" s="47"/>
      <c r="J12673" s="47"/>
    </row>
    <row r="12674" spans="6:10">
      <c r="F12674" s="47"/>
      <c r="G12674" s="47"/>
      <c r="H12674" s="47"/>
      <c r="I12674" s="47"/>
      <c r="J12674" s="47"/>
    </row>
    <row r="12675" spans="6:10">
      <c r="F12675" s="47"/>
      <c r="G12675" s="47"/>
      <c r="H12675" s="47"/>
      <c r="I12675" s="47"/>
      <c r="J12675" s="47"/>
    </row>
    <row r="12676" spans="6:10">
      <c r="F12676" s="47"/>
      <c r="G12676" s="47"/>
      <c r="H12676" s="47"/>
      <c r="I12676" s="47"/>
      <c r="J12676" s="47"/>
    </row>
    <row r="12677" spans="6:10">
      <c r="F12677" s="47"/>
      <c r="G12677" s="47"/>
      <c r="H12677" s="47"/>
      <c r="I12677" s="47"/>
      <c r="J12677" s="47"/>
    </row>
    <row r="12678" spans="6:10">
      <c r="F12678" s="47"/>
      <c r="G12678" s="47"/>
      <c r="H12678" s="47"/>
      <c r="I12678" s="47"/>
      <c r="J12678" s="47"/>
    </row>
    <row r="12679" spans="6:10">
      <c r="F12679" s="47"/>
      <c r="G12679" s="47"/>
      <c r="H12679" s="47"/>
      <c r="I12679" s="47"/>
      <c r="J12679" s="47"/>
    </row>
    <row r="12680" spans="6:10">
      <c r="F12680" s="47"/>
      <c r="G12680" s="47"/>
      <c r="H12680" s="47"/>
      <c r="I12680" s="47"/>
      <c r="J12680" s="47"/>
    </row>
    <row r="12681" spans="6:10">
      <c r="F12681" s="47"/>
      <c r="G12681" s="47"/>
      <c r="H12681" s="47"/>
      <c r="I12681" s="47"/>
      <c r="J12681" s="47"/>
    </row>
    <row r="12682" spans="6:10">
      <c r="F12682" s="47"/>
      <c r="G12682" s="47"/>
      <c r="H12682" s="47"/>
      <c r="I12682" s="47"/>
      <c r="J12682" s="47"/>
    </row>
    <row r="12683" spans="6:10">
      <c r="F12683" s="47"/>
      <c r="G12683" s="47"/>
      <c r="H12683" s="47"/>
      <c r="I12683" s="47"/>
      <c r="J12683" s="47"/>
    </row>
    <row r="12684" spans="6:10">
      <c r="F12684" s="47"/>
      <c r="G12684" s="47"/>
      <c r="H12684" s="47"/>
      <c r="I12684" s="47"/>
      <c r="J12684" s="47"/>
    </row>
    <row r="12685" spans="6:10">
      <c r="F12685" s="47"/>
      <c r="G12685" s="47"/>
      <c r="H12685" s="47"/>
      <c r="I12685" s="47"/>
      <c r="J12685" s="47"/>
    </row>
    <row r="12686" spans="6:10">
      <c r="F12686" s="47"/>
      <c r="G12686" s="47"/>
      <c r="H12686" s="47"/>
      <c r="I12686" s="47"/>
      <c r="J12686" s="47"/>
    </row>
    <row r="12687" spans="6:10">
      <c r="F12687" s="47"/>
      <c r="G12687" s="47"/>
      <c r="H12687" s="47"/>
      <c r="I12687" s="47"/>
      <c r="J12687" s="47"/>
    </row>
    <row r="12688" spans="6:10">
      <c r="F12688" s="47"/>
      <c r="G12688" s="47"/>
      <c r="H12688" s="47"/>
      <c r="I12688" s="47"/>
      <c r="J12688" s="47"/>
    </row>
    <row r="12689" spans="6:10">
      <c r="F12689" s="47"/>
      <c r="G12689" s="47"/>
      <c r="H12689" s="47"/>
      <c r="I12689" s="47"/>
      <c r="J12689" s="47"/>
    </row>
    <row r="12690" spans="6:10">
      <c r="F12690" s="47"/>
      <c r="G12690" s="47"/>
      <c r="H12690" s="47"/>
      <c r="I12690" s="47"/>
      <c r="J12690" s="47"/>
    </row>
    <row r="12691" spans="6:10">
      <c r="F12691" s="47"/>
      <c r="G12691" s="47"/>
      <c r="H12691" s="47"/>
      <c r="I12691" s="47"/>
      <c r="J12691" s="47"/>
    </row>
    <row r="12692" spans="6:10">
      <c r="F12692" s="47"/>
      <c r="G12692" s="47"/>
      <c r="H12692" s="47"/>
      <c r="I12692" s="47"/>
      <c r="J12692" s="47"/>
    </row>
    <row r="12693" spans="6:10">
      <c r="F12693" s="47"/>
      <c r="G12693" s="47"/>
      <c r="H12693" s="47"/>
      <c r="I12693" s="47"/>
      <c r="J12693" s="47"/>
    </row>
    <row r="12694" spans="6:10">
      <c r="F12694" s="47"/>
      <c r="G12694" s="47"/>
      <c r="H12694" s="47"/>
      <c r="I12694" s="47"/>
      <c r="J12694" s="47"/>
    </row>
    <row r="12695" spans="6:10">
      <c r="F12695" s="47"/>
      <c r="G12695" s="47"/>
      <c r="H12695" s="47"/>
      <c r="I12695" s="47"/>
      <c r="J12695" s="47"/>
    </row>
    <row r="12696" spans="6:10">
      <c r="F12696" s="47"/>
      <c r="G12696" s="47"/>
      <c r="H12696" s="47"/>
      <c r="I12696" s="47"/>
      <c r="J12696" s="47"/>
    </row>
    <row r="12697" spans="6:10">
      <c r="F12697" s="47"/>
      <c r="G12697" s="47"/>
      <c r="H12697" s="47"/>
      <c r="I12697" s="47"/>
      <c r="J12697" s="47"/>
    </row>
    <row r="12698" spans="6:10">
      <c r="F12698" s="47"/>
      <c r="G12698" s="47"/>
      <c r="H12698" s="47"/>
      <c r="I12698" s="47"/>
      <c r="J12698" s="47"/>
    </row>
    <row r="12699" spans="6:10">
      <c r="F12699" s="47"/>
      <c r="G12699" s="47"/>
      <c r="H12699" s="47"/>
      <c r="I12699" s="47"/>
      <c r="J12699" s="47"/>
    </row>
    <row r="12700" spans="6:10">
      <c r="F12700" s="47"/>
      <c r="G12700" s="47"/>
      <c r="H12700" s="47"/>
      <c r="I12700" s="47"/>
      <c r="J12700" s="47"/>
    </row>
    <row r="12701" spans="6:10">
      <c r="F12701" s="47"/>
      <c r="G12701" s="47"/>
      <c r="H12701" s="47"/>
      <c r="I12701" s="47"/>
      <c r="J12701" s="47"/>
    </row>
    <row r="12702" spans="6:10">
      <c r="F12702" s="47"/>
      <c r="G12702" s="47"/>
      <c r="H12702" s="47"/>
      <c r="I12702" s="47"/>
      <c r="J12702" s="47"/>
    </row>
    <row r="12703" spans="6:10">
      <c r="F12703" s="47"/>
      <c r="G12703" s="47"/>
      <c r="H12703" s="47"/>
      <c r="I12703" s="47"/>
      <c r="J12703" s="47"/>
    </row>
    <row r="12704" spans="6:10">
      <c r="F12704" s="47"/>
      <c r="G12704" s="47"/>
      <c r="H12704" s="47"/>
      <c r="I12704" s="47"/>
      <c r="J12704" s="47"/>
    </row>
    <row r="12705" spans="6:10">
      <c r="F12705" s="47"/>
      <c r="G12705" s="47"/>
      <c r="H12705" s="47"/>
      <c r="I12705" s="47"/>
      <c r="J12705" s="47"/>
    </row>
    <row r="12706" spans="6:10">
      <c r="F12706" s="47"/>
      <c r="G12706" s="47"/>
      <c r="H12706" s="47"/>
      <c r="I12706" s="47"/>
      <c r="J12706" s="47"/>
    </row>
    <row r="12707" spans="6:10">
      <c r="F12707" s="47"/>
      <c r="G12707" s="47"/>
      <c r="H12707" s="47"/>
      <c r="I12707" s="47"/>
      <c r="J12707" s="47"/>
    </row>
    <row r="12708" spans="6:10">
      <c r="F12708" s="47"/>
      <c r="G12708" s="47"/>
      <c r="H12708" s="47"/>
      <c r="I12708" s="47"/>
      <c r="J12708" s="47"/>
    </row>
    <row r="12709" spans="6:10">
      <c r="F12709" s="47"/>
      <c r="G12709" s="47"/>
      <c r="H12709" s="47"/>
      <c r="I12709" s="47"/>
      <c r="J12709" s="47"/>
    </row>
    <row r="12710" spans="6:10">
      <c r="F12710" s="47"/>
      <c r="G12710" s="47"/>
      <c r="H12710" s="47"/>
      <c r="I12710" s="47"/>
      <c r="J12710" s="47"/>
    </row>
    <row r="12711" spans="6:10">
      <c r="F12711" s="47"/>
      <c r="G12711" s="47"/>
      <c r="H12711" s="47"/>
      <c r="I12711" s="47"/>
      <c r="J12711" s="47"/>
    </row>
    <row r="12712" spans="6:10">
      <c r="F12712" s="47"/>
      <c r="G12712" s="47"/>
      <c r="H12712" s="47"/>
      <c r="I12712" s="47"/>
      <c r="J12712" s="47"/>
    </row>
    <row r="12713" spans="6:10">
      <c r="F12713" s="47"/>
      <c r="G12713" s="47"/>
      <c r="H12713" s="47"/>
      <c r="I12713" s="47"/>
      <c r="J12713" s="47"/>
    </row>
    <row r="12714" spans="6:10">
      <c r="F12714" s="47"/>
      <c r="G12714" s="47"/>
      <c r="H12714" s="47"/>
      <c r="I12714" s="47"/>
      <c r="J12714" s="47"/>
    </row>
    <row r="12715" spans="6:10">
      <c r="F12715" s="47"/>
      <c r="G12715" s="47"/>
      <c r="H12715" s="47"/>
      <c r="I12715" s="47"/>
      <c r="J12715" s="47"/>
    </row>
    <row r="12716" spans="6:10">
      <c r="F12716" s="47"/>
      <c r="G12716" s="47"/>
      <c r="H12716" s="47"/>
      <c r="I12716" s="47"/>
      <c r="J12716" s="47"/>
    </row>
    <row r="12717" spans="6:10">
      <c r="F12717" s="47"/>
      <c r="G12717" s="47"/>
      <c r="H12717" s="47"/>
      <c r="I12717" s="47"/>
      <c r="J12717" s="47"/>
    </row>
    <row r="12718" spans="6:10">
      <c r="F12718" s="47"/>
      <c r="G12718" s="47"/>
      <c r="H12718" s="47"/>
      <c r="I12718" s="47"/>
      <c r="J12718" s="47"/>
    </row>
    <row r="12719" spans="6:10">
      <c r="F12719" s="47"/>
      <c r="G12719" s="47"/>
      <c r="H12719" s="47"/>
      <c r="I12719" s="47"/>
      <c r="J12719" s="47"/>
    </row>
    <row r="12720" spans="6:10">
      <c r="F12720" s="47"/>
      <c r="G12720" s="47"/>
      <c r="H12720" s="47"/>
      <c r="I12720" s="47"/>
      <c r="J12720" s="47"/>
    </row>
    <row r="12721" spans="6:10">
      <c r="F12721" s="47"/>
      <c r="G12721" s="47"/>
      <c r="H12721" s="47"/>
      <c r="I12721" s="47"/>
      <c r="J12721" s="47"/>
    </row>
    <row r="12722" spans="6:10">
      <c r="F12722" s="47"/>
      <c r="G12722" s="47"/>
      <c r="H12722" s="47"/>
      <c r="I12722" s="47"/>
      <c r="J12722" s="47"/>
    </row>
    <row r="12723" spans="6:10">
      <c r="F12723" s="47"/>
      <c r="G12723" s="47"/>
      <c r="H12723" s="47"/>
      <c r="I12723" s="47"/>
      <c r="J12723" s="47"/>
    </row>
    <row r="12724" spans="6:10">
      <c r="F12724" s="47"/>
      <c r="G12724" s="47"/>
      <c r="H12724" s="47"/>
      <c r="I12724" s="47"/>
      <c r="J12724" s="47"/>
    </row>
    <row r="12725" spans="6:10">
      <c r="F12725" s="47"/>
      <c r="G12725" s="47"/>
      <c r="H12725" s="47"/>
      <c r="I12725" s="47"/>
      <c r="J12725" s="47"/>
    </row>
    <row r="12726" spans="6:10">
      <c r="F12726" s="47"/>
      <c r="G12726" s="47"/>
      <c r="H12726" s="47"/>
      <c r="I12726" s="47"/>
      <c r="J12726" s="47"/>
    </row>
    <row r="12727" spans="6:10">
      <c r="F12727" s="47"/>
      <c r="G12727" s="47"/>
      <c r="H12727" s="47"/>
      <c r="I12727" s="47"/>
      <c r="J12727" s="47"/>
    </row>
    <row r="12728" spans="6:10">
      <c r="F12728" s="47"/>
      <c r="G12728" s="47"/>
      <c r="H12728" s="47"/>
      <c r="I12728" s="47"/>
      <c r="J12728" s="47"/>
    </row>
    <row r="12729" spans="6:10">
      <c r="F12729" s="47"/>
      <c r="G12729" s="47"/>
      <c r="H12729" s="47"/>
      <c r="I12729" s="47"/>
      <c r="J12729" s="47"/>
    </row>
    <row r="12730" spans="6:10">
      <c r="F12730" s="47"/>
      <c r="G12730" s="47"/>
      <c r="H12730" s="47"/>
      <c r="I12730" s="47"/>
      <c r="J12730" s="47"/>
    </row>
    <row r="12731" spans="6:10">
      <c r="F12731" s="47"/>
      <c r="G12731" s="47"/>
      <c r="H12731" s="47"/>
      <c r="I12731" s="47"/>
      <c r="J12731" s="47"/>
    </row>
    <row r="12732" spans="6:10">
      <c r="F12732" s="47"/>
      <c r="G12732" s="47"/>
      <c r="H12732" s="47"/>
      <c r="I12732" s="47"/>
      <c r="J12732" s="47"/>
    </row>
    <row r="12733" spans="6:10">
      <c r="F12733" s="47"/>
      <c r="G12733" s="47"/>
      <c r="H12733" s="47"/>
      <c r="I12733" s="47"/>
      <c r="J12733" s="47"/>
    </row>
    <row r="12734" spans="6:10">
      <c r="F12734" s="47"/>
      <c r="G12734" s="47"/>
      <c r="H12734" s="47"/>
      <c r="I12734" s="47"/>
      <c r="J12734" s="47"/>
    </row>
    <row r="12735" spans="6:10">
      <c r="F12735" s="47"/>
      <c r="G12735" s="47"/>
      <c r="H12735" s="47"/>
      <c r="I12735" s="47"/>
      <c r="J12735" s="47"/>
    </row>
    <row r="12736" spans="6:10">
      <c r="F12736" s="47"/>
      <c r="G12736" s="47"/>
      <c r="H12736" s="47"/>
      <c r="I12736" s="47"/>
      <c r="J12736" s="47"/>
    </row>
    <row r="12737" spans="6:10">
      <c r="F12737" s="47"/>
      <c r="G12737" s="47"/>
      <c r="H12737" s="47"/>
      <c r="I12737" s="47"/>
      <c r="J12737" s="47"/>
    </row>
    <row r="12738" spans="6:10">
      <c r="F12738" s="47"/>
      <c r="G12738" s="47"/>
      <c r="H12738" s="47"/>
      <c r="I12738" s="47"/>
      <c r="J12738" s="47"/>
    </row>
    <row r="12739" spans="6:10">
      <c r="F12739" s="47"/>
      <c r="G12739" s="47"/>
      <c r="H12739" s="47"/>
      <c r="I12739" s="47"/>
      <c r="J12739" s="47"/>
    </row>
    <row r="12740" spans="6:10">
      <c r="F12740" s="47"/>
      <c r="G12740" s="47"/>
      <c r="H12740" s="47"/>
      <c r="I12740" s="47"/>
      <c r="J12740" s="47"/>
    </row>
    <row r="12741" spans="6:10">
      <c r="F12741" s="47"/>
      <c r="G12741" s="47"/>
      <c r="H12741" s="47"/>
      <c r="I12741" s="47"/>
      <c r="J12741" s="47"/>
    </row>
    <row r="12742" spans="6:10">
      <c r="F12742" s="47"/>
      <c r="G12742" s="47"/>
      <c r="H12742" s="47"/>
      <c r="I12742" s="47"/>
      <c r="J12742" s="47"/>
    </row>
    <row r="12743" spans="6:10">
      <c r="F12743" s="47"/>
      <c r="G12743" s="47"/>
      <c r="H12743" s="47"/>
      <c r="I12743" s="47"/>
      <c r="J12743" s="47"/>
    </row>
    <row r="12744" spans="6:10">
      <c r="F12744" s="47"/>
      <c r="G12744" s="47"/>
      <c r="H12744" s="47"/>
      <c r="I12744" s="47"/>
      <c r="J12744" s="47"/>
    </row>
    <row r="12745" spans="6:10">
      <c r="F12745" s="47"/>
      <c r="G12745" s="47"/>
      <c r="H12745" s="47"/>
      <c r="I12745" s="47"/>
      <c r="J12745" s="47"/>
    </row>
    <row r="12746" spans="6:10">
      <c r="F12746" s="47"/>
      <c r="G12746" s="47"/>
      <c r="H12746" s="47"/>
      <c r="I12746" s="47"/>
      <c r="J12746" s="47"/>
    </row>
    <row r="12747" spans="6:10">
      <c r="F12747" s="47"/>
      <c r="G12747" s="47"/>
      <c r="H12747" s="47"/>
      <c r="I12747" s="47"/>
      <c r="J12747" s="47"/>
    </row>
    <row r="12748" spans="6:10">
      <c r="F12748" s="47"/>
      <c r="G12748" s="47"/>
      <c r="H12748" s="47"/>
      <c r="I12748" s="47"/>
      <c r="J12748" s="47"/>
    </row>
    <row r="12749" spans="6:10">
      <c r="F12749" s="47"/>
      <c r="G12749" s="47"/>
      <c r="H12749" s="47"/>
      <c r="I12749" s="47"/>
      <c r="J12749" s="47"/>
    </row>
    <row r="12750" spans="6:10">
      <c r="F12750" s="47"/>
      <c r="G12750" s="47"/>
      <c r="H12750" s="47"/>
      <c r="I12750" s="47"/>
      <c r="J12750" s="47"/>
    </row>
    <row r="12751" spans="6:10">
      <c r="F12751" s="47"/>
      <c r="G12751" s="47"/>
      <c r="H12751" s="47"/>
      <c r="I12751" s="47"/>
      <c r="J12751" s="47"/>
    </row>
    <row r="12752" spans="6:10">
      <c r="F12752" s="47"/>
      <c r="G12752" s="47"/>
      <c r="H12752" s="47"/>
      <c r="I12752" s="47"/>
      <c r="J12752" s="47"/>
    </row>
    <row r="12753" spans="6:10">
      <c r="F12753" s="47"/>
      <c r="G12753" s="47"/>
      <c r="H12753" s="47"/>
      <c r="I12753" s="47"/>
      <c r="J12753" s="47"/>
    </row>
    <row r="12754" spans="6:10">
      <c r="F12754" s="47"/>
      <c r="G12754" s="47"/>
      <c r="H12754" s="47"/>
      <c r="I12754" s="47"/>
      <c r="J12754" s="47"/>
    </row>
    <row r="12755" spans="6:10">
      <c r="F12755" s="47"/>
      <c r="G12755" s="47"/>
      <c r="H12755" s="47"/>
      <c r="I12755" s="47"/>
      <c r="J12755" s="47"/>
    </row>
    <row r="12756" spans="6:10">
      <c r="F12756" s="47"/>
      <c r="G12756" s="47"/>
      <c r="H12756" s="47"/>
      <c r="I12756" s="47"/>
      <c r="J12756" s="47"/>
    </row>
    <row r="12757" spans="6:10">
      <c r="F12757" s="47"/>
      <c r="G12757" s="47"/>
      <c r="H12757" s="47"/>
      <c r="I12757" s="47"/>
      <c r="J12757" s="47"/>
    </row>
    <row r="12758" spans="6:10">
      <c r="F12758" s="47"/>
      <c r="G12758" s="47"/>
      <c r="H12758" s="47"/>
      <c r="I12758" s="47"/>
      <c r="J12758" s="47"/>
    </row>
    <row r="12759" spans="6:10">
      <c r="F12759" s="47"/>
      <c r="G12759" s="47"/>
      <c r="H12759" s="47"/>
      <c r="I12759" s="47"/>
      <c r="J12759" s="47"/>
    </row>
    <row r="12760" spans="6:10">
      <c r="F12760" s="47"/>
      <c r="G12760" s="47"/>
      <c r="H12760" s="47"/>
      <c r="I12760" s="47"/>
      <c r="J12760" s="47"/>
    </row>
    <row r="12761" spans="6:10">
      <c r="F12761" s="47"/>
      <c r="G12761" s="47"/>
      <c r="H12761" s="47"/>
      <c r="I12761" s="47"/>
      <c r="J12761" s="47"/>
    </row>
    <row r="12762" spans="6:10">
      <c r="F12762" s="47"/>
      <c r="G12762" s="47"/>
      <c r="H12762" s="47"/>
      <c r="I12762" s="47"/>
      <c r="J12762" s="47"/>
    </row>
    <row r="12763" spans="6:10">
      <c r="F12763" s="47"/>
      <c r="G12763" s="47"/>
      <c r="H12763" s="47"/>
      <c r="I12763" s="47"/>
      <c r="J12763" s="47"/>
    </row>
    <row r="12764" spans="6:10">
      <c r="F12764" s="47"/>
      <c r="G12764" s="47"/>
      <c r="H12764" s="47"/>
      <c r="I12764" s="47"/>
      <c r="J12764" s="47"/>
    </row>
    <row r="12765" spans="6:10">
      <c r="F12765" s="47"/>
      <c r="G12765" s="47"/>
      <c r="H12765" s="47"/>
      <c r="I12765" s="47"/>
      <c r="J12765" s="47"/>
    </row>
    <row r="12766" spans="6:10">
      <c r="F12766" s="47"/>
      <c r="G12766" s="47"/>
      <c r="H12766" s="47"/>
      <c r="I12766" s="47"/>
      <c r="J12766" s="47"/>
    </row>
    <row r="12767" spans="6:10">
      <c r="F12767" s="47"/>
      <c r="G12767" s="47"/>
      <c r="H12767" s="47"/>
      <c r="I12767" s="47"/>
      <c r="J12767" s="47"/>
    </row>
    <row r="12768" spans="6:10">
      <c r="F12768" s="47"/>
      <c r="G12768" s="47"/>
      <c r="H12768" s="47"/>
      <c r="I12768" s="47"/>
      <c r="J12768" s="47"/>
    </row>
    <row r="12769" spans="6:10">
      <c r="F12769" s="47"/>
      <c r="G12769" s="47"/>
      <c r="H12769" s="47"/>
      <c r="I12769" s="47"/>
      <c r="J12769" s="47"/>
    </row>
    <row r="12770" spans="6:10">
      <c r="F12770" s="47"/>
      <c r="G12770" s="47"/>
      <c r="H12770" s="47"/>
      <c r="I12770" s="47"/>
      <c r="J12770" s="47"/>
    </row>
    <row r="12771" spans="6:10">
      <c r="F12771" s="47"/>
      <c r="G12771" s="47"/>
      <c r="H12771" s="47"/>
      <c r="I12771" s="47"/>
      <c r="J12771" s="47"/>
    </row>
    <row r="12772" spans="6:10">
      <c r="F12772" s="47"/>
      <c r="G12772" s="47"/>
      <c r="H12772" s="47"/>
      <c r="I12772" s="47"/>
      <c r="J12772" s="47"/>
    </row>
    <row r="12773" spans="6:10">
      <c r="F12773" s="47"/>
      <c r="G12773" s="47"/>
      <c r="H12773" s="47"/>
      <c r="I12773" s="47"/>
      <c r="J12773" s="47"/>
    </row>
    <row r="12774" spans="6:10">
      <c r="F12774" s="47"/>
      <c r="G12774" s="47"/>
      <c r="H12774" s="47"/>
      <c r="I12774" s="47"/>
      <c r="J12774" s="47"/>
    </row>
    <row r="12775" spans="6:10">
      <c r="F12775" s="47"/>
      <c r="G12775" s="47"/>
      <c r="H12775" s="47"/>
      <c r="I12775" s="47"/>
      <c r="J12775" s="47"/>
    </row>
    <row r="12776" spans="6:10">
      <c r="F12776" s="47"/>
      <c r="G12776" s="47"/>
      <c r="H12776" s="47"/>
      <c r="I12776" s="47"/>
      <c r="J12776" s="47"/>
    </row>
    <row r="12777" spans="6:10">
      <c r="F12777" s="47"/>
      <c r="G12777" s="47"/>
      <c r="H12777" s="47"/>
      <c r="I12777" s="47"/>
      <c r="J12777" s="47"/>
    </row>
    <row r="12778" spans="6:10">
      <c r="F12778" s="47"/>
      <c r="G12778" s="47"/>
      <c r="H12778" s="47"/>
      <c r="I12778" s="47"/>
      <c r="J12778" s="47"/>
    </row>
    <row r="12779" spans="6:10">
      <c r="F12779" s="47"/>
      <c r="G12779" s="47"/>
      <c r="H12779" s="47"/>
      <c r="I12779" s="47"/>
      <c r="J12779" s="47"/>
    </row>
    <row r="12780" spans="6:10">
      <c r="F12780" s="47"/>
      <c r="G12780" s="47"/>
      <c r="H12780" s="47"/>
      <c r="I12780" s="47"/>
      <c r="J12780" s="47"/>
    </row>
    <row r="12781" spans="6:10">
      <c r="F12781" s="47"/>
      <c r="G12781" s="47"/>
      <c r="H12781" s="47"/>
      <c r="I12781" s="47"/>
      <c r="J12781" s="47"/>
    </row>
    <row r="12782" spans="6:10">
      <c r="F12782" s="47"/>
      <c r="G12782" s="47"/>
      <c r="H12782" s="47"/>
      <c r="I12782" s="47"/>
      <c r="J12782" s="47"/>
    </row>
    <row r="12783" spans="6:10">
      <c r="F12783" s="47"/>
      <c r="G12783" s="47"/>
      <c r="H12783" s="47"/>
      <c r="I12783" s="47"/>
      <c r="J12783" s="47"/>
    </row>
    <row r="12784" spans="6:10">
      <c r="F12784" s="47"/>
      <c r="G12784" s="47"/>
      <c r="H12784" s="47"/>
      <c r="I12784" s="47"/>
      <c r="J12784" s="47"/>
    </row>
    <row r="12785" spans="6:10">
      <c r="F12785" s="47"/>
      <c r="G12785" s="47"/>
      <c r="H12785" s="47"/>
      <c r="I12785" s="47"/>
      <c r="J12785" s="47"/>
    </row>
    <row r="12786" spans="6:10">
      <c r="F12786" s="47"/>
      <c r="G12786" s="47"/>
      <c r="H12786" s="47"/>
      <c r="I12786" s="47"/>
      <c r="J12786" s="47"/>
    </row>
    <row r="12787" spans="6:10">
      <c r="F12787" s="47"/>
      <c r="G12787" s="47"/>
      <c r="H12787" s="47"/>
      <c r="I12787" s="47"/>
      <c r="J12787" s="47"/>
    </row>
    <row r="12788" spans="6:10">
      <c r="F12788" s="47"/>
      <c r="G12788" s="47"/>
      <c r="H12788" s="47"/>
      <c r="I12788" s="47"/>
      <c r="J12788" s="47"/>
    </row>
    <row r="12789" spans="6:10">
      <c r="F12789" s="47"/>
      <c r="G12789" s="47"/>
      <c r="H12789" s="47"/>
      <c r="I12789" s="47"/>
      <c r="J12789" s="47"/>
    </row>
    <row r="12790" spans="6:10">
      <c r="F12790" s="47"/>
      <c r="G12790" s="47"/>
      <c r="H12790" s="47"/>
      <c r="I12790" s="47"/>
      <c r="J12790" s="47"/>
    </row>
    <row r="12791" spans="6:10">
      <c r="F12791" s="47"/>
      <c r="G12791" s="47"/>
      <c r="H12791" s="47"/>
      <c r="I12791" s="47"/>
      <c r="J12791" s="47"/>
    </row>
    <row r="12792" spans="6:10">
      <c r="F12792" s="47"/>
      <c r="G12792" s="47"/>
      <c r="H12792" s="47"/>
      <c r="I12792" s="47"/>
      <c r="J12792" s="47"/>
    </row>
    <row r="12793" spans="6:10">
      <c r="F12793" s="47"/>
      <c r="G12793" s="47"/>
      <c r="H12793" s="47"/>
      <c r="I12793" s="47"/>
      <c r="J12793" s="47"/>
    </row>
    <row r="12794" spans="6:10">
      <c r="F12794" s="47"/>
      <c r="G12794" s="47"/>
      <c r="H12794" s="47"/>
      <c r="I12794" s="47"/>
      <c r="J12794" s="47"/>
    </row>
    <row r="12795" spans="6:10">
      <c r="F12795" s="47"/>
      <c r="G12795" s="47"/>
      <c r="H12795" s="47"/>
      <c r="I12795" s="47"/>
      <c r="J12795" s="47"/>
    </row>
    <row r="12796" spans="6:10">
      <c r="F12796" s="47"/>
      <c r="G12796" s="47"/>
      <c r="H12796" s="47"/>
      <c r="I12796" s="47"/>
      <c r="J12796" s="47"/>
    </row>
    <row r="12797" spans="6:10">
      <c r="F12797" s="47"/>
      <c r="G12797" s="47"/>
      <c r="H12797" s="47"/>
      <c r="I12797" s="47"/>
      <c r="J12797" s="47"/>
    </row>
    <row r="12798" spans="6:10">
      <c r="F12798" s="47"/>
      <c r="G12798" s="47"/>
      <c r="H12798" s="47"/>
      <c r="I12798" s="47"/>
      <c r="J12798" s="47"/>
    </row>
    <row r="12799" spans="6:10">
      <c r="F12799" s="47"/>
      <c r="G12799" s="47"/>
      <c r="H12799" s="47"/>
      <c r="I12799" s="47"/>
      <c r="J12799" s="47"/>
    </row>
    <row r="12800" spans="6:10">
      <c r="F12800" s="47"/>
      <c r="G12800" s="47"/>
      <c r="H12800" s="47"/>
      <c r="I12800" s="47"/>
      <c r="J12800" s="47"/>
    </row>
    <row r="12801" spans="6:10">
      <c r="F12801" s="47"/>
      <c r="G12801" s="47"/>
      <c r="H12801" s="47"/>
      <c r="I12801" s="47"/>
      <c r="J12801" s="47"/>
    </row>
    <row r="12802" spans="6:10">
      <c r="F12802" s="47"/>
      <c r="G12802" s="47"/>
      <c r="H12802" s="47"/>
      <c r="I12802" s="47"/>
      <c r="J12802" s="47"/>
    </row>
    <row r="12803" spans="6:10">
      <c r="F12803" s="47"/>
      <c r="G12803" s="47"/>
      <c r="H12803" s="47"/>
      <c r="I12803" s="47"/>
      <c r="J12803" s="47"/>
    </row>
    <row r="12804" spans="6:10">
      <c r="F12804" s="47"/>
      <c r="G12804" s="47"/>
      <c r="H12804" s="47"/>
      <c r="I12804" s="47"/>
      <c r="J12804" s="47"/>
    </row>
    <row r="12805" spans="6:10">
      <c r="F12805" s="47"/>
      <c r="G12805" s="47"/>
      <c r="H12805" s="47"/>
      <c r="I12805" s="47"/>
      <c r="J12805" s="47"/>
    </row>
    <row r="12806" spans="6:10">
      <c r="F12806" s="47"/>
      <c r="G12806" s="47"/>
      <c r="H12806" s="47"/>
      <c r="I12806" s="47"/>
      <c r="J12806" s="47"/>
    </row>
    <row r="12807" spans="6:10">
      <c r="F12807" s="47"/>
      <c r="G12807" s="47"/>
      <c r="H12807" s="47"/>
      <c r="I12807" s="47"/>
      <c r="J12807" s="47"/>
    </row>
    <row r="12808" spans="6:10">
      <c r="F12808" s="47"/>
      <c r="G12808" s="47"/>
      <c r="H12808" s="47"/>
      <c r="I12808" s="47"/>
      <c r="J12808" s="47"/>
    </row>
    <row r="12809" spans="6:10">
      <c r="F12809" s="47"/>
      <c r="G12809" s="47"/>
      <c r="H12809" s="47"/>
      <c r="I12809" s="47"/>
      <c r="J12809" s="47"/>
    </row>
    <row r="12810" spans="6:10">
      <c r="F12810" s="47"/>
      <c r="G12810" s="47"/>
      <c r="H12810" s="47"/>
      <c r="I12810" s="47"/>
      <c r="J12810" s="47"/>
    </row>
    <row r="12811" spans="6:10">
      <c r="F12811" s="47"/>
      <c r="G12811" s="47"/>
      <c r="H12811" s="47"/>
      <c r="I12811" s="47"/>
      <c r="J12811" s="47"/>
    </row>
    <row r="12812" spans="6:10">
      <c r="F12812" s="47"/>
      <c r="G12812" s="47"/>
      <c r="H12812" s="47"/>
      <c r="I12812" s="47"/>
      <c r="J12812" s="47"/>
    </row>
    <row r="12813" spans="6:10">
      <c r="F12813" s="47"/>
      <c r="G12813" s="47"/>
      <c r="H12813" s="47"/>
      <c r="I12813" s="47"/>
      <c r="J12813" s="47"/>
    </row>
    <row r="12814" spans="6:10">
      <c r="F12814" s="47"/>
      <c r="G12814" s="47"/>
      <c r="H12814" s="47"/>
      <c r="I12814" s="47"/>
      <c r="J12814" s="47"/>
    </row>
    <row r="12815" spans="6:10">
      <c r="F12815" s="47"/>
      <c r="G12815" s="47"/>
      <c r="H12815" s="47"/>
      <c r="I12815" s="47"/>
      <c r="J12815" s="47"/>
    </row>
    <row r="12816" spans="6:10">
      <c r="F12816" s="47"/>
      <c r="G12816" s="47"/>
      <c r="H12816" s="47"/>
      <c r="I12816" s="47"/>
      <c r="J12816" s="47"/>
    </row>
    <row r="12817" spans="6:10">
      <c r="F12817" s="47"/>
      <c r="G12817" s="47"/>
      <c r="H12817" s="47"/>
      <c r="I12817" s="47"/>
      <c r="J12817" s="47"/>
    </row>
    <row r="12818" spans="6:10">
      <c r="F12818" s="47"/>
      <c r="G12818" s="47"/>
      <c r="H12818" s="47"/>
      <c r="I12818" s="47"/>
      <c r="J12818" s="47"/>
    </row>
    <row r="12819" spans="6:10">
      <c r="F12819" s="47"/>
      <c r="G12819" s="47"/>
      <c r="H12819" s="47"/>
      <c r="I12819" s="47"/>
      <c r="J12819" s="47"/>
    </row>
    <row r="12820" spans="6:10">
      <c r="F12820" s="47"/>
      <c r="G12820" s="47"/>
      <c r="H12820" s="47"/>
      <c r="I12820" s="47"/>
      <c r="J12820" s="47"/>
    </row>
    <row r="12821" spans="6:10">
      <c r="F12821" s="47"/>
      <c r="G12821" s="47"/>
      <c r="H12821" s="47"/>
      <c r="I12821" s="47"/>
      <c r="J12821" s="47"/>
    </row>
    <row r="12822" spans="6:10">
      <c r="F12822" s="47"/>
      <c r="G12822" s="47"/>
      <c r="H12822" s="47"/>
      <c r="I12822" s="47"/>
      <c r="J12822" s="47"/>
    </row>
    <row r="12823" spans="6:10">
      <c r="F12823" s="47"/>
      <c r="G12823" s="47"/>
      <c r="H12823" s="47"/>
      <c r="I12823" s="47"/>
      <c r="J12823" s="47"/>
    </row>
    <row r="12824" spans="6:10">
      <c r="F12824" s="47"/>
      <c r="G12824" s="47"/>
      <c r="H12824" s="47"/>
      <c r="I12824" s="47"/>
      <c r="J12824" s="47"/>
    </row>
    <row r="12825" spans="6:10">
      <c r="F12825" s="47"/>
      <c r="G12825" s="47"/>
      <c r="H12825" s="47"/>
      <c r="I12825" s="47"/>
      <c r="J12825" s="47"/>
    </row>
    <row r="12826" spans="6:10">
      <c r="F12826" s="47"/>
      <c r="G12826" s="47"/>
      <c r="H12826" s="47"/>
      <c r="I12826" s="47"/>
      <c r="J12826" s="47"/>
    </row>
    <row r="12827" spans="6:10">
      <c r="F12827" s="47"/>
      <c r="G12827" s="47"/>
      <c r="H12827" s="47"/>
      <c r="I12827" s="47"/>
      <c r="J12827" s="47"/>
    </row>
    <row r="12828" spans="6:10">
      <c r="F12828" s="47"/>
      <c r="G12828" s="47"/>
      <c r="H12828" s="47"/>
      <c r="I12828" s="47"/>
      <c r="J12828" s="47"/>
    </row>
    <row r="12829" spans="6:10">
      <c r="F12829" s="47"/>
      <c r="G12829" s="47"/>
      <c r="H12829" s="47"/>
      <c r="I12829" s="47"/>
      <c r="J12829" s="47"/>
    </row>
    <row r="12830" spans="6:10">
      <c r="F12830" s="47"/>
      <c r="G12830" s="47"/>
      <c r="H12830" s="47"/>
      <c r="I12830" s="47"/>
      <c r="J12830" s="47"/>
    </row>
    <row r="12831" spans="6:10">
      <c r="F12831" s="47"/>
      <c r="G12831" s="47"/>
      <c r="H12831" s="47"/>
      <c r="I12831" s="47"/>
      <c r="J12831" s="47"/>
    </row>
    <row r="12832" spans="6:10">
      <c r="F12832" s="47"/>
      <c r="G12832" s="47"/>
      <c r="H12832" s="47"/>
      <c r="I12832" s="47"/>
      <c r="J12832" s="47"/>
    </row>
    <row r="12833" spans="6:10">
      <c r="F12833" s="47"/>
      <c r="G12833" s="47"/>
      <c r="H12833" s="47"/>
      <c r="I12833" s="47"/>
      <c r="J12833" s="47"/>
    </row>
    <row r="12834" spans="6:10">
      <c r="F12834" s="47"/>
      <c r="G12834" s="47"/>
      <c r="H12834" s="47"/>
      <c r="I12834" s="47"/>
      <c r="J12834" s="47"/>
    </row>
    <row r="12835" spans="6:10">
      <c r="F12835" s="47"/>
      <c r="G12835" s="47"/>
      <c r="H12835" s="47"/>
      <c r="I12835" s="47"/>
      <c r="J12835" s="47"/>
    </row>
    <row r="12836" spans="6:10">
      <c r="F12836" s="47"/>
      <c r="G12836" s="47"/>
      <c r="H12836" s="47"/>
      <c r="I12836" s="47"/>
      <c r="J12836" s="47"/>
    </row>
    <row r="12837" spans="6:10">
      <c r="F12837" s="47"/>
      <c r="G12837" s="47"/>
      <c r="H12837" s="47"/>
      <c r="I12837" s="47"/>
      <c r="J12837" s="47"/>
    </row>
    <row r="12838" spans="6:10">
      <c r="F12838" s="47"/>
      <c r="G12838" s="47"/>
      <c r="H12838" s="47"/>
      <c r="I12838" s="47"/>
      <c r="J12838" s="47"/>
    </row>
    <row r="12839" spans="6:10">
      <c r="F12839" s="47"/>
      <c r="G12839" s="47"/>
      <c r="H12839" s="47"/>
      <c r="I12839" s="47"/>
      <c r="J12839" s="47"/>
    </row>
    <row r="12840" spans="6:10">
      <c r="F12840" s="47"/>
      <c r="G12840" s="47"/>
      <c r="H12840" s="47"/>
      <c r="I12840" s="47"/>
      <c r="J12840" s="47"/>
    </row>
    <row r="12841" spans="6:10">
      <c r="F12841" s="47"/>
      <c r="G12841" s="47"/>
      <c r="H12841" s="47"/>
      <c r="I12841" s="47"/>
      <c r="J12841" s="47"/>
    </row>
    <row r="12842" spans="6:10">
      <c r="F12842" s="47"/>
      <c r="G12842" s="47"/>
      <c r="H12842" s="47"/>
      <c r="I12842" s="47"/>
      <c r="J12842" s="47"/>
    </row>
    <row r="12843" spans="6:10">
      <c r="F12843" s="47"/>
      <c r="G12843" s="47"/>
      <c r="H12843" s="47"/>
      <c r="I12843" s="47"/>
      <c r="J12843" s="47"/>
    </row>
    <row r="12844" spans="6:10">
      <c r="F12844" s="47"/>
      <c r="G12844" s="47"/>
      <c r="H12844" s="47"/>
      <c r="I12844" s="47"/>
      <c r="J12844" s="47"/>
    </row>
    <row r="12845" spans="6:10">
      <c r="F12845" s="47"/>
      <c r="G12845" s="47"/>
      <c r="H12845" s="47"/>
      <c r="I12845" s="47"/>
      <c r="J12845" s="47"/>
    </row>
    <row r="12846" spans="6:10">
      <c r="F12846" s="47"/>
      <c r="G12846" s="47"/>
      <c r="H12846" s="47"/>
      <c r="I12846" s="47"/>
      <c r="J12846" s="47"/>
    </row>
    <row r="12847" spans="6:10">
      <c r="F12847" s="47"/>
      <c r="G12847" s="47"/>
      <c r="H12847" s="47"/>
      <c r="I12847" s="47"/>
      <c r="J12847" s="47"/>
    </row>
    <row r="12848" spans="6:10">
      <c r="F12848" s="47"/>
      <c r="G12848" s="47"/>
      <c r="H12848" s="47"/>
      <c r="I12848" s="47"/>
      <c r="J12848" s="47"/>
    </row>
    <row r="12849" spans="6:10">
      <c r="F12849" s="47"/>
      <c r="G12849" s="47"/>
      <c r="H12849" s="47"/>
      <c r="I12849" s="47"/>
      <c r="J12849" s="47"/>
    </row>
    <row r="12850" spans="6:10">
      <c r="F12850" s="47"/>
      <c r="G12850" s="47"/>
      <c r="H12850" s="47"/>
      <c r="I12850" s="47"/>
      <c r="J12850" s="47"/>
    </row>
    <row r="12851" spans="6:10">
      <c r="F12851" s="47"/>
      <c r="G12851" s="47"/>
      <c r="H12851" s="47"/>
      <c r="I12851" s="47"/>
      <c r="J12851" s="47"/>
    </row>
    <row r="12852" spans="6:10">
      <c r="F12852" s="47"/>
      <c r="G12852" s="47"/>
      <c r="H12852" s="47"/>
      <c r="I12852" s="47"/>
      <c r="J12852" s="47"/>
    </row>
    <row r="12853" spans="6:10">
      <c r="F12853" s="47"/>
      <c r="G12853" s="47"/>
      <c r="H12853" s="47"/>
      <c r="I12853" s="47"/>
      <c r="J12853" s="47"/>
    </row>
    <row r="12854" spans="6:10">
      <c r="F12854" s="47"/>
      <c r="G12854" s="47"/>
      <c r="H12854" s="47"/>
      <c r="I12854" s="47"/>
      <c r="J12854" s="47"/>
    </row>
    <row r="12855" spans="6:10">
      <c r="F12855" s="47"/>
      <c r="G12855" s="47"/>
      <c r="H12855" s="47"/>
      <c r="I12855" s="47"/>
      <c r="J12855" s="47"/>
    </row>
    <row r="12856" spans="6:10">
      <c r="F12856" s="47"/>
      <c r="G12856" s="47"/>
      <c r="H12856" s="47"/>
      <c r="I12856" s="47"/>
      <c r="J12856" s="47"/>
    </row>
    <row r="12857" spans="6:10">
      <c r="F12857" s="47"/>
      <c r="G12857" s="47"/>
      <c r="H12857" s="47"/>
      <c r="I12857" s="47"/>
      <c r="J12857" s="47"/>
    </row>
    <row r="12858" spans="6:10">
      <c r="F12858" s="47"/>
      <c r="G12858" s="47"/>
      <c r="H12858" s="47"/>
      <c r="I12858" s="47"/>
      <c r="J12858" s="47"/>
    </row>
    <row r="12859" spans="6:10">
      <c r="F12859" s="47"/>
      <c r="G12859" s="47"/>
      <c r="H12859" s="47"/>
      <c r="I12859" s="47"/>
      <c r="J12859" s="47"/>
    </row>
    <row r="12860" spans="6:10">
      <c r="F12860" s="47"/>
      <c r="G12860" s="47"/>
      <c r="H12860" s="47"/>
      <c r="I12860" s="47"/>
      <c r="J12860" s="47"/>
    </row>
    <row r="12861" spans="6:10">
      <c r="F12861" s="47"/>
      <c r="G12861" s="47"/>
      <c r="H12861" s="47"/>
      <c r="I12861" s="47"/>
      <c r="J12861" s="47"/>
    </row>
    <row r="12862" spans="6:10">
      <c r="F12862" s="47"/>
      <c r="G12862" s="47"/>
      <c r="H12862" s="47"/>
      <c r="I12862" s="47"/>
      <c r="J12862" s="47"/>
    </row>
    <row r="12863" spans="6:10">
      <c r="F12863" s="47"/>
      <c r="G12863" s="47"/>
      <c r="H12863" s="47"/>
      <c r="I12863" s="47"/>
      <c r="J12863" s="47"/>
    </row>
    <row r="12864" spans="6:10">
      <c r="F12864" s="47"/>
      <c r="G12864" s="47"/>
      <c r="H12864" s="47"/>
      <c r="I12864" s="47"/>
      <c r="J12864" s="47"/>
    </row>
    <row r="12865" spans="6:10">
      <c r="F12865" s="47"/>
      <c r="G12865" s="47"/>
      <c r="H12865" s="47"/>
      <c r="I12865" s="47"/>
      <c r="J12865" s="47"/>
    </row>
    <row r="12866" spans="6:10">
      <c r="F12866" s="47"/>
      <c r="G12866" s="47"/>
      <c r="H12866" s="47"/>
      <c r="I12866" s="47"/>
      <c r="J12866" s="47"/>
    </row>
    <row r="12867" spans="6:10">
      <c r="F12867" s="47"/>
      <c r="G12867" s="47"/>
      <c r="H12867" s="47"/>
      <c r="I12867" s="47"/>
      <c r="J12867" s="47"/>
    </row>
    <row r="12868" spans="6:10">
      <c r="F12868" s="47"/>
      <c r="G12868" s="47"/>
      <c r="H12868" s="47"/>
      <c r="I12868" s="47"/>
      <c r="J12868" s="47"/>
    </row>
    <row r="12869" spans="6:10">
      <c r="F12869" s="47"/>
      <c r="G12869" s="47"/>
      <c r="H12869" s="47"/>
      <c r="I12869" s="47"/>
      <c r="J12869" s="47"/>
    </row>
    <row r="12870" spans="6:10">
      <c r="F12870" s="47"/>
      <c r="G12870" s="47"/>
      <c r="H12870" s="47"/>
      <c r="I12870" s="47"/>
      <c r="J12870" s="47"/>
    </row>
    <row r="12871" spans="6:10">
      <c r="F12871" s="47"/>
      <c r="G12871" s="47"/>
      <c r="H12871" s="47"/>
      <c r="I12871" s="47"/>
      <c r="J12871" s="47"/>
    </row>
    <row r="12872" spans="6:10">
      <c r="F12872" s="47"/>
      <c r="G12872" s="47"/>
      <c r="H12872" s="47"/>
      <c r="I12872" s="47"/>
      <c r="J12872" s="47"/>
    </row>
    <row r="12873" spans="6:10">
      <c r="F12873" s="47"/>
      <c r="G12873" s="47"/>
      <c r="H12873" s="47"/>
      <c r="I12873" s="47"/>
      <c r="J12873" s="47"/>
    </row>
    <row r="12874" spans="6:10">
      <c r="F12874" s="47"/>
      <c r="G12874" s="47"/>
      <c r="H12874" s="47"/>
      <c r="I12874" s="47"/>
      <c r="J12874" s="47"/>
    </row>
    <row r="12875" spans="6:10">
      <c r="F12875" s="47"/>
      <c r="G12875" s="47"/>
      <c r="H12875" s="47"/>
      <c r="I12875" s="47"/>
      <c r="J12875" s="47"/>
    </row>
    <row r="12876" spans="6:10">
      <c r="F12876" s="47"/>
      <c r="G12876" s="47"/>
      <c r="H12876" s="47"/>
      <c r="I12876" s="47"/>
      <c r="J12876" s="47"/>
    </row>
    <row r="12877" spans="6:10">
      <c r="F12877" s="47"/>
      <c r="G12877" s="47"/>
      <c r="H12877" s="47"/>
      <c r="I12877" s="47"/>
      <c r="J12877" s="47"/>
    </row>
    <row r="12878" spans="6:10">
      <c r="F12878" s="47"/>
      <c r="G12878" s="47"/>
      <c r="H12878" s="47"/>
      <c r="I12878" s="47"/>
      <c r="J12878" s="47"/>
    </row>
    <row r="12879" spans="6:10">
      <c r="F12879" s="47"/>
      <c r="G12879" s="47"/>
      <c r="H12879" s="47"/>
      <c r="I12879" s="47"/>
      <c r="J12879" s="47"/>
    </row>
    <row r="12880" spans="6:10">
      <c r="F12880" s="47"/>
      <c r="G12880" s="47"/>
      <c r="H12880" s="47"/>
      <c r="I12880" s="47"/>
      <c r="J12880" s="47"/>
    </row>
    <row r="12881" spans="6:10">
      <c r="F12881" s="47"/>
      <c r="G12881" s="47"/>
      <c r="H12881" s="47"/>
      <c r="I12881" s="47"/>
      <c r="J12881" s="47"/>
    </row>
    <row r="12882" spans="6:10">
      <c r="F12882" s="47"/>
      <c r="G12882" s="47"/>
      <c r="H12882" s="47"/>
      <c r="I12882" s="47"/>
      <c r="J12882" s="47"/>
    </row>
    <row r="12883" spans="6:10">
      <c r="F12883" s="47"/>
      <c r="G12883" s="47"/>
      <c r="H12883" s="47"/>
      <c r="I12883" s="47"/>
      <c r="J12883" s="47"/>
    </row>
    <row r="12884" spans="6:10">
      <c r="F12884" s="47"/>
      <c r="G12884" s="47"/>
      <c r="H12884" s="47"/>
      <c r="I12884" s="47"/>
      <c r="J12884" s="47"/>
    </row>
    <row r="12885" spans="6:10">
      <c r="F12885" s="47"/>
      <c r="G12885" s="47"/>
      <c r="H12885" s="47"/>
      <c r="I12885" s="47"/>
      <c r="J12885" s="47"/>
    </row>
    <row r="12886" spans="6:10">
      <c r="F12886" s="47"/>
      <c r="G12886" s="47"/>
      <c r="H12886" s="47"/>
      <c r="I12886" s="47"/>
      <c r="J12886" s="47"/>
    </row>
    <row r="12887" spans="6:10">
      <c r="F12887" s="47"/>
      <c r="G12887" s="47"/>
      <c r="H12887" s="47"/>
      <c r="I12887" s="47"/>
      <c r="J12887" s="47"/>
    </row>
    <row r="12888" spans="6:10">
      <c r="F12888" s="47"/>
      <c r="G12888" s="47"/>
      <c r="H12888" s="47"/>
      <c r="I12888" s="47"/>
      <c r="J12888" s="47"/>
    </row>
    <row r="12889" spans="6:10">
      <c r="F12889" s="47"/>
      <c r="G12889" s="47"/>
      <c r="H12889" s="47"/>
      <c r="I12889" s="47"/>
      <c r="J12889" s="47"/>
    </row>
    <row r="12890" spans="6:10">
      <c r="F12890" s="47"/>
      <c r="G12890" s="47"/>
      <c r="H12890" s="47"/>
      <c r="I12890" s="47"/>
      <c r="J12890" s="47"/>
    </row>
    <row r="12891" spans="6:10">
      <c r="F12891" s="47"/>
      <c r="G12891" s="47"/>
      <c r="H12891" s="47"/>
      <c r="I12891" s="47"/>
      <c r="J12891" s="47"/>
    </row>
    <row r="12892" spans="6:10">
      <c r="F12892" s="47"/>
      <c r="G12892" s="47"/>
      <c r="H12892" s="47"/>
      <c r="I12892" s="47"/>
      <c r="J12892" s="47"/>
    </row>
    <row r="12893" spans="6:10">
      <c r="F12893" s="47"/>
      <c r="G12893" s="47"/>
      <c r="H12893" s="47"/>
      <c r="I12893" s="47"/>
      <c r="J12893" s="47"/>
    </row>
    <row r="12894" spans="6:10">
      <c r="F12894" s="47"/>
      <c r="G12894" s="47"/>
      <c r="H12894" s="47"/>
      <c r="I12894" s="47"/>
      <c r="J12894" s="47"/>
    </row>
    <row r="12895" spans="6:10">
      <c r="F12895" s="47"/>
      <c r="G12895" s="47"/>
      <c r="H12895" s="47"/>
      <c r="I12895" s="47"/>
      <c r="J12895" s="47"/>
    </row>
    <row r="12896" spans="6:10">
      <c r="F12896" s="47"/>
      <c r="G12896" s="47"/>
      <c r="H12896" s="47"/>
      <c r="I12896" s="47"/>
      <c r="J12896" s="47"/>
    </row>
    <row r="12897" spans="6:10">
      <c r="F12897" s="47"/>
      <c r="G12897" s="47"/>
      <c r="H12897" s="47"/>
      <c r="I12897" s="47"/>
      <c r="J12897" s="47"/>
    </row>
    <row r="12898" spans="6:10">
      <c r="F12898" s="47"/>
      <c r="G12898" s="47"/>
      <c r="H12898" s="47"/>
      <c r="I12898" s="47"/>
      <c r="J12898" s="47"/>
    </row>
    <row r="12899" spans="6:10">
      <c r="F12899" s="47"/>
      <c r="G12899" s="47"/>
      <c r="H12899" s="47"/>
      <c r="I12899" s="47"/>
      <c r="J12899" s="47"/>
    </row>
    <row r="12900" spans="6:10">
      <c r="F12900" s="47"/>
      <c r="G12900" s="47"/>
      <c r="H12900" s="47"/>
      <c r="I12900" s="47"/>
      <c r="J12900" s="47"/>
    </row>
    <row r="12901" spans="6:10">
      <c r="F12901" s="47"/>
      <c r="G12901" s="47"/>
      <c r="H12901" s="47"/>
      <c r="I12901" s="47"/>
      <c r="J12901" s="47"/>
    </row>
    <row r="12902" spans="6:10">
      <c r="F12902" s="47"/>
      <c r="G12902" s="47"/>
      <c r="H12902" s="47"/>
      <c r="I12902" s="47"/>
      <c r="J12902" s="47"/>
    </row>
    <row r="12903" spans="6:10">
      <c r="F12903" s="47"/>
      <c r="G12903" s="47"/>
      <c r="H12903" s="47"/>
      <c r="I12903" s="47"/>
      <c r="J12903" s="47"/>
    </row>
    <row r="12904" spans="6:10">
      <c r="F12904" s="47"/>
      <c r="G12904" s="47"/>
      <c r="H12904" s="47"/>
      <c r="I12904" s="47"/>
      <c r="J12904" s="47"/>
    </row>
    <row r="12905" spans="6:10">
      <c r="F12905" s="47"/>
      <c r="G12905" s="47"/>
      <c r="H12905" s="47"/>
      <c r="I12905" s="47"/>
      <c r="J12905" s="47"/>
    </row>
    <row r="12906" spans="6:10">
      <c r="F12906" s="47"/>
      <c r="G12906" s="47"/>
      <c r="H12906" s="47"/>
      <c r="I12906" s="47"/>
      <c r="J12906" s="47"/>
    </row>
    <row r="12907" spans="6:10">
      <c r="F12907" s="47"/>
      <c r="G12907" s="47"/>
      <c r="H12907" s="47"/>
      <c r="I12907" s="47"/>
      <c r="J12907" s="47"/>
    </row>
    <row r="12908" spans="6:10">
      <c r="F12908" s="47"/>
      <c r="G12908" s="47"/>
      <c r="H12908" s="47"/>
      <c r="I12908" s="47"/>
      <c r="J12908" s="47"/>
    </row>
    <row r="12909" spans="6:10">
      <c r="F12909" s="47"/>
      <c r="G12909" s="47"/>
      <c r="H12909" s="47"/>
      <c r="I12909" s="47"/>
      <c r="J12909" s="47"/>
    </row>
    <row r="12910" spans="6:10">
      <c r="F12910" s="47"/>
      <c r="G12910" s="47"/>
      <c r="H12910" s="47"/>
      <c r="I12910" s="47"/>
      <c r="J12910" s="47"/>
    </row>
    <row r="12911" spans="6:10">
      <c r="F12911" s="47"/>
      <c r="G12911" s="47"/>
      <c r="H12911" s="47"/>
      <c r="I12911" s="47"/>
      <c r="J12911" s="47"/>
    </row>
    <row r="12912" spans="6:10">
      <c r="F12912" s="47"/>
      <c r="G12912" s="47"/>
      <c r="H12912" s="47"/>
      <c r="I12912" s="47"/>
      <c r="J12912" s="47"/>
    </row>
    <row r="12913" spans="6:10">
      <c r="F12913" s="47"/>
      <c r="G12913" s="47"/>
      <c r="H12913" s="47"/>
      <c r="I12913" s="47"/>
      <c r="J12913" s="47"/>
    </row>
    <row r="12914" spans="6:10">
      <c r="F12914" s="47"/>
      <c r="G12914" s="47"/>
      <c r="H12914" s="47"/>
      <c r="I12914" s="47"/>
      <c r="J12914" s="47"/>
    </row>
    <row r="12915" spans="6:10">
      <c r="F12915" s="47"/>
      <c r="G12915" s="47"/>
      <c r="H12915" s="47"/>
      <c r="I12915" s="47"/>
      <c r="J12915" s="47"/>
    </row>
    <row r="12916" spans="6:10">
      <c r="F12916" s="47"/>
      <c r="G12916" s="47"/>
      <c r="H12916" s="47"/>
      <c r="I12916" s="47"/>
      <c r="J12916" s="47"/>
    </row>
    <row r="12917" spans="6:10">
      <c r="F12917" s="47"/>
      <c r="G12917" s="47"/>
      <c r="H12917" s="47"/>
      <c r="I12917" s="47"/>
      <c r="J12917" s="47"/>
    </row>
    <row r="12918" spans="6:10">
      <c r="F12918" s="47"/>
      <c r="G12918" s="47"/>
      <c r="H12918" s="47"/>
      <c r="I12918" s="47"/>
      <c r="J12918" s="47"/>
    </row>
    <row r="12919" spans="6:10">
      <c r="F12919" s="47"/>
      <c r="G12919" s="47"/>
      <c r="H12919" s="47"/>
      <c r="I12919" s="47"/>
      <c r="J12919" s="47"/>
    </row>
    <row r="12920" spans="6:10">
      <c r="F12920" s="47"/>
      <c r="G12920" s="47"/>
      <c r="H12920" s="47"/>
      <c r="I12920" s="47"/>
      <c r="J12920" s="47"/>
    </row>
    <row r="12921" spans="6:10">
      <c r="F12921" s="47"/>
      <c r="G12921" s="47"/>
      <c r="H12921" s="47"/>
      <c r="I12921" s="47"/>
      <c r="J12921" s="47"/>
    </row>
    <row r="12922" spans="6:10">
      <c r="F12922" s="47"/>
      <c r="G12922" s="47"/>
      <c r="H12922" s="47"/>
      <c r="I12922" s="47"/>
      <c r="J12922" s="47"/>
    </row>
    <row r="12923" spans="6:10">
      <c r="F12923" s="47"/>
      <c r="G12923" s="47"/>
      <c r="H12923" s="47"/>
      <c r="I12923" s="47"/>
      <c r="J12923" s="47"/>
    </row>
    <row r="12924" spans="6:10">
      <c r="F12924" s="47"/>
      <c r="G12924" s="47"/>
      <c r="H12924" s="47"/>
      <c r="I12924" s="47"/>
      <c r="J12924" s="47"/>
    </row>
    <row r="12925" spans="6:10">
      <c r="F12925" s="47"/>
      <c r="G12925" s="47"/>
      <c r="H12925" s="47"/>
      <c r="I12925" s="47"/>
      <c r="J12925" s="47"/>
    </row>
    <row r="12926" spans="6:10">
      <c r="F12926" s="47"/>
      <c r="G12926" s="47"/>
      <c r="H12926" s="47"/>
      <c r="I12926" s="47"/>
      <c r="J12926" s="47"/>
    </row>
    <row r="12927" spans="6:10">
      <c r="F12927" s="47"/>
      <c r="G12927" s="47"/>
      <c r="H12927" s="47"/>
      <c r="I12927" s="47"/>
      <c r="J12927" s="47"/>
    </row>
    <row r="12928" spans="6:10">
      <c r="F12928" s="47"/>
      <c r="G12928" s="47"/>
      <c r="H12928" s="47"/>
      <c r="I12928" s="47"/>
      <c r="J12928" s="47"/>
    </row>
    <row r="12929" spans="6:10">
      <c r="F12929" s="47"/>
      <c r="G12929" s="47"/>
      <c r="H12929" s="47"/>
      <c r="I12929" s="47"/>
      <c r="J12929" s="47"/>
    </row>
    <row r="12930" spans="6:10">
      <c r="F12930" s="47"/>
      <c r="G12930" s="47"/>
      <c r="H12930" s="47"/>
      <c r="I12930" s="47"/>
      <c r="J12930" s="47"/>
    </row>
    <row r="12931" spans="6:10">
      <c r="F12931" s="47"/>
      <c r="G12931" s="47"/>
      <c r="H12931" s="47"/>
      <c r="I12931" s="47"/>
      <c r="J12931" s="47"/>
    </row>
    <row r="12932" spans="6:10">
      <c r="F12932" s="47"/>
      <c r="G12932" s="47"/>
      <c r="H12932" s="47"/>
      <c r="I12932" s="47"/>
      <c r="J12932" s="47"/>
    </row>
    <row r="12933" spans="6:10">
      <c r="F12933" s="47"/>
      <c r="G12933" s="47"/>
      <c r="H12933" s="47"/>
      <c r="I12933" s="47"/>
      <c r="J12933" s="47"/>
    </row>
    <row r="12934" spans="6:10">
      <c r="F12934" s="47"/>
      <c r="G12934" s="47"/>
      <c r="H12934" s="47"/>
      <c r="I12934" s="47"/>
      <c r="J12934" s="47"/>
    </row>
    <row r="12935" spans="6:10">
      <c r="F12935" s="47"/>
      <c r="G12935" s="47"/>
      <c r="H12935" s="47"/>
      <c r="I12935" s="47"/>
      <c r="J12935" s="47"/>
    </row>
    <row r="12936" spans="6:10">
      <c r="F12936" s="47"/>
      <c r="G12936" s="47"/>
      <c r="H12936" s="47"/>
      <c r="I12936" s="47"/>
      <c r="J12936" s="47"/>
    </row>
    <row r="12937" spans="6:10">
      <c r="F12937" s="47"/>
      <c r="G12937" s="47"/>
      <c r="H12937" s="47"/>
      <c r="I12937" s="47"/>
      <c r="J12937" s="47"/>
    </row>
    <row r="12938" spans="6:10">
      <c r="F12938" s="47"/>
      <c r="G12938" s="47"/>
      <c r="H12938" s="47"/>
      <c r="I12938" s="47"/>
      <c r="J12938" s="47"/>
    </row>
    <row r="12939" spans="6:10">
      <c r="F12939" s="47"/>
      <c r="G12939" s="47"/>
      <c r="H12939" s="47"/>
      <c r="I12939" s="47"/>
      <c r="J12939" s="47"/>
    </row>
    <row r="12940" spans="6:10">
      <c r="F12940" s="47"/>
      <c r="G12940" s="47"/>
      <c r="H12940" s="47"/>
      <c r="I12940" s="47"/>
      <c r="J12940" s="47"/>
    </row>
    <row r="12941" spans="6:10">
      <c r="F12941" s="47"/>
      <c r="G12941" s="47"/>
      <c r="H12941" s="47"/>
      <c r="I12941" s="47"/>
      <c r="J12941" s="47"/>
    </row>
    <row r="12942" spans="6:10">
      <c r="F12942" s="47"/>
      <c r="G12942" s="47"/>
      <c r="H12942" s="47"/>
      <c r="I12942" s="47"/>
      <c r="J12942" s="47"/>
    </row>
    <row r="12943" spans="6:10">
      <c r="F12943" s="47"/>
      <c r="G12943" s="47"/>
      <c r="H12943" s="47"/>
      <c r="I12943" s="47"/>
      <c r="J12943" s="47"/>
    </row>
    <row r="12944" spans="6:10">
      <c r="F12944" s="47"/>
      <c r="G12944" s="47"/>
      <c r="H12944" s="47"/>
      <c r="I12944" s="47"/>
      <c r="J12944" s="47"/>
    </row>
    <row r="12945" spans="6:10">
      <c r="F12945" s="47"/>
      <c r="G12945" s="47"/>
      <c r="H12945" s="47"/>
      <c r="I12945" s="47"/>
      <c r="J12945" s="47"/>
    </row>
    <row r="12946" spans="6:10">
      <c r="F12946" s="47"/>
      <c r="G12946" s="47"/>
      <c r="H12946" s="47"/>
      <c r="I12946" s="47"/>
      <c r="J12946" s="47"/>
    </row>
    <row r="12947" spans="6:10">
      <c r="F12947" s="47"/>
      <c r="G12947" s="47"/>
      <c r="H12947" s="47"/>
      <c r="I12947" s="47"/>
      <c r="J12947" s="47"/>
    </row>
    <row r="12948" spans="6:10">
      <c r="F12948" s="47"/>
      <c r="G12948" s="47"/>
      <c r="H12948" s="47"/>
      <c r="I12948" s="47"/>
      <c r="J12948" s="47"/>
    </row>
    <row r="12949" spans="6:10">
      <c r="F12949" s="47"/>
      <c r="G12949" s="47"/>
      <c r="H12949" s="47"/>
      <c r="I12949" s="47"/>
      <c r="J12949" s="47"/>
    </row>
    <row r="12950" spans="6:10">
      <c r="F12950" s="47"/>
      <c r="G12950" s="47"/>
      <c r="H12950" s="47"/>
      <c r="I12950" s="47"/>
      <c r="J12950" s="47"/>
    </row>
    <row r="12951" spans="6:10">
      <c r="F12951" s="47"/>
      <c r="G12951" s="47"/>
      <c r="H12951" s="47"/>
      <c r="I12951" s="47"/>
      <c r="J12951" s="47"/>
    </row>
    <row r="12952" spans="6:10">
      <c r="F12952" s="47"/>
      <c r="G12952" s="47"/>
      <c r="H12952" s="47"/>
      <c r="I12952" s="47"/>
      <c r="J12952" s="47"/>
    </row>
    <row r="12953" spans="6:10">
      <c r="F12953" s="47"/>
      <c r="G12953" s="47"/>
      <c r="H12953" s="47"/>
      <c r="I12953" s="47"/>
      <c r="J12953" s="47"/>
    </row>
    <row r="12954" spans="6:10">
      <c r="F12954" s="47"/>
      <c r="G12954" s="47"/>
      <c r="H12954" s="47"/>
      <c r="I12954" s="47"/>
      <c r="J12954" s="47"/>
    </row>
    <row r="12955" spans="6:10">
      <c r="F12955" s="47"/>
      <c r="G12955" s="47"/>
      <c r="H12955" s="47"/>
      <c r="I12955" s="47"/>
      <c r="J12955" s="47"/>
    </row>
    <row r="12956" spans="6:10">
      <c r="F12956" s="47"/>
      <c r="G12956" s="47"/>
      <c r="H12956" s="47"/>
      <c r="I12956" s="47"/>
      <c r="J12956" s="47"/>
    </row>
    <row r="12957" spans="6:10">
      <c r="F12957" s="47"/>
      <c r="G12957" s="47"/>
      <c r="H12957" s="47"/>
      <c r="I12957" s="47"/>
      <c r="J12957" s="47"/>
    </row>
    <row r="12958" spans="6:10">
      <c r="F12958" s="47"/>
      <c r="G12958" s="47"/>
      <c r="H12958" s="47"/>
      <c r="I12958" s="47"/>
      <c r="J12958" s="47"/>
    </row>
    <row r="12959" spans="6:10">
      <c r="F12959" s="47"/>
      <c r="G12959" s="47"/>
      <c r="H12959" s="47"/>
      <c r="I12959" s="47"/>
      <c r="J12959" s="47"/>
    </row>
    <row r="12960" spans="6:10">
      <c r="F12960" s="47"/>
      <c r="G12960" s="47"/>
      <c r="H12960" s="47"/>
      <c r="I12960" s="47"/>
      <c r="J12960" s="47"/>
    </row>
    <row r="12961" spans="6:10">
      <c r="F12961" s="47"/>
      <c r="G12961" s="47"/>
      <c r="H12961" s="47"/>
      <c r="I12961" s="47"/>
      <c r="J12961" s="47"/>
    </row>
    <row r="12962" spans="6:10">
      <c r="F12962" s="47"/>
      <c r="G12962" s="47"/>
      <c r="H12962" s="47"/>
      <c r="I12962" s="47"/>
      <c r="J12962" s="47"/>
    </row>
    <row r="12963" spans="6:10">
      <c r="F12963" s="47"/>
      <c r="G12963" s="47"/>
      <c r="H12963" s="47"/>
      <c r="I12963" s="47"/>
      <c r="J12963" s="47"/>
    </row>
    <row r="12964" spans="6:10">
      <c r="F12964" s="47"/>
      <c r="G12964" s="47"/>
      <c r="H12964" s="47"/>
      <c r="I12964" s="47"/>
      <c r="J12964" s="47"/>
    </row>
    <row r="12965" spans="6:10">
      <c r="F12965" s="47"/>
      <c r="G12965" s="47"/>
      <c r="H12965" s="47"/>
      <c r="I12965" s="47"/>
      <c r="J12965" s="47"/>
    </row>
    <row r="12966" spans="6:10">
      <c r="F12966" s="47"/>
      <c r="G12966" s="47"/>
      <c r="H12966" s="47"/>
      <c r="I12966" s="47"/>
      <c r="J12966" s="47"/>
    </row>
    <row r="12967" spans="6:10">
      <c r="F12967" s="47"/>
      <c r="G12967" s="47"/>
      <c r="H12967" s="47"/>
      <c r="I12967" s="47"/>
      <c r="J12967" s="47"/>
    </row>
    <row r="12968" spans="6:10">
      <c r="F12968" s="47"/>
      <c r="G12968" s="47"/>
      <c r="H12968" s="47"/>
      <c r="I12968" s="47"/>
      <c r="J12968" s="47"/>
    </row>
    <row r="12969" spans="6:10">
      <c r="F12969" s="47"/>
      <c r="G12969" s="47"/>
      <c r="H12969" s="47"/>
      <c r="I12969" s="47"/>
      <c r="J12969" s="47"/>
    </row>
    <row r="12970" spans="6:10">
      <c r="F12970" s="47"/>
      <c r="G12970" s="47"/>
      <c r="H12970" s="47"/>
      <c r="I12970" s="47"/>
      <c r="J12970" s="47"/>
    </row>
    <row r="12971" spans="6:10">
      <c r="F12971" s="47"/>
      <c r="G12971" s="47"/>
      <c r="H12971" s="47"/>
      <c r="I12971" s="47"/>
      <c r="J12971" s="47"/>
    </row>
    <row r="12972" spans="6:10">
      <c r="F12972" s="47"/>
      <c r="G12972" s="47"/>
      <c r="H12972" s="47"/>
      <c r="I12972" s="47"/>
      <c r="J12972" s="47"/>
    </row>
    <row r="12973" spans="6:10">
      <c r="F12973" s="47"/>
      <c r="G12973" s="47"/>
      <c r="H12973" s="47"/>
      <c r="I12973" s="47"/>
      <c r="J12973" s="47"/>
    </row>
    <row r="12974" spans="6:10">
      <c r="F12974" s="47"/>
      <c r="G12974" s="47"/>
      <c r="H12974" s="47"/>
      <c r="I12974" s="47"/>
      <c r="J12974" s="47"/>
    </row>
    <row r="12975" spans="6:10">
      <c r="F12975" s="47"/>
      <c r="G12975" s="47"/>
      <c r="H12975" s="47"/>
      <c r="I12975" s="47"/>
      <c r="J12975" s="47"/>
    </row>
    <row r="12976" spans="6:10">
      <c r="F12976" s="47"/>
      <c r="G12976" s="47"/>
      <c r="H12976" s="47"/>
      <c r="I12976" s="47"/>
      <c r="J12976" s="47"/>
    </row>
    <row r="12977" spans="6:10">
      <c r="F12977" s="47"/>
      <c r="G12977" s="47"/>
      <c r="H12977" s="47"/>
      <c r="I12977" s="47"/>
      <c r="J12977" s="47"/>
    </row>
    <row r="12978" spans="6:10">
      <c r="F12978" s="47"/>
      <c r="G12978" s="47"/>
      <c r="H12978" s="47"/>
      <c r="I12978" s="47"/>
      <c r="J12978" s="47"/>
    </row>
    <row r="12979" spans="6:10">
      <c r="F12979" s="47"/>
      <c r="G12979" s="47"/>
      <c r="H12979" s="47"/>
      <c r="I12979" s="47"/>
      <c r="J12979" s="47"/>
    </row>
    <row r="12980" spans="6:10">
      <c r="F12980" s="47"/>
      <c r="G12980" s="47"/>
      <c r="H12980" s="47"/>
      <c r="I12980" s="47"/>
      <c r="J12980" s="47"/>
    </row>
    <row r="12981" spans="6:10">
      <c r="F12981" s="47"/>
      <c r="G12981" s="47"/>
      <c r="H12981" s="47"/>
      <c r="I12981" s="47"/>
      <c r="J12981" s="47"/>
    </row>
    <row r="12982" spans="6:10">
      <c r="F12982" s="47"/>
      <c r="G12982" s="47"/>
      <c r="H12982" s="47"/>
      <c r="I12982" s="47"/>
      <c r="J12982" s="47"/>
    </row>
    <row r="12983" spans="6:10">
      <c r="F12983" s="47"/>
      <c r="G12983" s="47"/>
      <c r="H12983" s="47"/>
      <c r="I12983" s="47"/>
      <c r="J12983" s="47"/>
    </row>
    <row r="12984" spans="6:10">
      <c r="F12984" s="47"/>
      <c r="G12984" s="47"/>
      <c r="H12984" s="47"/>
      <c r="I12984" s="47"/>
      <c r="J12984" s="47"/>
    </row>
    <row r="12985" spans="6:10">
      <c r="F12985" s="47"/>
      <c r="G12985" s="47"/>
      <c r="H12985" s="47"/>
      <c r="I12985" s="47"/>
      <c r="J12985" s="47"/>
    </row>
    <row r="12986" spans="6:10">
      <c r="F12986" s="47"/>
      <c r="G12986" s="47"/>
      <c r="H12986" s="47"/>
      <c r="I12986" s="47"/>
      <c r="J12986" s="47"/>
    </row>
    <row r="12987" spans="6:10">
      <c r="F12987" s="47"/>
      <c r="G12987" s="47"/>
      <c r="H12987" s="47"/>
      <c r="I12987" s="47"/>
      <c r="J12987" s="47"/>
    </row>
    <row r="12988" spans="6:10">
      <c r="F12988" s="47"/>
      <c r="G12988" s="47"/>
      <c r="H12988" s="47"/>
      <c r="I12988" s="47"/>
      <c r="J12988" s="47"/>
    </row>
    <row r="12989" spans="6:10">
      <c r="F12989" s="47"/>
      <c r="G12989" s="47"/>
      <c r="H12989" s="47"/>
      <c r="I12989" s="47"/>
      <c r="J12989" s="47"/>
    </row>
    <row r="12990" spans="6:10">
      <c r="F12990" s="47"/>
      <c r="G12990" s="47"/>
      <c r="H12990" s="47"/>
      <c r="I12990" s="47"/>
      <c r="J12990" s="47"/>
    </row>
    <row r="12991" spans="6:10">
      <c r="F12991" s="47"/>
      <c r="G12991" s="47"/>
      <c r="H12991" s="47"/>
      <c r="I12991" s="47"/>
      <c r="J12991" s="47"/>
    </row>
    <row r="12992" spans="6:10">
      <c r="F12992" s="47"/>
      <c r="G12992" s="47"/>
      <c r="H12992" s="47"/>
      <c r="I12992" s="47"/>
      <c r="J12992" s="47"/>
    </row>
    <row r="12993" spans="6:10">
      <c r="F12993" s="47"/>
      <c r="G12993" s="47"/>
      <c r="H12993" s="47"/>
      <c r="I12993" s="47"/>
      <c r="J12993" s="47"/>
    </row>
    <row r="12994" spans="6:10">
      <c r="F12994" s="47"/>
      <c r="G12994" s="47"/>
      <c r="H12994" s="47"/>
      <c r="I12994" s="47"/>
      <c r="J12994" s="47"/>
    </row>
    <row r="12995" spans="6:10">
      <c r="F12995" s="47"/>
      <c r="G12995" s="47"/>
      <c r="H12995" s="47"/>
      <c r="I12995" s="47"/>
      <c r="J12995" s="47"/>
    </row>
    <row r="12996" spans="6:10">
      <c r="F12996" s="47"/>
      <c r="G12996" s="47"/>
      <c r="H12996" s="47"/>
      <c r="I12996" s="47"/>
      <c r="J12996" s="47"/>
    </row>
    <row r="12997" spans="6:10">
      <c r="F12997" s="47"/>
      <c r="G12997" s="47"/>
      <c r="H12997" s="47"/>
      <c r="I12997" s="47"/>
      <c r="J12997" s="47"/>
    </row>
    <row r="12998" spans="6:10">
      <c r="F12998" s="47"/>
      <c r="G12998" s="47"/>
      <c r="H12998" s="47"/>
      <c r="I12998" s="47"/>
      <c r="J12998" s="47"/>
    </row>
    <row r="12999" spans="6:10">
      <c r="F12999" s="47"/>
      <c r="G12999" s="47"/>
      <c r="H12999" s="47"/>
      <c r="I12999" s="47"/>
      <c r="J12999" s="47"/>
    </row>
    <row r="13000" spans="6:10">
      <c r="F13000" s="47"/>
      <c r="G13000" s="47"/>
      <c r="H13000" s="47"/>
      <c r="I13000" s="47"/>
      <c r="J13000" s="47"/>
    </row>
    <row r="13001" spans="6:10">
      <c r="F13001" s="47"/>
      <c r="G13001" s="47"/>
      <c r="H13001" s="47"/>
      <c r="I13001" s="47"/>
      <c r="J13001" s="47"/>
    </row>
    <row r="13002" spans="6:10">
      <c r="F13002" s="47"/>
      <c r="G13002" s="47"/>
      <c r="H13002" s="47"/>
      <c r="I13002" s="47"/>
      <c r="J13002" s="47"/>
    </row>
    <row r="13003" spans="6:10">
      <c r="F13003" s="47"/>
      <c r="G13003" s="47"/>
      <c r="H13003" s="47"/>
      <c r="I13003" s="47"/>
      <c r="J13003" s="47"/>
    </row>
    <row r="13004" spans="6:10">
      <c r="F13004" s="47"/>
      <c r="G13004" s="47"/>
      <c r="H13004" s="47"/>
      <c r="I13004" s="47"/>
      <c r="J13004" s="47"/>
    </row>
    <row r="13005" spans="6:10">
      <c r="F13005" s="47"/>
      <c r="G13005" s="47"/>
      <c r="H13005" s="47"/>
      <c r="I13005" s="47"/>
      <c r="J13005" s="47"/>
    </row>
    <row r="13006" spans="6:10">
      <c r="F13006" s="47"/>
      <c r="G13006" s="47"/>
      <c r="H13006" s="47"/>
      <c r="I13006" s="47"/>
      <c r="J13006" s="47"/>
    </row>
    <row r="13007" spans="6:10">
      <c r="F13007" s="47"/>
      <c r="G13007" s="47"/>
      <c r="H13007" s="47"/>
      <c r="I13007" s="47"/>
      <c r="J13007" s="47"/>
    </row>
    <row r="13008" spans="6:10">
      <c r="F13008" s="47"/>
      <c r="G13008" s="47"/>
      <c r="H13008" s="47"/>
      <c r="I13008" s="47"/>
      <c r="J13008" s="47"/>
    </row>
    <row r="13009" spans="6:10">
      <c r="F13009" s="47"/>
      <c r="G13009" s="47"/>
      <c r="H13009" s="47"/>
      <c r="I13009" s="47"/>
      <c r="J13009" s="47"/>
    </row>
    <row r="13010" spans="6:10">
      <c r="F13010" s="47"/>
      <c r="G13010" s="47"/>
      <c r="H13010" s="47"/>
      <c r="I13010" s="47"/>
      <c r="J13010" s="47"/>
    </row>
    <row r="13011" spans="6:10">
      <c r="F13011" s="47"/>
      <c r="G13011" s="47"/>
      <c r="H13011" s="47"/>
      <c r="I13011" s="47"/>
      <c r="J13011" s="47"/>
    </row>
    <row r="13012" spans="6:10">
      <c r="F13012" s="47"/>
      <c r="G13012" s="47"/>
      <c r="H13012" s="47"/>
      <c r="I13012" s="47"/>
      <c r="J13012" s="47"/>
    </row>
    <row r="13013" spans="6:10">
      <c r="F13013" s="47"/>
      <c r="G13013" s="47"/>
      <c r="H13013" s="47"/>
      <c r="I13013" s="47"/>
      <c r="J13013" s="47"/>
    </row>
    <row r="13014" spans="6:10">
      <c r="F13014" s="47"/>
      <c r="G13014" s="47"/>
      <c r="H13014" s="47"/>
      <c r="I13014" s="47"/>
      <c r="J13014" s="47"/>
    </row>
    <row r="13015" spans="6:10">
      <c r="F13015" s="47"/>
      <c r="G13015" s="47"/>
      <c r="H13015" s="47"/>
      <c r="I13015" s="47"/>
      <c r="J13015" s="47"/>
    </row>
    <row r="13016" spans="6:10">
      <c r="F13016" s="47"/>
      <c r="G13016" s="47"/>
      <c r="H13016" s="47"/>
      <c r="I13016" s="47"/>
      <c r="J13016" s="47"/>
    </row>
    <row r="13017" spans="6:10">
      <c r="F13017" s="47"/>
      <c r="G13017" s="47"/>
      <c r="H13017" s="47"/>
      <c r="I13017" s="47"/>
      <c r="J13017" s="47"/>
    </row>
    <row r="13018" spans="6:10">
      <c r="F13018" s="47"/>
      <c r="G13018" s="47"/>
      <c r="H13018" s="47"/>
      <c r="I13018" s="47"/>
      <c r="J13018" s="47"/>
    </row>
    <row r="13019" spans="6:10">
      <c r="F13019" s="47"/>
      <c r="G13019" s="47"/>
      <c r="H13019" s="47"/>
      <c r="I13019" s="47"/>
      <c r="J13019" s="47"/>
    </row>
    <row r="13020" spans="6:10">
      <c r="F13020" s="47"/>
      <c r="G13020" s="47"/>
      <c r="H13020" s="47"/>
      <c r="I13020" s="47"/>
      <c r="J13020" s="47"/>
    </row>
    <row r="13021" spans="6:10">
      <c r="F13021" s="47"/>
      <c r="G13021" s="47"/>
      <c r="H13021" s="47"/>
      <c r="I13021" s="47"/>
      <c r="J13021" s="47"/>
    </row>
    <row r="13022" spans="6:10">
      <c r="F13022" s="47"/>
      <c r="G13022" s="47"/>
      <c r="H13022" s="47"/>
      <c r="I13022" s="47"/>
      <c r="J13022" s="47"/>
    </row>
    <row r="13023" spans="6:10">
      <c r="F13023" s="47"/>
      <c r="G13023" s="47"/>
      <c r="H13023" s="47"/>
      <c r="I13023" s="47"/>
      <c r="J13023" s="47"/>
    </row>
    <row r="13024" spans="6:10">
      <c r="F13024" s="47"/>
      <c r="G13024" s="47"/>
      <c r="H13024" s="47"/>
      <c r="I13024" s="47"/>
      <c r="J13024" s="47"/>
    </row>
    <row r="13025" spans="6:10">
      <c r="F13025" s="47"/>
      <c r="G13025" s="47"/>
      <c r="H13025" s="47"/>
      <c r="I13025" s="47"/>
      <c r="J13025" s="47"/>
    </row>
    <row r="13026" spans="6:10">
      <c r="F13026" s="47"/>
      <c r="G13026" s="47"/>
      <c r="H13026" s="47"/>
      <c r="I13026" s="47"/>
      <c r="J13026" s="47"/>
    </row>
    <row r="13027" spans="6:10">
      <c r="F13027" s="47"/>
      <c r="G13027" s="47"/>
      <c r="H13027" s="47"/>
      <c r="I13027" s="47"/>
      <c r="J13027" s="47"/>
    </row>
    <row r="13028" spans="6:10">
      <c r="F13028" s="47"/>
      <c r="G13028" s="47"/>
      <c r="H13028" s="47"/>
      <c r="I13028" s="47"/>
      <c r="J13028" s="47"/>
    </row>
    <row r="13029" spans="6:10">
      <c r="F13029" s="47"/>
      <c r="G13029" s="47"/>
      <c r="H13029" s="47"/>
      <c r="I13029" s="47"/>
      <c r="J13029" s="47"/>
    </row>
    <row r="13030" spans="6:10">
      <c r="F13030" s="47"/>
      <c r="G13030" s="47"/>
      <c r="H13030" s="47"/>
      <c r="I13030" s="47"/>
      <c r="J13030" s="47"/>
    </row>
    <row r="13031" spans="6:10">
      <c r="F13031" s="47"/>
      <c r="G13031" s="47"/>
      <c r="H13031" s="47"/>
      <c r="I13031" s="47"/>
      <c r="J13031" s="47"/>
    </row>
    <row r="13032" spans="6:10">
      <c r="F13032" s="47"/>
      <c r="G13032" s="47"/>
      <c r="H13032" s="47"/>
      <c r="I13032" s="47"/>
      <c r="J13032" s="47"/>
    </row>
    <row r="13033" spans="6:10">
      <c r="F13033" s="47"/>
      <c r="G13033" s="47"/>
      <c r="H13033" s="47"/>
      <c r="I13033" s="47"/>
      <c r="J13033" s="47"/>
    </row>
    <row r="13034" spans="6:10">
      <c r="F13034" s="47"/>
      <c r="G13034" s="47"/>
      <c r="H13034" s="47"/>
      <c r="I13034" s="47"/>
      <c r="J13034" s="47"/>
    </row>
    <row r="13035" spans="6:10">
      <c r="F13035" s="47"/>
      <c r="G13035" s="47"/>
      <c r="H13035" s="47"/>
      <c r="I13035" s="47"/>
      <c r="J13035" s="47"/>
    </row>
    <row r="13036" spans="6:10">
      <c r="F13036" s="47"/>
      <c r="G13036" s="47"/>
      <c r="H13036" s="47"/>
      <c r="I13036" s="47"/>
      <c r="J13036" s="47"/>
    </row>
    <row r="13037" spans="6:10">
      <c r="F13037" s="47"/>
      <c r="G13037" s="47"/>
      <c r="H13037" s="47"/>
      <c r="I13037" s="47"/>
      <c r="J13037" s="47"/>
    </row>
    <row r="13038" spans="6:10">
      <c r="F13038" s="47"/>
      <c r="G13038" s="47"/>
      <c r="H13038" s="47"/>
      <c r="I13038" s="47"/>
      <c r="J13038" s="47"/>
    </row>
    <row r="13039" spans="6:10">
      <c r="F13039" s="47"/>
      <c r="G13039" s="47"/>
      <c r="H13039" s="47"/>
      <c r="I13039" s="47"/>
      <c r="J13039" s="47"/>
    </row>
    <row r="13040" spans="6:10">
      <c r="F13040" s="47"/>
      <c r="G13040" s="47"/>
      <c r="H13040" s="47"/>
      <c r="I13040" s="47"/>
      <c r="J13040" s="47"/>
    </row>
    <row r="13041" spans="6:10">
      <c r="F13041" s="47"/>
      <c r="G13041" s="47"/>
      <c r="H13041" s="47"/>
      <c r="I13041" s="47"/>
      <c r="J13041" s="47"/>
    </row>
    <row r="13042" spans="6:10">
      <c r="F13042" s="47"/>
      <c r="G13042" s="47"/>
      <c r="H13042" s="47"/>
      <c r="I13042" s="47"/>
      <c r="J13042" s="47"/>
    </row>
    <row r="13043" spans="6:10">
      <c r="F13043" s="47"/>
      <c r="G13043" s="47"/>
      <c r="H13043" s="47"/>
      <c r="I13043" s="47"/>
      <c r="J13043" s="47"/>
    </row>
    <row r="13044" spans="6:10">
      <c r="F13044" s="47"/>
      <c r="G13044" s="47"/>
      <c r="H13044" s="47"/>
      <c r="I13044" s="47"/>
      <c r="J13044" s="47"/>
    </row>
    <row r="13045" spans="6:10">
      <c r="F13045" s="47"/>
      <c r="G13045" s="47"/>
      <c r="H13045" s="47"/>
      <c r="I13045" s="47"/>
      <c r="J13045" s="47"/>
    </row>
    <row r="13046" spans="6:10">
      <c r="F13046" s="47"/>
      <c r="G13046" s="47"/>
      <c r="H13046" s="47"/>
      <c r="I13046" s="47"/>
      <c r="J13046" s="47"/>
    </row>
    <row r="13047" spans="6:10">
      <c r="F13047" s="47"/>
      <c r="G13047" s="47"/>
      <c r="H13047" s="47"/>
      <c r="I13047" s="47"/>
      <c r="J13047" s="47"/>
    </row>
    <row r="13048" spans="6:10">
      <c r="F13048" s="47"/>
      <c r="G13048" s="47"/>
      <c r="H13048" s="47"/>
      <c r="I13048" s="47"/>
      <c r="J13048" s="47"/>
    </row>
    <row r="13049" spans="6:10">
      <c r="F13049" s="47"/>
      <c r="G13049" s="47"/>
      <c r="H13049" s="47"/>
      <c r="I13049" s="47"/>
      <c r="J13049" s="47"/>
    </row>
    <row r="13050" spans="6:10">
      <c r="F13050" s="47"/>
      <c r="G13050" s="47"/>
      <c r="H13050" s="47"/>
      <c r="I13050" s="47"/>
      <c r="J13050" s="47"/>
    </row>
    <row r="13051" spans="6:10">
      <c r="F13051" s="47"/>
      <c r="G13051" s="47"/>
      <c r="H13051" s="47"/>
      <c r="I13051" s="47"/>
      <c r="J13051" s="47"/>
    </row>
    <row r="13052" spans="6:10">
      <c r="F13052" s="47"/>
      <c r="G13052" s="47"/>
      <c r="H13052" s="47"/>
      <c r="I13052" s="47"/>
      <c r="J13052" s="47"/>
    </row>
    <row r="13053" spans="6:10">
      <c r="F13053" s="47"/>
      <c r="G13053" s="47"/>
      <c r="H13053" s="47"/>
      <c r="I13053" s="47"/>
      <c r="J13053" s="47"/>
    </row>
    <row r="13054" spans="6:10">
      <c r="F13054" s="47"/>
      <c r="G13054" s="47"/>
      <c r="H13054" s="47"/>
      <c r="I13054" s="47"/>
      <c r="J13054" s="47"/>
    </row>
    <row r="13055" spans="6:10">
      <c r="F13055" s="47"/>
      <c r="G13055" s="47"/>
      <c r="H13055" s="47"/>
      <c r="I13055" s="47"/>
      <c r="J13055" s="47"/>
    </row>
    <row r="13056" spans="6:10">
      <c r="F13056" s="47"/>
      <c r="G13056" s="47"/>
      <c r="H13056" s="47"/>
      <c r="I13056" s="47"/>
      <c r="J13056" s="47"/>
    </row>
    <row r="13057" spans="6:10">
      <c r="F13057" s="47"/>
      <c r="G13057" s="47"/>
      <c r="H13057" s="47"/>
      <c r="I13057" s="47"/>
      <c r="J13057" s="47"/>
    </row>
    <row r="13058" spans="6:10">
      <c r="F13058" s="47"/>
      <c r="G13058" s="47"/>
      <c r="H13058" s="47"/>
      <c r="I13058" s="47"/>
      <c r="J13058" s="47"/>
    </row>
    <row r="13059" spans="6:10">
      <c r="F13059" s="47"/>
      <c r="G13059" s="47"/>
      <c r="H13059" s="47"/>
      <c r="I13059" s="47"/>
      <c r="J13059" s="47"/>
    </row>
    <row r="13060" spans="6:10">
      <c r="F13060" s="47"/>
      <c r="G13060" s="47"/>
      <c r="H13060" s="47"/>
      <c r="I13060" s="47"/>
      <c r="J13060" s="47"/>
    </row>
    <row r="13061" spans="6:10">
      <c r="F13061" s="47"/>
      <c r="G13061" s="47"/>
      <c r="H13061" s="47"/>
      <c r="I13061" s="47"/>
      <c r="J13061" s="47"/>
    </row>
    <row r="13062" spans="6:10">
      <c r="F13062" s="47"/>
      <c r="G13062" s="47"/>
      <c r="H13062" s="47"/>
      <c r="I13062" s="47"/>
      <c r="J13062" s="47"/>
    </row>
    <row r="13063" spans="6:10">
      <c r="F13063" s="47"/>
      <c r="G13063" s="47"/>
      <c r="H13063" s="47"/>
      <c r="I13063" s="47"/>
      <c r="J13063" s="47"/>
    </row>
    <row r="13064" spans="6:10">
      <c r="F13064" s="47"/>
      <c r="G13064" s="47"/>
      <c r="H13064" s="47"/>
      <c r="I13064" s="47"/>
      <c r="J13064" s="47"/>
    </row>
    <row r="13065" spans="6:10">
      <c r="F13065" s="47"/>
      <c r="G13065" s="47"/>
      <c r="H13065" s="47"/>
      <c r="I13065" s="47"/>
      <c r="J13065" s="47"/>
    </row>
    <row r="13066" spans="6:10">
      <c r="F13066" s="47"/>
      <c r="G13066" s="47"/>
      <c r="H13066" s="47"/>
      <c r="I13066" s="47"/>
      <c r="J13066" s="47"/>
    </row>
    <row r="13067" spans="6:10">
      <c r="F13067" s="47"/>
      <c r="G13067" s="47"/>
      <c r="H13067" s="47"/>
      <c r="I13067" s="47"/>
      <c r="J13067" s="47"/>
    </row>
    <row r="13068" spans="6:10">
      <c r="F13068" s="47"/>
      <c r="G13068" s="47"/>
      <c r="H13068" s="47"/>
      <c r="I13068" s="47"/>
      <c r="J13068" s="47"/>
    </row>
    <row r="13069" spans="6:10">
      <c r="F13069" s="47"/>
      <c r="G13069" s="47"/>
      <c r="H13069" s="47"/>
      <c r="I13069" s="47"/>
      <c r="J13069" s="47"/>
    </row>
    <row r="13070" spans="6:10">
      <c r="F13070" s="47"/>
      <c r="G13070" s="47"/>
      <c r="H13070" s="47"/>
      <c r="I13070" s="47"/>
      <c r="J13070" s="47"/>
    </row>
    <row r="13071" spans="6:10">
      <c r="F13071" s="47"/>
      <c r="G13071" s="47"/>
      <c r="H13071" s="47"/>
      <c r="I13071" s="47"/>
      <c r="J13071" s="47"/>
    </row>
    <row r="13072" spans="6:10">
      <c r="F13072" s="47"/>
      <c r="G13072" s="47"/>
      <c r="H13072" s="47"/>
      <c r="I13072" s="47"/>
      <c r="J13072" s="47"/>
    </row>
    <row r="13073" spans="6:10">
      <c r="F13073" s="47"/>
      <c r="G13073" s="47"/>
      <c r="H13073" s="47"/>
      <c r="I13073" s="47"/>
      <c r="J13073" s="47"/>
    </row>
    <row r="13074" spans="6:10">
      <c r="F13074" s="47"/>
      <c r="G13074" s="47"/>
      <c r="H13074" s="47"/>
      <c r="I13074" s="47"/>
      <c r="J13074" s="47"/>
    </row>
    <row r="13075" spans="6:10">
      <c r="F13075" s="47"/>
      <c r="G13075" s="47"/>
      <c r="H13075" s="47"/>
      <c r="I13075" s="47"/>
      <c r="J13075" s="47"/>
    </row>
    <row r="13076" spans="6:10">
      <c r="F13076" s="47"/>
      <c r="G13076" s="47"/>
      <c r="H13076" s="47"/>
      <c r="I13076" s="47"/>
      <c r="J13076" s="47"/>
    </row>
    <row r="13077" spans="6:10">
      <c r="F13077" s="47"/>
      <c r="G13077" s="47"/>
      <c r="H13077" s="47"/>
      <c r="I13077" s="47"/>
      <c r="J13077" s="47"/>
    </row>
    <row r="13078" spans="6:10">
      <c r="F13078" s="47"/>
      <c r="G13078" s="47"/>
      <c r="H13078" s="47"/>
      <c r="I13078" s="47"/>
      <c r="J13078" s="47"/>
    </row>
    <row r="13079" spans="6:10">
      <c r="F13079" s="47"/>
      <c r="G13079" s="47"/>
      <c r="H13079" s="47"/>
      <c r="I13079" s="47"/>
      <c r="J13079" s="47"/>
    </row>
    <row r="13080" spans="6:10">
      <c r="F13080" s="47"/>
      <c r="G13080" s="47"/>
      <c r="H13080" s="47"/>
      <c r="I13080" s="47"/>
      <c r="J13080" s="47"/>
    </row>
    <row r="13081" spans="6:10">
      <c r="F13081" s="47"/>
      <c r="G13081" s="47"/>
      <c r="H13081" s="47"/>
      <c r="I13081" s="47"/>
      <c r="J13081" s="47"/>
    </row>
    <row r="13082" spans="6:10">
      <c r="F13082" s="47"/>
      <c r="G13082" s="47"/>
      <c r="H13082" s="47"/>
      <c r="I13082" s="47"/>
      <c r="J13082" s="47"/>
    </row>
    <row r="13083" spans="6:10">
      <c r="F13083" s="47"/>
      <c r="G13083" s="47"/>
      <c r="H13083" s="47"/>
      <c r="I13083" s="47"/>
      <c r="J13083" s="47"/>
    </row>
    <row r="13084" spans="6:10">
      <c r="F13084" s="47"/>
      <c r="G13084" s="47"/>
      <c r="H13084" s="47"/>
      <c r="I13084" s="47"/>
      <c r="J13084" s="47"/>
    </row>
    <row r="13085" spans="6:10">
      <c r="F13085" s="47"/>
      <c r="G13085" s="47"/>
      <c r="H13085" s="47"/>
      <c r="I13085" s="47"/>
      <c r="J13085" s="47"/>
    </row>
    <row r="13086" spans="6:10">
      <c r="F13086" s="47"/>
      <c r="G13086" s="47"/>
      <c r="H13086" s="47"/>
      <c r="I13086" s="47"/>
      <c r="J13086" s="47"/>
    </row>
    <row r="13087" spans="6:10">
      <c r="F13087" s="47"/>
      <c r="G13087" s="47"/>
      <c r="H13087" s="47"/>
      <c r="I13087" s="47"/>
      <c r="J13087" s="47"/>
    </row>
    <row r="13088" spans="6:10">
      <c r="F13088" s="47"/>
      <c r="G13088" s="47"/>
      <c r="H13088" s="47"/>
      <c r="I13088" s="47"/>
      <c r="J13088" s="47"/>
    </row>
    <row r="13089" spans="6:10">
      <c r="F13089" s="47"/>
      <c r="G13089" s="47"/>
      <c r="H13089" s="47"/>
      <c r="I13089" s="47"/>
      <c r="J13089" s="47"/>
    </row>
    <row r="13090" spans="6:10">
      <c r="F13090" s="47"/>
      <c r="G13090" s="47"/>
      <c r="H13090" s="47"/>
      <c r="I13090" s="47"/>
      <c r="J13090" s="47"/>
    </row>
    <row r="13091" spans="6:10">
      <c r="F13091" s="47"/>
      <c r="G13091" s="47"/>
      <c r="H13091" s="47"/>
      <c r="I13091" s="47"/>
      <c r="J13091" s="47"/>
    </row>
    <row r="13092" spans="6:10">
      <c r="F13092" s="47"/>
      <c r="G13092" s="47"/>
      <c r="H13092" s="47"/>
      <c r="I13092" s="47"/>
      <c r="J13092" s="47"/>
    </row>
    <row r="13093" spans="6:10">
      <c r="F13093" s="47"/>
      <c r="G13093" s="47"/>
      <c r="H13093" s="47"/>
      <c r="I13093" s="47"/>
      <c r="J13093" s="47"/>
    </row>
    <row r="13094" spans="6:10">
      <c r="F13094" s="47"/>
      <c r="G13094" s="47"/>
      <c r="H13094" s="47"/>
      <c r="I13094" s="47"/>
      <c r="J13094" s="47"/>
    </row>
    <row r="13095" spans="6:10">
      <c r="F13095" s="47"/>
      <c r="G13095" s="47"/>
      <c r="H13095" s="47"/>
      <c r="I13095" s="47"/>
      <c r="J13095" s="47"/>
    </row>
    <row r="13096" spans="6:10">
      <c r="F13096" s="47"/>
      <c r="G13096" s="47"/>
      <c r="H13096" s="47"/>
      <c r="I13096" s="47"/>
      <c r="J13096" s="47"/>
    </row>
    <row r="13097" spans="6:10">
      <c r="F13097" s="47"/>
      <c r="G13097" s="47"/>
      <c r="H13097" s="47"/>
      <c r="I13097" s="47"/>
      <c r="J13097" s="47"/>
    </row>
    <row r="13098" spans="6:10">
      <c r="F13098" s="47"/>
      <c r="G13098" s="47"/>
      <c r="H13098" s="47"/>
      <c r="I13098" s="47"/>
      <c r="J13098" s="47"/>
    </row>
    <row r="13099" spans="6:10">
      <c r="F13099" s="47"/>
      <c r="G13099" s="47"/>
      <c r="H13099" s="47"/>
      <c r="I13099" s="47"/>
      <c r="J13099" s="47"/>
    </row>
    <row r="13100" spans="6:10">
      <c r="F13100" s="47"/>
      <c r="G13100" s="47"/>
      <c r="H13100" s="47"/>
      <c r="I13100" s="47"/>
      <c r="J13100" s="47"/>
    </row>
    <row r="13101" spans="6:10">
      <c r="F13101" s="47"/>
      <c r="G13101" s="47"/>
      <c r="H13101" s="47"/>
      <c r="I13101" s="47"/>
      <c r="J13101" s="47"/>
    </row>
    <row r="13102" spans="6:10">
      <c r="F13102" s="47"/>
      <c r="G13102" s="47"/>
      <c r="H13102" s="47"/>
      <c r="I13102" s="47"/>
      <c r="J13102" s="47"/>
    </row>
    <row r="13103" spans="6:10">
      <c r="F13103" s="47"/>
      <c r="G13103" s="47"/>
      <c r="H13103" s="47"/>
      <c r="I13103" s="47"/>
      <c r="J13103" s="47"/>
    </row>
    <row r="13104" spans="6:10">
      <c r="F13104" s="47"/>
      <c r="G13104" s="47"/>
      <c r="H13104" s="47"/>
      <c r="I13104" s="47"/>
      <c r="J13104" s="47"/>
    </row>
    <row r="13105" spans="6:10">
      <c r="F13105" s="47"/>
      <c r="G13105" s="47"/>
      <c r="H13105" s="47"/>
      <c r="I13105" s="47"/>
      <c r="J13105" s="47"/>
    </row>
    <row r="13106" spans="6:10">
      <c r="F13106" s="47"/>
      <c r="G13106" s="47"/>
      <c r="H13106" s="47"/>
      <c r="I13106" s="47"/>
      <c r="J13106" s="47"/>
    </row>
    <row r="13107" spans="6:10">
      <c r="F13107" s="47"/>
      <c r="G13107" s="47"/>
      <c r="H13107" s="47"/>
      <c r="I13107" s="47"/>
      <c r="J13107" s="47"/>
    </row>
    <row r="13108" spans="6:10">
      <c r="F13108" s="47"/>
      <c r="G13108" s="47"/>
      <c r="H13108" s="47"/>
      <c r="I13108" s="47"/>
      <c r="J13108" s="47"/>
    </row>
    <row r="13109" spans="6:10">
      <c r="F13109" s="47"/>
      <c r="G13109" s="47"/>
      <c r="H13109" s="47"/>
      <c r="I13109" s="47"/>
      <c r="J13109" s="47"/>
    </row>
    <row r="13110" spans="6:10">
      <c r="F13110" s="47"/>
      <c r="G13110" s="47"/>
      <c r="H13110" s="47"/>
      <c r="I13110" s="47"/>
      <c r="J13110" s="47"/>
    </row>
    <row r="13111" spans="6:10">
      <c r="F13111" s="47"/>
      <c r="G13111" s="47"/>
      <c r="H13111" s="47"/>
      <c r="I13111" s="47"/>
      <c r="J13111" s="47"/>
    </row>
    <row r="13112" spans="6:10">
      <c r="F13112" s="47"/>
      <c r="G13112" s="47"/>
      <c r="H13112" s="47"/>
      <c r="I13112" s="47"/>
      <c r="J13112" s="47"/>
    </row>
    <row r="13113" spans="6:10">
      <c r="F13113" s="47"/>
      <c r="G13113" s="47"/>
      <c r="H13113" s="47"/>
      <c r="I13113" s="47"/>
      <c r="J13113" s="47"/>
    </row>
    <row r="13114" spans="6:10">
      <c r="F13114" s="47"/>
      <c r="G13114" s="47"/>
      <c r="H13114" s="47"/>
      <c r="I13114" s="47"/>
      <c r="J13114" s="47"/>
    </row>
    <row r="13115" spans="6:10">
      <c r="F13115" s="47"/>
      <c r="G13115" s="47"/>
      <c r="H13115" s="47"/>
      <c r="I13115" s="47"/>
      <c r="J13115" s="47"/>
    </row>
    <row r="13116" spans="6:10">
      <c r="F13116" s="47"/>
      <c r="G13116" s="47"/>
      <c r="H13116" s="47"/>
      <c r="I13116" s="47"/>
      <c r="J13116" s="47"/>
    </row>
    <row r="13117" spans="6:10">
      <c r="F13117" s="47"/>
      <c r="G13117" s="47"/>
      <c r="H13117" s="47"/>
      <c r="I13117" s="47"/>
      <c r="J13117" s="47"/>
    </row>
    <row r="13118" spans="6:10">
      <c r="F13118" s="47"/>
      <c r="G13118" s="47"/>
      <c r="H13118" s="47"/>
      <c r="I13118" s="47"/>
      <c r="J13118" s="47"/>
    </row>
    <row r="13119" spans="6:10">
      <c r="F13119" s="47"/>
      <c r="G13119" s="47"/>
      <c r="H13119" s="47"/>
      <c r="I13119" s="47"/>
      <c r="J13119" s="47"/>
    </row>
    <row r="13120" spans="6:10">
      <c r="F13120" s="47"/>
      <c r="G13120" s="47"/>
      <c r="H13120" s="47"/>
      <c r="I13120" s="47"/>
      <c r="J13120" s="47"/>
    </row>
    <row r="13121" spans="6:10">
      <c r="F13121" s="47"/>
      <c r="G13121" s="47"/>
      <c r="H13121" s="47"/>
      <c r="I13121" s="47"/>
      <c r="J13121" s="47"/>
    </row>
    <row r="13122" spans="6:10">
      <c r="F13122" s="47"/>
      <c r="G13122" s="47"/>
      <c r="H13122" s="47"/>
      <c r="I13122" s="47"/>
      <c r="J13122" s="47"/>
    </row>
    <row r="13123" spans="6:10">
      <c r="F13123" s="47"/>
      <c r="G13123" s="47"/>
      <c r="H13123" s="47"/>
      <c r="I13123" s="47"/>
      <c r="J13123" s="47"/>
    </row>
    <row r="13124" spans="6:10">
      <c r="F13124" s="47"/>
      <c r="G13124" s="47"/>
      <c r="H13124" s="47"/>
      <c r="I13124" s="47"/>
      <c r="J13124" s="47"/>
    </row>
    <row r="13125" spans="6:10">
      <c r="F13125" s="47"/>
      <c r="G13125" s="47"/>
      <c r="H13125" s="47"/>
      <c r="I13125" s="47"/>
      <c r="J13125" s="47"/>
    </row>
    <row r="13126" spans="6:10">
      <c r="F13126" s="47"/>
      <c r="G13126" s="47"/>
      <c r="H13126" s="47"/>
      <c r="I13126" s="47"/>
      <c r="J13126" s="47"/>
    </row>
    <row r="13127" spans="6:10">
      <c r="F13127" s="47"/>
      <c r="G13127" s="47"/>
      <c r="H13127" s="47"/>
      <c r="I13127" s="47"/>
      <c r="J13127" s="47"/>
    </row>
    <row r="13128" spans="6:10">
      <c r="F13128" s="47"/>
      <c r="G13128" s="47"/>
      <c r="H13128" s="47"/>
      <c r="I13128" s="47"/>
      <c r="J13128" s="47"/>
    </row>
    <row r="13129" spans="6:10">
      <c r="F13129" s="47"/>
      <c r="G13129" s="47"/>
      <c r="H13129" s="47"/>
      <c r="I13129" s="47"/>
      <c r="J13129" s="47"/>
    </row>
    <row r="13130" spans="6:10">
      <c r="F13130" s="47"/>
      <c r="G13130" s="47"/>
      <c r="H13130" s="47"/>
      <c r="I13130" s="47"/>
      <c r="J13130" s="47"/>
    </row>
    <row r="13131" spans="6:10">
      <c r="F13131" s="47"/>
      <c r="G13131" s="47"/>
      <c r="H13131" s="47"/>
      <c r="I13131" s="47"/>
      <c r="J13131" s="47"/>
    </row>
    <row r="13132" spans="6:10">
      <c r="F13132" s="47"/>
      <c r="G13132" s="47"/>
      <c r="H13132" s="47"/>
      <c r="I13132" s="47"/>
      <c r="J13132" s="47"/>
    </row>
    <row r="13133" spans="6:10">
      <c r="F13133" s="47"/>
      <c r="G13133" s="47"/>
      <c r="H13133" s="47"/>
      <c r="I13133" s="47"/>
      <c r="J13133" s="47"/>
    </row>
    <row r="13134" spans="6:10">
      <c r="F13134" s="47"/>
      <c r="G13134" s="47"/>
      <c r="H13134" s="47"/>
      <c r="I13134" s="47"/>
      <c r="J13134" s="47"/>
    </row>
    <row r="13135" spans="6:10">
      <c r="F13135" s="47"/>
      <c r="G13135" s="47"/>
      <c r="H13135" s="47"/>
      <c r="I13135" s="47"/>
      <c r="J13135" s="47"/>
    </row>
    <row r="13136" spans="6:10">
      <c r="F13136" s="47"/>
      <c r="G13136" s="47"/>
      <c r="H13136" s="47"/>
      <c r="I13136" s="47"/>
      <c r="J13136" s="47"/>
    </row>
    <row r="13137" spans="6:10">
      <c r="F13137" s="47"/>
      <c r="G13137" s="47"/>
      <c r="H13137" s="47"/>
      <c r="I13137" s="47"/>
      <c r="J13137" s="47"/>
    </row>
    <row r="13138" spans="6:10">
      <c r="F13138" s="47"/>
      <c r="G13138" s="47"/>
      <c r="H13138" s="47"/>
      <c r="I13138" s="47"/>
      <c r="J13138" s="47"/>
    </row>
    <row r="13139" spans="6:10">
      <c r="F13139" s="47"/>
      <c r="G13139" s="47"/>
      <c r="H13139" s="47"/>
      <c r="I13139" s="47"/>
      <c r="J13139" s="47"/>
    </row>
    <row r="13140" spans="6:10">
      <c r="F13140" s="47"/>
      <c r="G13140" s="47"/>
      <c r="H13140" s="47"/>
      <c r="I13140" s="47"/>
      <c r="J13140" s="47"/>
    </row>
    <row r="13141" spans="6:10">
      <c r="F13141" s="47"/>
      <c r="G13141" s="47"/>
      <c r="H13141" s="47"/>
      <c r="I13141" s="47"/>
      <c r="J13141" s="47"/>
    </row>
    <row r="13142" spans="6:10">
      <c r="F13142" s="47"/>
      <c r="G13142" s="47"/>
      <c r="H13142" s="47"/>
      <c r="I13142" s="47"/>
      <c r="J13142" s="47"/>
    </row>
    <row r="13143" spans="6:10">
      <c r="F13143" s="47"/>
      <c r="G13143" s="47"/>
      <c r="H13143" s="47"/>
      <c r="I13143" s="47"/>
      <c r="J13143" s="47"/>
    </row>
    <row r="13144" spans="6:10">
      <c r="F13144" s="47"/>
      <c r="G13144" s="47"/>
      <c r="H13144" s="47"/>
      <c r="I13144" s="47"/>
      <c r="J13144" s="47"/>
    </row>
    <row r="13145" spans="6:10">
      <c r="F13145" s="47"/>
      <c r="G13145" s="47"/>
      <c r="H13145" s="47"/>
      <c r="I13145" s="47"/>
      <c r="J13145" s="47"/>
    </row>
    <row r="13146" spans="6:10">
      <c r="F13146" s="47"/>
      <c r="G13146" s="47"/>
      <c r="H13146" s="47"/>
      <c r="I13146" s="47"/>
      <c r="J13146" s="47"/>
    </row>
    <row r="13147" spans="6:10">
      <c r="F13147" s="47"/>
      <c r="G13147" s="47"/>
      <c r="H13147" s="47"/>
      <c r="I13147" s="47"/>
      <c r="J13147" s="47"/>
    </row>
    <row r="13148" spans="6:10">
      <c r="F13148" s="47"/>
      <c r="G13148" s="47"/>
      <c r="H13148" s="47"/>
      <c r="I13148" s="47"/>
      <c r="J13148" s="47"/>
    </row>
    <row r="13149" spans="6:10">
      <c r="F13149" s="47"/>
      <c r="G13149" s="47"/>
      <c r="H13149" s="47"/>
      <c r="I13149" s="47"/>
      <c r="J13149" s="47"/>
    </row>
    <row r="13150" spans="6:10">
      <c r="F13150" s="47"/>
      <c r="G13150" s="47"/>
      <c r="H13150" s="47"/>
      <c r="I13150" s="47"/>
      <c r="J13150" s="47"/>
    </row>
    <row r="13151" spans="6:10">
      <c r="F13151" s="47"/>
      <c r="G13151" s="47"/>
      <c r="H13151" s="47"/>
      <c r="I13151" s="47"/>
      <c r="J13151" s="47"/>
    </row>
    <row r="13152" spans="6:10">
      <c r="F13152" s="47"/>
      <c r="G13152" s="47"/>
      <c r="H13152" s="47"/>
      <c r="I13152" s="47"/>
      <c r="J13152" s="47"/>
    </row>
    <row r="13153" spans="6:10">
      <c r="F13153" s="47"/>
      <c r="G13153" s="47"/>
      <c r="H13153" s="47"/>
      <c r="I13153" s="47"/>
      <c r="J13153" s="47"/>
    </row>
    <row r="13154" spans="6:10">
      <c r="F13154" s="47"/>
      <c r="G13154" s="47"/>
      <c r="H13154" s="47"/>
      <c r="I13154" s="47"/>
      <c r="J13154" s="47"/>
    </row>
    <row r="13155" spans="6:10">
      <c r="F13155" s="47"/>
      <c r="G13155" s="47"/>
      <c r="H13155" s="47"/>
      <c r="I13155" s="47"/>
      <c r="J13155" s="47"/>
    </row>
    <row r="13156" spans="6:10">
      <c r="F13156" s="47"/>
      <c r="G13156" s="47"/>
      <c r="H13156" s="47"/>
      <c r="I13156" s="47"/>
      <c r="J13156" s="47"/>
    </row>
    <row r="13157" spans="6:10">
      <c r="F13157" s="47"/>
      <c r="G13157" s="47"/>
      <c r="H13157" s="47"/>
      <c r="I13157" s="47"/>
      <c r="J13157" s="47"/>
    </row>
    <row r="13158" spans="6:10">
      <c r="F13158" s="47"/>
      <c r="G13158" s="47"/>
      <c r="H13158" s="47"/>
      <c r="I13158" s="47"/>
      <c r="J13158" s="47"/>
    </row>
    <row r="13159" spans="6:10">
      <c r="F13159" s="47"/>
      <c r="G13159" s="47"/>
      <c r="H13159" s="47"/>
      <c r="I13159" s="47"/>
      <c r="J13159" s="47"/>
    </row>
    <row r="13160" spans="6:10">
      <c r="F13160" s="47"/>
      <c r="G13160" s="47"/>
      <c r="H13160" s="47"/>
      <c r="I13160" s="47"/>
      <c r="J13160" s="47"/>
    </row>
    <row r="13161" spans="6:10">
      <c r="F13161" s="47"/>
      <c r="G13161" s="47"/>
      <c r="H13161" s="47"/>
      <c r="I13161" s="47"/>
      <c r="J13161" s="47"/>
    </row>
    <row r="13162" spans="6:10">
      <c r="F13162" s="47"/>
      <c r="G13162" s="47"/>
      <c r="H13162" s="47"/>
      <c r="I13162" s="47"/>
      <c r="J13162" s="47"/>
    </row>
    <row r="13163" spans="6:10">
      <c r="F13163" s="47"/>
      <c r="G13163" s="47"/>
      <c r="H13163" s="47"/>
      <c r="I13163" s="47"/>
      <c r="J13163" s="47"/>
    </row>
    <row r="13164" spans="6:10">
      <c r="F13164" s="47"/>
      <c r="G13164" s="47"/>
      <c r="H13164" s="47"/>
      <c r="I13164" s="47"/>
      <c r="J13164" s="47"/>
    </row>
    <row r="13165" spans="6:10">
      <c r="F13165" s="47"/>
      <c r="G13165" s="47"/>
      <c r="H13165" s="47"/>
      <c r="I13165" s="47"/>
      <c r="J13165" s="47"/>
    </row>
    <row r="13166" spans="6:10">
      <c r="F13166" s="47"/>
      <c r="G13166" s="47"/>
      <c r="H13166" s="47"/>
      <c r="I13166" s="47"/>
      <c r="J13166" s="47"/>
    </row>
    <row r="13167" spans="6:10">
      <c r="F13167" s="47"/>
      <c r="G13167" s="47"/>
      <c r="H13167" s="47"/>
      <c r="I13167" s="47"/>
      <c r="J13167" s="47"/>
    </row>
    <row r="13168" spans="6:10">
      <c r="F13168" s="47"/>
      <c r="G13168" s="47"/>
      <c r="H13168" s="47"/>
      <c r="I13168" s="47"/>
      <c r="J13168" s="47"/>
    </row>
    <row r="13169" spans="6:10">
      <c r="F13169" s="47"/>
      <c r="G13169" s="47"/>
      <c r="H13169" s="47"/>
      <c r="I13169" s="47"/>
      <c r="J13169" s="47"/>
    </row>
    <row r="13170" spans="6:10">
      <c r="F13170" s="47"/>
      <c r="G13170" s="47"/>
      <c r="H13170" s="47"/>
      <c r="I13170" s="47"/>
      <c r="J13170" s="47"/>
    </row>
    <row r="13171" spans="6:10">
      <c r="F13171" s="47"/>
      <c r="G13171" s="47"/>
      <c r="H13171" s="47"/>
      <c r="I13171" s="47"/>
      <c r="J13171" s="47"/>
    </row>
    <row r="13172" spans="6:10">
      <c r="F13172" s="47"/>
      <c r="G13172" s="47"/>
      <c r="H13172" s="47"/>
      <c r="I13172" s="47"/>
      <c r="J13172" s="47"/>
    </row>
    <row r="13173" spans="6:10">
      <c r="F13173" s="47"/>
      <c r="G13173" s="47"/>
      <c r="H13173" s="47"/>
      <c r="I13173" s="47"/>
      <c r="J13173" s="47"/>
    </row>
    <row r="13174" spans="6:10">
      <c r="F13174" s="47"/>
      <c r="G13174" s="47"/>
      <c r="H13174" s="47"/>
      <c r="I13174" s="47"/>
      <c r="J13174" s="47"/>
    </row>
    <row r="13175" spans="6:10">
      <c r="F13175" s="47"/>
      <c r="G13175" s="47"/>
      <c r="H13175" s="47"/>
      <c r="I13175" s="47"/>
      <c r="J13175" s="47"/>
    </row>
    <row r="13176" spans="6:10">
      <c r="F13176" s="47"/>
      <c r="G13176" s="47"/>
      <c r="H13176" s="47"/>
      <c r="I13176" s="47"/>
      <c r="J13176" s="47"/>
    </row>
    <row r="13177" spans="6:10">
      <c r="F13177" s="47"/>
      <c r="G13177" s="47"/>
      <c r="H13177" s="47"/>
      <c r="I13177" s="47"/>
      <c r="J13177" s="47"/>
    </row>
    <row r="13178" spans="6:10">
      <c r="F13178" s="47"/>
      <c r="G13178" s="47"/>
      <c r="H13178" s="47"/>
      <c r="I13178" s="47"/>
      <c r="J13178" s="47"/>
    </row>
    <row r="13179" spans="6:10">
      <c r="F13179" s="47"/>
      <c r="G13179" s="47"/>
      <c r="H13179" s="47"/>
      <c r="I13179" s="47"/>
      <c r="J13179" s="47"/>
    </row>
    <row r="13180" spans="6:10">
      <c r="F13180" s="47"/>
      <c r="G13180" s="47"/>
      <c r="H13180" s="47"/>
      <c r="I13180" s="47"/>
      <c r="J13180" s="47"/>
    </row>
    <row r="13181" spans="6:10">
      <c r="F13181" s="47"/>
      <c r="G13181" s="47"/>
      <c r="H13181" s="47"/>
      <c r="I13181" s="47"/>
      <c r="J13181" s="47"/>
    </row>
    <row r="13182" spans="6:10">
      <c r="F13182" s="47"/>
      <c r="G13182" s="47"/>
      <c r="H13182" s="47"/>
      <c r="I13182" s="47"/>
      <c r="J13182" s="47"/>
    </row>
    <row r="13183" spans="6:10">
      <c r="F13183" s="47"/>
      <c r="G13183" s="47"/>
      <c r="H13183" s="47"/>
      <c r="I13183" s="47"/>
      <c r="J13183" s="47"/>
    </row>
    <row r="13184" spans="6:10">
      <c r="F13184" s="47"/>
      <c r="G13184" s="47"/>
      <c r="H13184" s="47"/>
      <c r="I13184" s="47"/>
      <c r="J13184" s="47"/>
    </row>
    <row r="13185" spans="6:10">
      <c r="F13185" s="47"/>
      <c r="G13185" s="47"/>
      <c r="H13185" s="47"/>
      <c r="I13185" s="47"/>
      <c r="J13185" s="47"/>
    </row>
    <row r="13186" spans="6:10">
      <c r="F13186" s="47"/>
      <c r="G13186" s="47"/>
      <c r="H13186" s="47"/>
      <c r="I13186" s="47"/>
      <c r="J13186" s="47"/>
    </row>
    <row r="13187" spans="6:10">
      <c r="F13187" s="47"/>
      <c r="G13187" s="47"/>
      <c r="H13187" s="47"/>
      <c r="I13187" s="47"/>
      <c r="J13187" s="47"/>
    </row>
    <row r="13188" spans="6:10">
      <c r="F13188" s="47"/>
      <c r="G13188" s="47"/>
      <c r="H13188" s="47"/>
      <c r="I13188" s="47"/>
      <c r="J13188" s="47"/>
    </row>
    <row r="13189" spans="6:10">
      <c r="F13189" s="47"/>
      <c r="G13189" s="47"/>
      <c r="H13189" s="47"/>
      <c r="I13189" s="47"/>
      <c r="J13189" s="47"/>
    </row>
    <row r="13190" spans="6:10">
      <c r="F13190" s="47"/>
      <c r="G13190" s="47"/>
      <c r="H13190" s="47"/>
      <c r="I13190" s="47"/>
      <c r="J13190" s="47"/>
    </row>
    <row r="13191" spans="6:10">
      <c r="F13191" s="47"/>
      <c r="G13191" s="47"/>
      <c r="H13191" s="47"/>
      <c r="I13191" s="47"/>
      <c r="J13191" s="47"/>
    </row>
    <row r="13192" spans="6:10">
      <c r="F13192" s="47"/>
      <c r="G13192" s="47"/>
      <c r="H13192" s="47"/>
      <c r="I13192" s="47"/>
      <c r="J13192" s="47"/>
    </row>
    <row r="13193" spans="6:10">
      <c r="F13193" s="47"/>
      <c r="G13193" s="47"/>
      <c r="H13193" s="47"/>
      <c r="I13193" s="47"/>
      <c r="J13193" s="47"/>
    </row>
    <row r="13194" spans="6:10">
      <c r="F13194" s="47"/>
      <c r="G13194" s="47"/>
      <c r="H13194" s="47"/>
      <c r="I13194" s="47"/>
      <c r="J13194" s="47"/>
    </row>
    <row r="13195" spans="6:10">
      <c r="F13195" s="47"/>
      <c r="G13195" s="47"/>
      <c r="H13195" s="47"/>
      <c r="I13195" s="47"/>
      <c r="J13195" s="47"/>
    </row>
    <row r="13196" spans="6:10">
      <c r="F13196" s="47"/>
      <c r="G13196" s="47"/>
      <c r="H13196" s="47"/>
      <c r="I13196" s="47"/>
      <c r="J13196" s="47"/>
    </row>
    <row r="13197" spans="6:10">
      <c r="F13197" s="47"/>
      <c r="G13197" s="47"/>
      <c r="H13197" s="47"/>
      <c r="I13197" s="47"/>
      <c r="J13197" s="47"/>
    </row>
    <row r="13198" spans="6:10">
      <c r="F13198" s="47"/>
      <c r="G13198" s="47"/>
      <c r="H13198" s="47"/>
      <c r="I13198" s="47"/>
      <c r="J13198" s="47"/>
    </row>
    <row r="13199" spans="6:10">
      <c r="F13199" s="47"/>
      <c r="G13199" s="47"/>
      <c r="H13199" s="47"/>
      <c r="I13199" s="47"/>
      <c r="J13199" s="47"/>
    </row>
    <row r="13200" spans="6:10">
      <c r="F13200" s="47"/>
      <c r="G13200" s="47"/>
      <c r="H13200" s="47"/>
      <c r="I13200" s="47"/>
      <c r="J13200" s="47"/>
    </row>
    <row r="13201" spans="6:10">
      <c r="F13201" s="47"/>
      <c r="G13201" s="47"/>
      <c r="H13201" s="47"/>
      <c r="I13201" s="47"/>
      <c r="J13201" s="47"/>
    </row>
    <row r="13202" spans="6:10">
      <c r="F13202" s="47"/>
      <c r="G13202" s="47"/>
      <c r="H13202" s="47"/>
      <c r="I13202" s="47"/>
      <c r="J13202" s="47"/>
    </row>
    <row r="13203" spans="6:10">
      <c r="F13203" s="47"/>
      <c r="G13203" s="47"/>
      <c r="H13203" s="47"/>
      <c r="I13203" s="47"/>
      <c r="J13203" s="47"/>
    </row>
    <row r="13204" spans="6:10">
      <c r="F13204" s="47"/>
      <c r="G13204" s="47"/>
      <c r="H13204" s="47"/>
      <c r="I13204" s="47"/>
      <c r="J13204" s="47"/>
    </row>
    <row r="13205" spans="6:10">
      <c r="F13205" s="47"/>
      <c r="G13205" s="47"/>
      <c r="H13205" s="47"/>
      <c r="I13205" s="47"/>
      <c r="J13205" s="47"/>
    </row>
    <row r="13206" spans="6:10">
      <c r="F13206" s="47"/>
      <c r="G13206" s="47"/>
      <c r="H13206" s="47"/>
      <c r="I13206" s="47"/>
      <c r="J13206" s="47"/>
    </row>
    <row r="13207" spans="6:10">
      <c r="F13207" s="47"/>
      <c r="G13207" s="47"/>
      <c r="H13207" s="47"/>
      <c r="I13207" s="47"/>
      <c r="J13207" s="47"/>
    </row>
    <row r="13208" spans="6:10">
      <c r="F13208" s="47"/>
      <c r="G13208" s="47"/>
      <c r="H13208" s="47"/>
      <c r="I13208" s="47"/>
      <c r="J13208" s="47"/>
    </row>
    <row r="13209" spans="6:10">
      <c r="F13209" s="47"/>
      <c r="G13209" s="47"/>
      <c r="H13209" s="47"/>
      <c r="I13209" s="47"/>
      <c r="J13209" s="47"/>
    </row>
    <row r="13210" spans="6:10">
      <c r="F13210" s="47"/>
      <c r="G13210" s="47"/>
      <c r="H13210" s="47"/>
      <c r="I13210" s="47"/>
      <c r="J13210" s="47"/>
    </row>
    <row r="13211" spans="6:10">
      <c r="F13211" s="47"/>
      <c r="G13211" s="47"/>
      <c r="H13211" s="47"/>
      <c r="I13211" s="47"/>
      <c r="J13211" s="47"/>
    </row>
    <row r="13212" spans="6:10">
      <c r="F13212" s="47"/>
      <c r="G13212" s="47"/>
      <c r="H13212" s="47"/>
      <c r="I13212" s="47"/>
      <c r="J13212" s="47"/>
    </row>
    <row r="13213" spans="6:10">
      <c r="F13213" s="47"/>
      <c r="G13213" s="47"/>
      <c r="H13213" s="47"/>
      <c r="I13213" s="47"/>
      <c r="J13213" s="47"/>
    </row>
    <row r="13214" spans="6:10">
      <c r="F13214" s="47"/>
      <c r="G13214" s="47"/>
      <c r="H13214" s="47"/>
      <c r="I13214" s="47"/>
      <c r="J13214" s="47"/>
    </row>
    <row r="13215" spans="6:10">
      <c r="F13215" s="47"/>
      <c r="G13215" s="47"/>
      <c r="H13215" s="47"/>
      <c r="I13215" s="47"/>
      <c r="J13215" s="47"/>
    </row>
    <row r="13216" spans="6:10">
      <c r="F13216" s="47"/>
      <c r="G13216" s="47"/>
      <c r="H13216" s="47"/>
      <c r="I13216" s="47"/>
      <c r="J13216" s="47"/>
    </row>
    <row r="13217" spans="6:10">
      <c r="F13217" s="47"/>
      <c r="G13217" s="47"/>
      <c r="H13217" s="47"/>
      <c r="I13217" s="47"/>
      <c r="J13217" s="47"/>
    </row>
    <row r="13218" spans="6:10">
      <c r="F13218" s="47"/>
      <c r="G13218" s="47"/>
      <c r="H13218" s="47"/>
      <c r="I13218" s="47"/>
      <c r="J13218" s="47"/>
    </row>
    <row r="13219" spans="6:10">
      <c r="F13219" s="47"/>
      <c r="G13219" s="47"/>
      <c r="H13219" s="47"/>
      <c r="I13219" s="47"/>
      <c r="J13219" s="47"/>
    </row>
    <row r="13220" spans="6:10">
      <c r="F13220" s="47"/>
      <c r="G13220" s="47"/>
      <c r="H13220" s="47"/>
      <c r="I13220" s="47"/>
      <c r="J13220" s="47"/>
    </row>
    <row r="13221" spans="6:10">
      <c r="F13221" s="47"/>
      <c r="G13221" s="47"/>
      <c r="H13221" s="47"/>
      <c r="I13221" s="47"/>
      <c r="J13221" s="47"/>
    </row>
    <row r="13222" spans="6:10">
      <c r="F13222" s="47"/>
      <c r="G13222" s="47"/>
      <c r="H13222" s="47"/>
      <c r="I13222" s="47"/>
      <c r="J13222" s="47"/>
    </row>
    <row r="13223" spans="6:10">
      <c r="F13223" s="47"/>
      <c r="G13223" s="47"/>
      <c r="H13223" s="47"/>
      <c r="I13223" s="47"/>
      <c r="J13223" s="47"/>
    </row>
    <row r="13224" spans="6:10">
      <c r="F13224" s="47"/>
      <c r="G13224" s="47"/>
      <c r="H13224" s="47"/>
      <c r="I13224" s="47"/>
      <c r="J13224" s="47"/>
    </row>
    <row r="13225" spans="6:10">
      <c r="F13225" s="47"/>
      <c r="G13225" s="47"/>
      <c r="H13225" s="47"/>
      <c r="I13225" s="47"/>
      <c r="J13225" s="47"/>
    </row>
    <row r="13226" spans="6:10">
      <c r="F13226" s="47"/>
      <c r="G13226" s="47"/>
      <c r="H13226" s="47"/>
      <c r="I13226" s="47"/>
      <c r="J13226" s="47"/>
    </row>
    <row r="13227" spans="6:10">
      <c r="F13227" s="47"/>
      <c r="G13227" s="47"/>
      <c r="H13227" s="47"/>
      <c r="I13227" s="47"/>
      <c r="J13227" s="47"/>
    </row>
    <row r="13228" spans="6:10">
      <c r="F13228" s="47"/>
      <c r="G13228" s="47"/>
      <c r="H13228" s="47"/>
      <c r="I13228" s="47"/>
      <c r="J13228" s="47"/>
    </row>
    <row r="13229" spans="6:10">
      <c r="F13229" s="47"/>
      <c r="G13229" s="47"/>
      <c r="H13229" s="47"/>
      <c r="I13229" s="47"/>
      <c r="J13229" s="47"/>
    </row>
    <row r="13230" spans="6:10">
      <c r="F13230" s="47"/>
      <c r="G13230" s="47"/>
      <c r="H13230" s="47"/>
      <c r="I13230" s="47"/>
      <c r="J13230" s="47"/>
    </row>
    <row r="13231" spans="6:10">
      <c r="F13231" s="47"/>
      <c r="G13231" s="47"/>
      <c r="H13231" s="47"/>
      <c r="I13231" s="47"/>
      <c r="J13231" s="47"/>
    </row>
    <row r="13232" spans="6:10">
      <c r="F13232" s="47"/>
      <c r="G13232" s="47"/>
      <c r="H13232" s="47"/>
      <c r="I13232" s="47"/>
      <c r="J13232" s="47"/>
    </row>
    <row r="13233" spans="6:10">
      <c r="F13233" s="47"/>
      <c r="G13233" s="47"/>
      <c r="H13233" s="47"/>
      <c r="I13233" s="47"/>
      <c r="J13233" s="47"/>
    </row>
    <row r="13234" spans="6:10">
      <c r="F13234" s="47"/>
      <c r="G13234" s="47"/>
      <c r="H13234" s="47"/>
      <c r="I13234" s="47"/>
      <c r="J13234" s="47"/>
    </row>
    <row r="13235" spans="6:10">
      <c r="F13235" s="47"/>
      <c r="G13235" s="47"/>
      <c r="H13235" s="47"/>
      <c r="I13235" s="47"/>
      <c r="J13235" s="47"/>
    </row>
    <row r="13236" spans="6:10">
      <c r="F13236" s="47"/>
      <c r="G13236" s="47"/>
      <c r="H13236" s="47"/>
      <c r="I13236" s="47"/>
      <c r="J13236" s="47"/>
    </row>
    <row r="13237" spans="6:10">
      <c r="F13237" s="47"/>
      <c r="G13237" s="47"/>
      <c r="H13237" s="47"/>
      <c r="I13237" s="47"/>
      <c r="J13237" s="47"/>
    </row>
    <row r="13238" spans="6:10">
      <c r="F13238" s="47"/>
      <c r="G13238" s="47"/>
      <c r="H13238" s="47"/>
      <c r="I13238" s="47"/>
      <c r="J13238" s="47"/>
    </row>
    <row r="13239" spans="6:10">
      <c r="F13239" s="47"/>
      <c r="G13239" s="47"/>
      <c r="H13239" s="47"/>
      <c r="I13239" s="47"/>
      <c r="J13239" s="47"/>
    </row>
    <row r="13240" spans="6:10">
      <c r="F13240" s="47"/>
      <c r="G13240" s="47"/>
      <c r="H13240" s="47"/>
      <c r="I13240" s="47"/>
      <c r="J13240" s="47"/>
    </row>
    <row r="13241" spans="6:10">
      <c r="F13241" s="47"/>
      <c r="G13241" s="47"/>
      <c r="H13241" s="47"/>
      <c r="I13241" s="47"/>
      <c r="J13241" s="47"/>
    </row>
    <row r="13242" spans="6:10">
      <c r="F13242" s="47"/>
      <c r="G13242" s="47"/>
      <c r="H13242" s="47"/>
      <c r="I13242" s="47"/>
      <c r="J13242" s="47"/>
    </row>
    <row r="13243" spans="6:10">
      <c r="F13243" s="47"/>
      <c r="G13243" s="47"/>
      <c r="H13243" s="47"/>
      <c r="I13243" s="47"/>
      <c r="J13243" s="47"/>
    </row>
    <row r="13244" spans="6:10">
      <c r="F13244" s="47"/>
      <c r="G13244" s="47"/>
      <c r="H13244" s="47"/>
      <c r="I13244" s="47"/>
      <c r="J13244" s="47"/>
    </row>
    <row r="13245" spans="6:10">
      <c r="F13245" s="47"/>
      <c r="G13245" s="47"/>
      <c r="H13245" s="47"/>
      <c r="I13245" s="47"/>
      <c r="J13245" s="47"/>
    </row>
    <row r="13246" spans="6:10">
      <c r="F13246" s="47"/>
      <c r="G13246" s="47"/>
      <c r="H13246" s="47"/>
      <c r="I13246" s="47"/>
      <c r="J13246" s="47"/>
    </row>
    <row r="13247" spans="6:10">
      <c r="F13247" s="47"/>
      <c r="G13247" s="47"/>
      <c r="H13247" s="47"/>
      <c r="I13247" s="47"/>
      <c r="J13247" s="47"/>
    </row>
    <row r="13248" spans="6:10">
      <c r="F13248" s="47"/>
      <c r="G13248" s="47"/>
      <c r="H13248" s="47"/>
      <c r="I13248" s="47"/>
      <c r="J13248" s="47"/>
    </row>
    <row r="13249" spans="6:10">
      <c r="F13249" s="47"/>
      <c r="G13249" s="47"/>
      <c r="H13249" s="47"/>
      <c r="I13249" s="47"/>
      <c r="J13249" s="47"/>
    </row>
    <row r="13250" spans="6:10">
      <c r="F13250" s="47"/>
      <c r="G13250" s="47"/>
      <c r="H13250" s="47"/>
      <c r="I13250" s="47"/>
      <c r="J13250" s="47"/>
    </row>
    <row r="13251" spans="6:10">
      <c r="F13251" s="47"/>
      <c r="G13251" s="47"/>
      <c r="H13251" s="47"/>
      <c r="I13251" s="47"/>
      <c r="J13251" s="47"/>
    </row>
    <row r="13252" spans="6:10">
      <c r="F13252" s="47"/>
      <c r="G13252" s="47"/>
      <c r="H13252" s="47"/>
      <c r="I13252" s="47"/>
      <c r="J13252" s="47"/>
    </row>
    <row r="13253" spans="6:10">
      <c r="F13253" s="47"/>
      <c r="G13253" s="47"/>
      <c r="H13253" s="47"/>
      <c r="I13253" s="47"/>
      <c r="J13253" s="47"/>
    </row>
    <row r="13254" spans="6:10">
      <c r="F13254" s="47"/>
      <c r="G13254" s="47"/>
      <c r="H13254" s="47"/>
      <c r="I13254" s="47"/>
      <c r="J13254" s="47"/>
    </row>
    <row r="13255" spans="6:10">
      <c r="F13255" s="47"/>
      <c r="G13255" s="47"/>
      <c r="H13255" s="47"/>
      <c r="I13255" s="47"/>
      <c r="J13255" s="47"/>
    </row>
    <row r="13256" spans="6:10">
      <c r="F13256" s="47"/>
      <c r="G13256" s="47"/>
      <c r="H13256" s="47"/>
      <c r="I13256" s="47"/>
      <c r="J13256" s="47"/>
    </row>
    <row r="13257" spans="6:10">
      <c r="F13257" s="47"/>
      <c r="G13257" s="47"/>
      <c r="H13257" s="47"/>
      <c r="I13257" s="47"/>
      <c r="J13257" s="47"/>
    </row>
    <row r="13258" spans="6:10">
      <c r="F13258" s="47"/>
      <c r="G13258" s="47"/>
      <c r="H13258" s="47"/>
      <c r="I13258" s="47"/>
      <c r="J13258" s="47"/>
    </row>
    <row r="13259" spans="6:10">
      <c r="F13259" s="47"/>
      <c r="G13259" s="47"/>
      <c r="H13259" s="47"/>
      <c r="I13259" s="47"/>
      <c r="J13259" s="47"/>
    </row>
    <row r="13260" spans="6:10">
      <c r="F13260" s="47"/>
      <c r="G13260" s="47"/>
      <c r="H13260" s="47"/>
      <c r="I13260" s="47"/>
      <c r="J13260" s="47"/>
    </row>
    <row r="13261" spans="6:10">
      <c r="F13261" s="47"/>
      <c r="G13261" s="47"/>
      <c r="H13261" s="47"/>
      <c r="I13261" s="47"/>
      <c r="J13261" s="47"/>
    </row>
    <row r="13262" spans="6:10">
      <c r="F13262" s="47"/>
      <c r="G13262" s="47"/>
      <c r="H13262" s="47"/>
      <c r="I13262" s="47"/>
      <c r="J13262" s="47"/>
    </row>
    <row r="13263" spans="6:10">
      <c r="F13263" s="47"/>
      <c r="G13263" s="47"/>
      <c r="H13263" s="47"/>
      <c r="I13263" s="47"/>
      <c r="J13263" s="47"/>
    </row>
    <row r="13264" spans="6:10">
      <c r="F13264" s="47"/>
      <c r="G13264" s="47"/>
      <c r="H13264" s="47"/>
      <c r="I13264" s="47"/>
      <c r="J13264" s="47"/>
    </row>
    <row r="13265" spans="6:10">
      <c r="F13265" s="47"/>
      <c r="G13265" s="47"/>
      <c r="H13265" s="47"/>
      <c r="I13265" s="47"/>
      <c r="J13265" s="47"/>
    </row>
    <row r="13266" spans="6:10">
      <c r="F13266" s="47"/>
      <c r="G13266" s="47"/>
      <c r="H13266" s="47"/>
      <c r="I13266" s="47"/>
      <c r="J13266" s="47"/>
    </row>
    <row r="13267" spans="6:10">
      <c r="F13267" s="47"/>
      <c r="G13267" s="47"/>
      <c r="H13267" s="47"/>
      <c r="I13267" s="47"/>
      <c r="J13267" s="47"/>
    </row>
    <row r="13268" spans="6:10">
      <c r="F13268" s="47"/>
      <c r="G13268" s="47"/>
      <c r="H13268" s="47"/>
      <c r="I13268" s="47"/>
      <c r="J13268" s="47"/>
    </row>
    <row r="13269" spans="6:10">
      <c r="F13269" s="47"/>
      <c r="G13269" s="47"/>
      <c r="H13269" s="47"/>
      <c r="I13269" s="47"/>
      <c r="J13269" s="47"/>
    </row>
    <row r="13270" spans="6:10">
      <c r="F13270" s="47"/>
      <c r="G13270" s="47"/>
      <c r="H13270" s="47"/>
      <c r="I13270" s="47"/>
      <c r="J13270" s="47"/>
    </row>
    <row r="13271" spans="6:10">
      <c r="F13271" s="47"/>
      <c r="G13271" s="47"/>
      <c r="H13271" s="47"/>
      <c r="I13271" s="47"/>
      <c r="J13271" s="47"/>
    </row>
    <row r="13272" spans="6:10">
      <c r="F13272" s="47"/>
      <c r="G13272" s="47"/>
      <c r="H13272" s="47"/>
      <c r="I13272" s="47"/>
      <c r="J13272" s="47"/>
    </row>
    <row r="13273" spans="6:10">
      <c r="F13273" s="47"/>
      <c r="G13273" s="47"/>
      <c r="H13273" s="47"/>
      <c r="I13273" s="47"/>
      <c r="J13273" s="47"/>
    </row>
    <row r="13274" spans="6:10">
      <c r="F13274" s="47"/>
      <c r="G13274" s="47"/>
      <c r="H13274" s="47"/>
      <c r="I13274" s="47"/>
      <c r="J13274" s="47"/>
    </row>
    <row r="13275" spans="6:10">
      <c r="F13275" s="47"/>
      <c r="G13275" s="47"/>
      <c r="H13275" s="47"/>
      <c r="I13275" s="47"/>
      <c r="J13275" s="47"/>
    </row>
    <row r="13276" spans="6:10">
      <c r="F13276" s="47"/>
      <c r="G13276" s="47"/>
      <c r="H13276" s="47"/>
      <c r="I13276" s="47"/>
      <c r="J13276" s="47"/>
    </row>
    <row r="13277" spans="6:10">
      <c r="F13277" s="47"/>
      <c r="G13277" s="47"/>
      <c r="H13277" s="47"/>
      <c r="I13277" s="47"/>
      <c r="J13277" s="47"/>
    </row>
    <row r="13278" spans="6:10">
      <c r="F13278" s="47"/>
      <c r="G13278" s="47"/>
      <c r="H13278" s="47"/>
      <c r="I13278" s="47"/>
      <c r="J13278" s="47"/>
    </row>
    <row r="13279" spans="6:10">
      <c r="F13279" s="47"/>
      <c r="G13279" s="47"/>
      <c r="H13279" s="47"/>
      <c r="I13279" s="47"/>
      <c r="J13279" s="47"/>
    </row>
    <row r="13280" spans="6:10">
      <c r="F13280" s="47"/>
      <c r="G13280" s="47"/>
      <c r="H13280" s="47"/>
      <c r="I13280" s="47"/>
      <c r="J13280" s="47"/>
    </row>
    <row r="13281" spans="6:10">
      <c r="F13281" s="47"/>
      <c r="G13281" s="47"/>
      <c r="H13281" s="47"/>
      <c r="I13281" s="47"/>
      <c r="J13281" s="47"/>
    </row>
    <row r="13282" spans="6:10">
      <c r="F13282" s="47"/>
      <c r="G13282" s="47"/>
      <c r="H13282" s="47"/>
      <c r="I13282" s="47"/>
      <c r="J13282" s="47"/>
    </row>
    <row r="13283" spans="6:10">
      <c r="F13283" s="47"/>
      <c r="G13283" s="47"/>
      <c r="H13283" s="47"/>
      <c r="I13283" s="47"/>
      <c r="J13283" s="47"/>
    </row>
    <row r="13284" spans="6:10">
      <c r="F13284" s="47"/>
      <c r="G13284" s="47"/>
      <c r="H13284" s="47"/>
      <c r="I13284" s="47"/>
      <c r="J13284" s="47"/>
    </row>
    <row r="13285" spans="6:10">
      <c r="F13285" s="47"/>
      <c r="G13285" s="47"/>
      <c r="H13285" s="47"/>
      <c r="I13285" s="47"/>
      <c r="J13285" s="47"/>
    </row>
    <row r="13286" spans="6:10">
      <c r="F13286" s="47"/>
      <c r="G13286" s="47"/>
      <c r="H13286" s="47"/>
      <c r="I13286" s="47"/>
      <c r="J13286" s="47"/>
    </row>
    <row r="13287" spans="6:10">
      <c r="F13287" s="47"/>
      <c r="G13287" s="47"/>
      <c r="H13287" s="47"/>
      <c r="I13287" s="47"/>
      <c r="J13287" s="47"/>
    </row>
    <row r="13288" spans="6:10">
      <c r="F13288" s="47"/>
      <c r="G13288" s="47"/>
      <c r="H13288" s="47"/>
      <c r="I13288" s="47"/>
      <c r="J13288" s="47"/>
    </row>
    <row r="13289" spans="6:10">
      <c r="F13289" s="47"/>
      <c r="G13289" s="47"/>
      <c r="H13289" s="47"/>
      <c r="I13289" s="47"/>
      <c r="J13289" s="47"/>
    </row>
    <row r="13290" spans="6:10">
      <c r="F13290" s="47"/>
      <c r="G13290" s="47"/>
      <c r="H13290" s="47"/>
      <c r="I13290" s="47"/>
      <c r="J13290" s="47"/>
    </row>
    <row r="13291" spans="6:10">
      <c r="F13291" s="47"/>
      <c r="G13291" s="47"/>
      <c r="H13291" s="47"/>
      <c r="I13291" s="47"/>
      <c r="J13291" s="47"/>
    </row>
    <row r="13292" spans="6:10">
      <c r="F13292" s="47"/>
      <c r="G13292" s="47"/>
      <c r="H13292" s="47"/>
      <c r="I13292" s="47"/>
      <c r="J13292" s="47"/>
    </row>
    <row r="13293" spans="6:10">
      <c r="F13293" s="47"/>
      <c r="G13293" s="47"/>
      <c r="H13293" s="47"/>
      <c r="I13293" s="47"/>
      <c r="J13293" s="47"/>
    </row>
    <row r="13294" spans="6:10">
      <c r="F13294" s="47"/>
      <c r="G13294" s="47"/>
      <c r="H13294" s="47"/>
      <c r="I13294" s="47"/>
      <c r="J13294" s="47"/>
    </row>
    <row r="13295" spans="6:10">
      <c r="F13295" s="47"/>
      <c r="G13295" s="47"/>
      <c r="H13295" s="47"/>
      <c r="I13295" s="47"/>
      <c r="J13295" s="47"/>
    </row>
    <row r="13296" spans="6:10">
      <c r="F13296" s="47"/>
      <c r="G13296" s="47"/>
      <c r="H13296" s="47"/>
      <c r="I13296" s="47"/>
      <c r="J13296" s="47"/>
    </row>
    <row r="13297" spans="6:10">
      <c r="F13297" s="47"/>
      <c r="G13297" s="47"/>
      <c r="H13297" s="47"/>
      <c r="I13297" s="47"/>
      <c r="J13297" s="47"/>
    </row>
    <row r="13298" spans="6:10">
      <c r="F13298" s="47"/>
      <c r="G13298" s="47"/>
      <c r="H13298" s="47"/>
      <c r="I13298" s="47"/>
      <c r="J13298" s="47"/>
    </row>
    <row r="13299" spans="6:10">
      <c r="F13299" s="47"/>
      <c r="G13299" s="47"/>
      <c r="H13299" s="47"/>
      <c r="I13299" s="47"/>
      <c r="J13299" s="47"/>
    </row>
    <row r="13300" spans="6:10">
      <c r="F13300" s="47"/>
      <c r="G13300" s="47"/>
      <c r="H13300" s="47"/>
      <c r="I13300" s="47"/>
      <c r="J13300" s="47"/>
    </row>
    <row r="13301" spans="6:10">
      <c r="F13301" s="47"/>
      <c r="G13301" s="47"/>
      <c r="H13301" s="47"/>
      <c r="I13301" s="47"/>
      <c r="J13301" s="47"/>
    </row>
    <row r="13302" spans="6:10">
      <c r="F13302" s="47"/>
      <c r="G13302" s="47"/>
      <c r="H13302" s="47"/>
      <c r="I13302" s="47"/>
      <c r="J13302" s="47"/>
    </row>
    <row r="13303" spans="6:10">
      <c r="F13303" s="47"/>
      <c r="G13303" s="47"/>
      <c r="H13303" s="47"/>
      <c r="I13303" s="47"/>
      <c r="J13303" s="47"/>
    </row>
    <row r="13304" spans="6:10">
      <c r="F13304" s="47"/>
      <c r="G13304" s="47"/>
      <c r="H13304" s="47"/>
      <c r="I13304" s="47"/>
      <c r="J13304" s="47"/>
    </row>
    <row r="13305" spans="6:10">
      <c r="F13305" s="47"/>
      <c r="G13305" s="47"/>
      <c r="H13305" s="47"/>
      <c r="I13305" s="47"/>
      <c r="J13305" s="47"/>
    </row>
    <row r="13306" spans="6:10">
      <c r="F13306" s="47"/>
      <c r="G13306" s="47"/>
      <c r="H13306" s="47"/>
      <c r="I13306" s="47"/>
      <c r="J13306" s="47"/>
    </row>
    <row r="13307" spans="6:10">
      <c r="F13307" s="47"/>
      <c r="G13307" s="47"/>
      <c r="H13307" s="47"/>
      <c r="I13307" s="47"/>
      <c r="J13307" s="47"/>
    </row>
    <row r="13308" spans="6:10">
      <c r="F13308" s="47"/>
      <c r="G13308" s="47"/>
      <c r="H13308" s="47"/>
      <c r="I13308" s="47"/>
      <c r="J13308" s="47"/>
    </row>
    <row r="13309" spans="6:10">
      <c r="F13309" s="47"/>
      <c r="G13309" s="47"/>
      <c r="H13309" s="47"/>
      <c r="I13309" s="47"/>
      <c r="J13309" s="47"/>
    </row>
    <row r="13310" spans="6:10">
      <c r="F13310" s="47"/>
      <c r="G13310" s="47"/>
      <c r="H13310" s="47"/>
      <c r="I13310" s="47"/>
      <c r="J13310" s="47"/>
    </row>
    <row r="13311" spans="6:10">
      <c r="F13311" s="47"/>
      <c r="G13311" s="47"/>
      <c r="H13311" s="47"/>
      <c r="I13311" s="47"/>
      <c r="J13311" s="47"/>
    </row>
    <row r="13312" spans="6:10">
      <c r="F13312" s="47"/>
      <c r="G13312" s="47"/>
      <c r="H13312" s="47"/>
      <c r="I13312" s="47"/>
      <c r="J13312" s="47"/>
    </row>
    <row r="13313" spans="6:10">
      <c r="F13313" s="47"/>
      <c r="G13313" s="47"/>
      <c r="H13313" s="47"/>
      <c r="I13313" s="47"/>
      <c r="J13313" s="47"/>
    </row>
    <row r="13314" spans="6:10">
      <c r="F13314" s="47"/>
      <c r="G13314" s="47"/>
      <c r="H13314" s="47"/>
      <c r="I13314" s="47"/>
      <c r="J13314" s="47"/>
    </row>
    <row r="13315" spans="6:10">
      <c r="F13315" s="47"/>
      <c r="G13315" s="47"/>
      <c r="H13315" s="47"/>
      <c r="I13315" s="47"/>
      <c r="J13315" s="47"/>
    </row>
    <row r="13316" spans="6:10">
      <c r="F13316" s="47"/>
      <c r="G13316" s="47"/>
      <c r="H13316" s="47"/>
      <c r="I13316" s="47"/>
      <c r="J13316" s="47"/>
    </row>
    <row r="13317" spans="6:10">
      <c r="F13317" s="47"/>
      <c r="G13317" s="47"/>
      <c r="H13317" s="47"/>
      <c r="I13317" s="47"/>
      <c r="J13317" s="47"/>
    </row>
    <row r="13318" spans="6:10">
      <c r="F13318" s="47"/>
      <c r="G13318" s="47"/>
      <c r="H13318" s="47"/>
      <c r="I13318" s="47"/>
      <c r="J13318" s="47"/>
    </row>
    <row r="13319" spans="6:10">
      <c r="F13319" s="47"/>
      <c r="G13319" s="47"/>
      <c r="H13319" s="47"/>
      <c r="I13319" s="47"/>
      <c r="J13319" s="47"/>
    </row>
    <row r="13320" spans="6:10">
      <c r="F13320" s="47"/>
      <c r="G13320" s="47"/>
      <c r="H13320" s="47"/>
      <c r="I13320" s="47"/>
      <c r="J13320" s="47"/>
    </row>
    <row r="13321" spans="6:10">
      <c r="F13321" s="47"/>
      <c r="G13321" s="47"/>
      <c r="H13321" s="47"/>
      <c r="I13321" s="47"/>
      <c r="J13321" s="47"/>
    </row>
    <row r="13322" spans="6:10">
      <c r="F13322" s="47"/>
      <c r="G13322" s="47"/>
      <c r="H13322" s="47"/>
      <c r="I13322" s="47"/>
      <c r="J13322" s="47"/>
    </row>
    <row r="13323" spans="6:10">
      <c r="F13323" s="47"/>
      <c r="G13323" s="47"/>
      <c r="H13323" s="47"/>
      <c r="I13323" s="47"/>
      <c r="J13323" s="47"/>
    </row>
    <row r="13324" spans="6:10">
      <c r="F13324" s="47"/>
      <c r="G13324" s="47"/>
      <c r="H13324" s="47"/>
      <c r="I13324" s="47"/>
      <c r="J13324" s="47"/>
    </row>
    <row r="13325" spans="6:10">
      <c r="F13325" s="47"/>
      <c r="G13325" s="47"/>
      <c r="H13325" s="47"/>
      <c r="I13325" s="47"/>
      <c r="J13325" s="47"/>
    </row>
    <row r="13326" spans="6:10">
      <c r="F13326" s="47"/>
      <c r="G13326" s="47"/>
      <c r="H13326" s="47"/>
      <c r="I13326" s="47"/>
      <c r="J13326" s="47"/>
    </row>
    <row r="13327" spans="6:10">
      <c r="F13327" s="47"/>
      <c r="G13327" s="47"/>
      <c r="H13327" s="47"/>
      <c r="I13327" s="47"/>
      <c r="J13327" s="47"/>
    </row>
    <row r="13328" spans="6:10">
      <c r="F13328" s="47"/>
      <c r="G13328" s="47"/>
      <c r="H13328" s="47"/>
      <c r="I13328" s="47"/>
      <c r="J13328" s="47"/>
    </row>
    <row r="13329" spans="6:10">
      <c r="F13329" s="47"/>
      <c r="G13329" s="47"/>
      <c r="H13329" s="47"/>
      <c r="I13329" s="47"/>
      <c r="J13329" s="47"/>
    </row>
    <row r="13330" spans="6:10">
      <c r="F13330" s="47"/>
      <c r="G13330" s="47"/>
      <c r="H13330" s="47"/>
      <c r="I13330" s="47"/>
      <c r="J13330" s="47"/>
    </row>
    <row r="13331" spans="6:10">
      <c r="F13331" s="47"/>
      <c r="G13331" s="47"/>
      <c r="H13331" s="47"/>
      <c r="I13331" s="47"/>
      <c r="J13331" s="47"/>
    </row>
    <row r="13332" spans="6:10">
      <c r="F13332" s="47"/>
      <c r="G13332" s="47"/>
      <c r="H13332" s="47"/>
      <c r="I13332" s="47"/>
      <c r="J13332" s="47"/>
    </row>
    <row r="13333" spans="6:10">
      <c r="F13333" s="47"/>
      <c r="G13333" s="47"/>
      <c r="H13333" s="47"/>
      <c r="I13333" s="47"/>
      <c r="J13333" s="47"/>
    </row>
    <row r="13334" spans="6:10">
      <c r="F13334" s="47"/>
      <c r="G13334" s="47"/>
      <c r="H13334" s="47"/>
      <c r="I13334" s="47"/>
      <c r="J13334" s="47"/>
    </row>
    <row r="13335" spans="6:10">
      <c r="F13335" s="47"/>
      <c r="G13335" s="47"/>
      <c r="H13335" s="47"/>
      <c r="I13335" s="47"/>
      <c r="J13335" s="47"/>
    </row>
    <row r="13336" spans="6:10">
      <c r="F13336" s="47"/>
      <c r="G13336" s="47"/>
      <c r="H13336" s="47"/>
      <c r="I13336" s="47"/>
      <c r="J13336" s="47"/>
    </row>
    <row r="13337" spans="6:10">
      <c r="F13337" s="47"/>
      <c r="G13337" s="47"/>
      <c r="H13337" s="47"/>
      <c r="I13337" s="47"/>
      <c r="J13337" s="47"/>
    </row>
    <row r="13338" spans="6:10">
      <c r="F13338" s="47"/>
      <c r="G13338" s="47"/>
      <c r="H13338" s="47"/>
      <c r="I13338" s="47"/>
      <c r="J13338" s="47"/>
    </row>
    <row r="13339" spans="6:10">
      <c r="F13339" s="47"/>
      <c r="G13339" s="47"/>
      <c r="H13339" s="47"/>
      <c r="I13339" s="47"/>
      <c r="J13339" s="47"/>
    </row>
    <row r="13340" spans="6:10">
      <c r="F13340" s="47"/>
      <c r="G13340" s="47"/>
      <c r="H13340" s="47"/>
      <c r="I13340" s="47"/>
      <c r="J13340" s="47"/>
    </row>
    <row r="13341" spans="6:10">
      <c r="F13341" s="47"/>
      <c r="G13341" s="47"/>
      <c r="H13341" s="47"/>
      <c r="I13341" s="47"/>
      <c r="J13341" s="47"/>
    </row>
    <row r="13342" spans="6:10">
      <c r="F13342" s="47"/>
      <c r="G13342" s="47"/>
      <c r="H13342" s="47"/>
      <c r="I13342" s="47"/>
      <c r="J13342" s="47"/>
    </row>
    <row r="13343" spans="6:10">
      <c r="F13343" s="47"/>
      <c r="G13343" s="47"/>
      <c r="H13343" s="47"/>
      <c r="I13343" s="47"/>
      <c r="J13343" s="47"/>
    </row>
    <row r="13344" spans="6:10">
      <c r="F13344" s="47"/>
      <c r="G13344" s="47"/>
      <c r="H13344" s="47"/>
      <c r="I13344" s="47"/>
      <c r="J13344" s="47"/>
    </row>
    <row r="13345" spans="6:10">
      <c r="F13345" s="47"/>
      <c r="G13345" s="47"/>
      <c r="H13345" s="47"/>
      <c r="I13345" s="47"/>
      <c r="J13345" s="47"/>
    </row>
    <row r="13346" spans="6:10">
      <c r="F13346" s="47"/>
      <c r="G13346" s="47"/>
      <c r="H13346" s="47"/>
      <c r="I13346" s="47"/>
      <c r="J13346" s="47"/>
    </row>
    <row r="13347" spans="6:10">
      <c r="F13347" s="47"/>
      <c r="G13347" s="47"/>
      <c r="H13347" s="47"/>
      <c r="I13347" s="47"/>
      <c r="J13347" s="47"/>
    </row>
    <row r="13348" spans="6:10">
      <c r="F13348" s="47"/>
      <c r="G13348" s="47"/>
      <c r="H13348" s="47"/>
      <c r="I13348" s="47"/>
      <c r="J13348" s="47"/>
    </row>
    <row r="13349" spans="6:10">
      <c r="F13349" s="47"/>
      <c r="G13349" s="47"/>
      <c r="H13349" s="47"/>
      <c r="I13349" s="47"/>
      <c r="J13349" s="47"/>
    </row>
    <row r="13350" spans="6:10">
      <c r="F13350" s="47"/>
      <c r="G13350" s="47"/>
      <c r="H13350" s="47"/>
      <c r="I13350" s="47"/>
      <c r="J13350" s="47"/>
    </row>
    <row r="13351" spans="6:10">
      <c r="F13351" s="47"/>
      <c r="G13351" s="47"/>
      <c r="H13351" s="47"/>
      <c r="I13351" s="47"/>
      <c r="J13351" s="47"/>
    </row>
    <row r="13352" spans="6:10">
      <c r="F13352" s="47"/>
      <c r="G13352" s="47"/>
      <c r="H13352" s="47"/>
      <c r="I13352" s="47"/>
      <c r="J13352" s="47"/>
    </row>
    <row r="13353" spans="6:10">
      <c r="F13353" s="47"/>
      <c r="G13353" s="47"/>
      <c r="H13353" s="47"/>
      <c r="I13353" s="47"/>
      <c r="J13353" s="47"/>
    </row>
    <row r="13354" spans="6:10">
      <c r="F13354" s="47"/>
      <c r="G13354" s="47"/>
      <c r="H13354" s="47"/>
      <c r="I13354" s="47"/>
      <c r="J13354" s="47"/>
    </row>
    <row r="13355" spans="6:10">
      <c r="F13355" s="47"/>
      <c r="G13355" s="47"/>
      <c r="H13355" s="47"/>
      <c r="I13355" s="47"/>
      <c r="J13355" s="47"/>
    </row>
    <row r="13356" spans="6:10">
      <c r="F13356" s="47"/>
      <c r="G13356" s="47"/>
      <c r="H13356" s="47"/>
      <c r="I13356" s="47"/>
      <c r="J13356" s="47"/>
    </row>
    <row r="13357" spans="6:10">
      <c r="F13357" s="47"/>
      <c r="G13357" s="47"/>
      <c r="H13357" s="47"/>
      <c r="I13357" s="47"/>
      <c r="J13357" s="47"/>
    </row>
    <row r="13358" spans="6:10">
      <c r="F13358" s="47"/>
      <c r="G13358" s="47"/>
      <c r="H13358" s="47"/>
      <c r="I13358" s="47"/>
      <c r="J13358" s="47"/>
    </row>
    <row r="13359" spans="6:10">
      <c r="F13359" s="47"/>
      <c r="G13359" s="47"/>
      <c r="H13359" s="47"/>
      <c r="I13359" s="47"/>
      <c r="J13359" s="47"/>
    </row>
    <row r="13360" spans="6:10">
      <c r="F13360" s="47"/>
      <c r="G13360" s="47"/>
      <c r="H13360" s="47"/>
      <c r="I13360" s="47"/>
      <c r="J13360" s="47"/>
    </row>
    <row r="13361" spans="6:10">
      <c r="F13361" s="47"/>
      <c r="G13361" s="47"/>
      <c r="H13361" s="47"/>
      <c r="I13361" s="47"/>
      <c r="J13361" s="47"/>
    </row>
    <row r="13362" spans="6:10">
      <c r="F13362" s="47"/>
      <c r="G13362" s="47"/>
      <c r="H13362" s="47"/>
      <c r="I13362" s="47"/>
      <c r="J13362" s="47"/>
    </row>
    <row r="13363" spans="6:10">
      <c r="F13363" s="47"/>
      <c r="G13363" s="47"/>
      <c r="H13363" s="47"/>
      <c r="I13363" s="47"/>
      <c r="J13363" s="47"/>
    </row>
    <row r="13364" spans="6:10">
      <c r="F13364" s="47"/>
      <c r="G13364" s="47"/>
      <c r="H13364" s="47"/>
      <c r="I13364" s="47"/>
      <c r="J13364" s="47"/>
    </row>
    <row r="13365" spans="6:10">
      <c r="F13365" s="47"/>
      <c r="G13365" s="47"/>
      <c r="H13365" s="47"/>
      <c r="I13365" s="47"/>
      <c r="J13365" s="47"/>
    </row>
    <row r="13366" spans="6:10">
      <c r="F13366" s="47"/>
      <c r="G13366" s="47"/>
      <c r="H13366" s="47"/>
      <c r="I13366" s="47"/>
      <c r="J13366" s="47"/>
    </row>
    <row r="13367" spans="6:10">
      <c r="F13367" s="47"/>
      <c r="G13367" s="47"/>
      <c r="H13367" s="47"/>
      <c r="I13367" s="47"/>
      <c r="J13367" s="47"/>
    </row>
    <row r="13368" spans="6:10">
      <c r="F13368" s="47"/>
      <c r="G13368" s="47"/>
      <c r="H13368" s="47"/>
      <c r="I13368" s="47"/>
      <c r="J13368" s="47"/>
    </row>
    <row r="13369" spans="6:10">
      <c r="F13369" s="47"/>
      <c r="G13369" s="47"/>
      <c r="H13369" s="47"/>
      <c r="I13369" s="47"/>
      <c r="J13369" s="47"/>
    </row>
    <row r="13370" spans="6:10">
      <c r="F13370" s="47"/>
      <c r="G13370" s="47"/>
      <c r="H13370" s="47"/>
      <c r="I13370" s="47"/>
      <c r="J13370" s="47"/>
    </row>
    <row r="13371" spans="6:10">
      <c r="F13371" s="47"/>
      <c r="G13371" s="47"/>
      <c r="H13371" s="47"/>
      <c r="I13371" s="47"/>
      <c r="J13371" s="47"/>
    </row>
    <row r="13372" spans="6:10">
      <c r="F13372" s="47"/>
      <c r="G13372" s="47"/>
      <c r="H13372" s="47"/>
      <c r="I13372" s="47"/>
      <c r="J13372" s="47"/>
    </row>
    <row r="13373" spans="6:10">
      <c r="F13373" s="47"/>
      <c r="G13373" s="47"/>
      <c r="H13373" s="47"/>
      <c r="I13373" s="47"/>
      <c r="J13373" s="47"/>
    </row>
    <row r="13374" spans="6:10">
      <c r="F13374" s="47"/>
      <c r="G13374" s="47"/>
      <c r="H13374" s="47"/>
      <c r="I13374" s="47"/>
      <c r="J13374" s="47"/>
    </row>
    <row r="13375" spans="6:10">
      <c r="F13375" s="47"/>
      <c r="G13375" s="47"/>
      <c r="H13375" s="47"/>
      <c r="I13375" s="47"/>
      <c r="J13375" s="47"/>
    </row>
    <row r="13376" spans="6:10">
      <c r="F13376" s="47"/>
      <c r="G13376" s="47"/>
      <c r="H13376" s="47"/>
      <c r="I13376" s="47"/>
      <c r="J13376" s="47"/>
    </row>
    <row r="13377" spans="6:10">
      <c r="F13377" s="47"/>
      <c r="G13377" s="47"/>
      <c r="H13377" s="47"/>
      <c r="I13377" s="47"/>
      <c r="J13377" s="47"/>
    </row>
    <row r="13378" spans="6:10">
      <c r="F13378" s="47"/>
      <c r="G13378" s="47"/>
      <c r="H13378" s="47"/>
      <c r="I13378" s="47"/>
      <c r="J13378" s="47"/>
    </row>
    <row r="13379" spans="6:10">
      <c r="F13379" s="47"/>
      <c r="G13379" s="47"/>
      <c r="H13379" s="47"/>
      <c r="I13379" s="47"/>
      <c r="J13379" s="47"/>
    </row>
    <row r="13380" spans="6:10">
      <c r="F13380" s="47"/>
      <c r="G13380" s="47"/>
      <c r="H13380" s="47"/>
      <c r="I13380" s="47"/>
      <c r="J13380" s="47"/>
    </row>
    <row r="13381" spans="6:10">
      <c r="F13381" s="47"/>
      <c r="G13381" s="47"/>
      <c r="H13381" s="47"/>
      <c r="I13381" s="47"/>
      <c r="J13381" s="47"/>
    </row>
    <row r="13382" spans="6:10">
      <c r="F13382" s="47"/>
      <c r="G13382" s="47"/>
      <c r="H13382" s="47"/>
      <c r="I13382" s="47"/>
      <c r="J13382" s="47"/>
    </row>
    <row r="13383" spans="6:10">
      <c r="F13383" s="47"/>
      <c r="G13383" s="47"/>
      <c r="H13383" s="47"/>
      <c r="I13383" s="47"/>
      <c r="J13383" s="47"/>
    </row>
    <row r="13384" spans="6:10">
      <c r="F13384" s="47"/>
      <c r="G13384" s="47"/>
      <c r="H13384" s="47"/>
      <c r="I13384" s="47"/>
      <c r="J13384" s="47"/>
    </row>
    <row r="13385" spans="6:10">
      <c r="F13385" s="47"/>
      <c r="G13385" s="47"/>
      <c r="H13385" s="47"/>
      <c r="I13385" s="47"/>
      <c r="J13385" s="47"/>
    </row>
    <row r="13386" spans="6:10">
      <c r="F13386" s="47"/>
      <c r="G13386" s="47"/>
      <c r="H13386" s="47"/>
      <c r="I13386" s="47"/>
      <c r="J13386" s="47"/>
    </row>
    <row r="13387" spans="6:10">
      <c r="F13387" s="47"/>
      <c r="G13387" s="47"/>
      <c r="H13387" s="47"/>
      <c r="I13387" s="47"/>
      <c r="J13387" s="47"/>
    </row>
    <row r="13388" spans="6:10">
      <c r="F13388" s="47"/>
      <c r="G13388" s="47"/>
      <c r="H13388" s="47"/>
      <c r="I13388" s="47"/>
      <c r="J13388" s="47"/>
    </row>
    <row r="13389" spans="6:10">
      <c r="F13389" s="47"/>
      <c r="G13389" s="47"/>
      <c r="H13389" s="47"/>
      <c r="I13389" s="47"/>
      <c r="J13389" s="47"/>
    </row>
    <row r="13390" spans="6:10">
      <c r="F13390" s="47"/>
      <c r="G13390" s="47"/>
      <c r="H13390" s="47"/>
      <c r="I13390" s="47"/>
      <c r="J13390" s="47"/>
    </row>
    <row r="13391" spans="6:10">
      <c r="F13391" s="47"/>
      <c r="G13391" s="47"/>
      <c r="H13391" s="47"/>
      <c r="I13391" s="47"/>
      <c r="J13391" s="47"/>
    </row>
    <row r="13392" spans="6:10">
      <c r="F13392" s="47"/>
      <c r="G13392" s="47"/>
      <c r="H13392" s="47"/>
      <c r="I13392" s="47"/>
      <c r="J13392" s="47"/>
    </row>
    <row r="13393" spans="6:10">
      <c r="F13393" s="47"/>
      <c r="G13393" s="47"/>
      <c r="H13393" s="47"/>
      <c r="I13393" s="47"/>
      <c r="J13393" s="47"/>
    </row>
    <row r="13394" spans="6:10">
      <c r="F13394" s="47"/>
      <c r="G13394" s="47"/>
      <c r="H13394" s="47"/>
      <c r="I13394" s="47"/>
      <c r="J13394" s="47"/>
    </row>
    <row r="13395" spans="6:10">
      <c r="F13395" s="47"/>
      <c r="G13395" s="47"/>
      <c r="H13395" s="47"/>
      <c r="I13395" s="47"/>
      <c r="J13395" s="47"/>
    </row>
    <row r="13396" spans="6:10">
      <c r="F13396" s="47"/>
      <c r="G13396" s="47"/>
      <c r="H13396" s="47"/>
      <c r="I13396" s="47"/>
      <c r="J13396" s="47"/>
    </row>
    <row r="13397" spans="6:10">
      <c r="F13397" s="47"/>
      <c r="G13397" s="47"/>
      <c r="H13397" s="47"/>
      <c r="I13397" s="47"/>
      <c r="J13397" s="47"/>
    </row>
    <row r="13398" spans="6:10">
      <c r="F13398" s="47"/>
      <c r="G13398" s="47"/>
      <c r="H13398" s="47"/>
      <c r="I13398" s="47"/>
      <c r="J13398" s="47"/>
    </row>
    <row r="13399" spans="6:10">
      <c r="F13399" s="47"/>
      <c r="G13399" s="47"/>
      <c r="H13399" s="47"/>
      <c r="I13399" s="47"/>
      <c r="J13399" s="47"/>
    </row>
    <row r="13400" spans="6:10">
      <c r="F13400" s="47"/>
      <c r="G13400" s="47"/>
      <c r="H13400" s="47"/>
      <c r="I13400" s="47"/>
      <c r="J13400" s="47"/>
    </row>
    <row r="13401" spans="6:10">
      <c r="F13401" s="47"/>
      <c r="G13401" s="47"/>
      <c r="H13401" s="47"/>
      <c r="I13401" s="47"/>
      <c r="J13401" s="47"/>
    </row>
    <row r="13402" spans="6:10">
      <c r="F13402" s="47"/>
      <c r="G13402" s="47"/>
      <c r="H13402" s="47"/>
      <c r="I13402" s="47"/>
      <c r="J13402" s="47"/>
    </row>
    <row r="13403" spans="6:10">
      <c r="F13403" s="47"/>
      <c r="G13403" s="47"/>
      <c r="H13403" s="47"/>
      <c r="I13403" s="47"/>
      <c r="J13403" s="47"/>
    </row>
    <row r="13404" spans="6:10">
      <c r="F13404" s="47"/>
      <c r="G13404" s="47"/>
      <c r="H13404" s="47"/>
      <c r="I13404" s="47"/>
      <c r="J13404" s="47"/>
    </row>
    <row r="13405" spans="6:10">
      <c r="F13405" s="47"/>
      <c r="G13405" s="47"/>
      <c r="H13405" s="47"/>
      <c r="I13405" s="47"/>
      <c r="J13405" s="47"/>
    </row>
    <row r="13406" spans="6:10">
      <c r="F13406" s="47"/>
      <c r="G13406" s="47"/>
      <c r="H13406" s="47"/>
      <c r="I13406" s="47"/>
      <c r="J13406" s="47"/>
    </row>
    <row r="13407" spans="6:10">
      <c r="F13407" s="47"/>
      <c r="G13407" s="47"/>
      <c r="H13407" s="47"/>
      <c r="I13407" s="47"/>
      <c r="J13407" s="47"/>
    </row>
    <row r="13408" spans="6:10">
      <c r="F13408" s="47"/>
      <c r="G13408" s="47"/>
      <c r="H13408" s="47"/>
      <c r="I13408" s="47"/>
      <c r="J13408" s="47"/>
    </row>
    <row r="13409" spans="6:10">
      <c r="F13409" s="47"/>
      <c r="G13409" s="47"/>
      <c r="H13409" s="47"/>
      <c r="I13409" s="47"/>
      <c r="J13409" s="47"/>
    </row>
    <row r="13410" spans="6:10">
      <c r="F13410" s="47"/>
      <c r="G13410" s="47"/>
      <c r="H13410" s="47"/>
      <c r="I13410" s="47"/>
      <c r="J13410" s="47"/>
    </row>
    <row r="13411" spans="6:10">
      <c r="F13411" s="47"/>
      <c r="G13411" s="47"/>
      <c r="H13411" s="47"/>
      <c r="I13411" s="47"/>
      <c r="J13411" s="47"/>
    </row>
    <row r="13412" spans="6:10">
      <c r="F13412" s="47"/>
      <c r="G13412" s="47"/>
      <c r="H13412" s="47"/>
      <c r="I13412" s="47"/>
      <c r="J13412" s="47"/>
    </row>
    <row r="13413" spans="6:10">
      <c r="F13413" s="47"/>
      <c r="G13413" s="47"/>
      <c r="H13413" s="47"/>
      <c r="I13413" s="47"/>
      <c r="J13413" s="47"/>
    </row>
    <row r="13414" spans="6:10">
      <c r="F13414" s="47"/>
      <c r="G13414" s="47"/>
      <c r="H13414" s="47"/>
      <c r="I13414" s="47"/>
      <c r="J13414" s="47"/>
    </row>
    <row r="13415" spans="6:10">
      <c r="F13415" s="47"/>
      <c r="G13415" s="47"/>
      <c r="H13415" s="47"/>
      <c r="I13415" s="47"/>
      <c r="J13415" s="47"/>
    </row>
    <row r="13416" spans="6:10">
      <c r="F13416" s="47"/>
      <c r="G13416" s="47"/>
      <c r="H13416" s="47"/>
      <c r="I13416" s="47"/>
      <c r="J13416" s="47"/>
    </row>
    <row r="13417" spans="6:10">
      <c r="F13417" s="47"/>
      <c r="G13417" s="47"/>
      <c r="H13417" s="47"/>
      <c r="I13417" s="47"/>
      <c r="J13417" s="47"/>
    </row>
    <row r="13418" spans="6:10">
      <c r="F13418" s="47"/>
      <c r="G13418" s="47"/>
      <c r="H13418" s="47"/>
      <c r="I13418" s="47"/>
      <c r="J13418" s="47"/>
    </row>
    <row r="13419" spans="6:10">
      <c r="F13419" s="47"/>
      <c r="G13419" s="47"/>
      <c r="H13419" s="47"/>
      <c r="I13419" s="47"/>
      <c r="J13419" s="47"/>
    </row>
    <row r="13420" spans="6:10">
      <c r="F13420" s="47"/>
      <c r="G13420" s="47"/>
      <c r="H13420" s="47"/>
      <c r="I13420" s="47"/>
      <c r="J13420" s="47"/>
    </row>
    <row r="13421" spans="6:10">
      <c r="F13421" s="47"/>
      <c r="G13421" s="47"/>
      <c r="H13421" s="47"/>
      <c r="I13421" s="47"/>
      <c r="J13421" s="47"/>
    </row>
    <row r="13422" spans="6:10">
      <c r="F13422" s="47"/>
      <c r="G13422" s="47"/>
      <c r="H13422" s="47"/>
      <c r="I13422" s="47"/>
      <c r="J13422" s="47"/>
    </row>
    <row r="13423" spans="6:10">
      <c r="F13423" s="47"/>
      <c r="G13423" s="47"/>
      <c r="H13423" s="47"/>
      <c r="I13423" s="47"/>
      <c r="J13423" s="47"/>
    </row>
    <row r="13424" spans="6:10">
      <c r="F13424" s="47"/>
      <c r="G13424" s="47"/>
      <c r="H13424" s="47"/>
      <c r="I13424" s="47"/>
      <c r="J13424" s="47"/>
    </row>
    <row r="13425" spans="6:10">
      <c r="F13425" s="47"/>
      <c r="G13425" s="47"/>
      <c r="H13425" s="47"/>
      <c r="I13425" s="47"/>
      <c r="J13425" s="47"/>
    </row>
    <row r="13426" spans="6:10">
      <c r="F13426" s="47"/>
      <c r="G13426" s="47"/>
      <c r="H13426" s="47"/>
      <c r="I13426" s="47"/>
      <c r="J13426" s="47"/>
    </row>
    <row r="13427" spans="6:10">
      <c r="F13427" s="47"/>
      <c r="G13427" s="47"/>
      <c r="H13427" s="47"/>
      <c r="I13427" s="47"/>
      <c r="J13427" s="47"/>
    </row>
    <row r="13428" spans="6:10">
      <c r="F13428" s="47"/>
      <c r="G13428" s="47"/>
      <c r="H13428" s="47"/>
      <c r="I13428" s="47"/>
      <c r="J13428" s="47"/>
    </row>
    <row r="13429" spans="6:10">
      <c r="F13429" s="47"/>
      <c r="G13429" s="47"/>
      <c r="H13429" s="47"/>
      <c r="I13429" s="47"/>
      <c r="J13429" s="47"/>
    </row>
    <row r="13430" spans="6:10">
      <c r="F13430" s="47"/>
      <c r="G13430" s="47"/>
      <c r="H13430" s="47"/>
      <c r="I13430" s="47"/>
      <c r="J13430" s="47"/>
    </row>
    <row r="13431" spans="6:10">
      <c r="F13431" s="47"/>
      <c r="G13431" s="47"/>
      <c r="H13431" s="47"/>
      <c r="I13431" s="47"/>
      <c r="J13431" s="47"/>
    </row>
    <row r="13432" spans="6:10">
      <c r="F13432" s="47"/>
      <c r="G13432" s="47"/>
      <c r="H13432" s="47"/>
      <c r="I13432" s="47"/>
      <c r="J13432" s="47"/>
    </row>
    <row r="13433" spans="6:10">
      <c r="F13433" s="47"/>
      <c r="G13433" s="47"/>
      <c r="H13433" s="47"/>
      <c r="I13433" s="47"/>
      <c r="J13433" s="47"/>
    </row>
    <row r="13434" spans="6:10">
      <c r="F13434" s="47"/>
      <c r="G13434" s="47"/>
      <c r="H13434" s="47"/>
      <c r="I13434" s="47"/>
      <c r="J13434" s="47"/>
    </row>
    <row r="13435" spans="6:10">
      <c r="F13435" s="47"/>
      <c r="G13435" s="47"/>
      <c r="H13435" s="47"/>
      <c r="I13435" s="47"/>
      <c r="J13435" s="47"/>
    </row>
    <row r="13436" spans="6:10">
      <c r="F13436" s="47"/>
      <c r="G13436" s="47"/>
      <c r="H13436" s="47"/>
      <c r="I13436" s="47"/>
      <c r="J13436" s="47"/>
    </row>
    <row r="13437" spans="6:10">
      <c r="F13437" s="47"/>
      <c r="G13437" s="47"/>
      <c r="H13437" s="47"/>
      <c r="I13437" s="47"/>
      <c r="J13437" s="47"/>
    </row>
    <row r="13438" spans="6:10">
      <c r="F13438" s="47"/>
      <c r="G13438" s="47"/>
      <c r="H13438" s="47"/>
      <c r="I13438" s="47"/>
      <c r="J13438" s="47"/>
    </row>
    <row r="13439" spans="6:10">
      <c r="F13439" s="47"/>
      <c r="G13439" s="47"/>
      <c r="H13439" s="47"/>
      <c r="I13439" s="47"/>
      <c r="J13439" s="47"/>
    </row>
    <row r="13440" spans="6:10">
      <c r="F13440" s="47"/>
      <c r="G13440" s="47"/>
      <c r="H13440" s="47"/>
      <c r="I13440" s="47"/>
      <c r="J13440" s="47"/>
    </row>
    <row r="13441" spans="6:10">
      <c r="F13441" s="47"/>
      <c r="G13441" s="47"/>
      <c r="H13441" s="47"/>
      <c r="I13441" s="47"/>
      <c r="J13441" s="47"/>
    </row>
    <row r="13442" spans="6:10">
      <c r="F13442" s="47"/>
      <c r="G13442" s="47"/>
      <c r="H13442" s="47"/>
      <c r="I13442" s="47"/>
      <c r="J13442" s="47"/>
    </row>
    <row r="13443" spans="6:10">
      <c r="F13443" s="47"/>
      <c r="G13443" s="47"/>
      <c r="H13443" s="47"/>
      <c r="I13443" s="47"/>
      <c r="J13443" s="47"/>
    </row>
    <row r="13444" spans="6:10">
      <c r="F13444" s="47"/>
      <c r="G13444" s="47"/>
      <c r="H13444" s="47"/>
      <c r="I13444" s="47"/>
      <c r="J13444" s="47"/>
    </row>
    <row r="13445" spans="6:10">
      <c r="F13445" s="47"/>
      <c r="G13445" s="47"/>
      <c r="H13445" s="47"/>
      <c r="I13445" s="47"/>
      <c r="J13445" s="47"/>
    </row>
    <row r="13446" spans="6:10">
      <c r="F13446" s="47"/>
      <c r="G13446" s="47"/>
      <c r="H13446" s="47"/>
      <c r="I13446" s="47"/>
      <c r="J13446" s="47"/>
    </row>
    <row r="13447" spans="6:10">
      <c r="F13447" s="47"/>
      <c r="G13447" s="47"/>
      <c r="H13447" s="47"/>
      <c r="I13447" s="47"/>
      <c r="J13447" s="47"/>
    </row>
    <row r="13448" spans="6:10">
      <c r="F13448" s="47"/>
      <c r="G13448" s="47"/>
      <c r="H13448" s="47"/>
      <c r="I13448" s="47"/>
      <c r="J13448" s="47"/>
    </row>
    <row r="13449" spans="6:10">
      <c r="F13449" s="47"/>
      <c r="G13449" s="47"/>
      <c r="H13449" s="47"/>
      <c r="I13449" s="47"/>
      <c r="J13449" s="47"/>
    </row>
    <row r="13450" spans="6:10">
      <c r="F13450" s="47"/>
      <c r="G13450" s="47"/>
      <c r="H13450" s="47"/>
      <c r="I13450" s="47"/>
      <c r="J13450" s="47"/>
    </row>
    <row r="13451" spans="6:10">
      <c r="F13451" s="47"/>
      <c r="G13451" s="47"/>
      <c r="H13451" s="47"/>
      <c r="I13451" s="47"/>
      <c r="J13451" s="47"/>
    </row>
    <row r="13452" spans="6:10">
      <c r="F13452" s="47"/>
      <c r="G13452" s="47"/>
      <c r="H13452" s="47"/>
      <c r="I13452" s="47"/>
      <c r="J13452" s="47"/>
    </row>
    <row r="13453" spans="6:10">
      <c r="F13453" s="47"/>
      <c r="G13453" s="47"/>
      <c r="H13453" s="47"/>
      <c r="I13453" s="47"/>
      <c r="J13453" s="47"/>
    </row>
    <row r="13454" spans="6:10">
      <c r="F13454" s="47"/>
      <c r="G13454" s="47"/>
      <c r="H13454" s="47"/>
      <c r="I13454" s="47"/>
      <c r="J13454" s="47"/>
    </row>
    <row r="13455" spans="6:10">
      <c r="F13455" s="47"/>
      <c r="G13455" s="47"/>
      <c r="H13455" s="47"/>
      <c r="I13455" s="47"/>
      <c r="J13455" s="47"/>
    </row>
    <row r="13456" spans="6:10">
      <c r="F13456" s="47"/>
      <c r="G13456" s="47"/>
      <c r="H13456" s="47"/>
      <c r="I13456" s="47"/>
      <c r="J13456" s="47"/>
    </row>
    <row r="13457" spans="6:10">
      <c r="F13457" s="47"/>
      <c r="G13457" s="47"/>
      <c r="H13457" s="47"/>
      <c r="I13457" s="47"/>
      <c r="J13457" s="47"/>
    </row>
    <row r="13458" spans="6:10">
      <c r="F13458" s="47"/>
      <c r="G13458" s="47"/>
      <c r="H13458" s="47"/>
      <c r="I13458" s="47"/>
      <c r="J13458" s="47"/>
    </row>
    <row r="13459" spans="6:10">
      <c r="F13459" s="47"/>
      <c r="G13459" s="47"/>
      <c r="H13459" s="47"/>
      <c r="I13459" s="47"/>
      <c r="J13459" s="47"/>
    </row>
    <row r="13460" spans="6:10">
      <c r="F13460" s="47"/>
      <c r="G13460" s="47"/>
      <c r="H13460" s="47"/>
      <c r="I13460" s="47"/>
      <c r="J13460" s="47"/>
    </row>
    <row r="13461" spans="6:10">
      <c r="F13461" s="47"/>
      <c r="G13461" s="47"/>
      <c r="H13461" s="47"/>
      <c r="I13461" s="47"/>
      <c r="J13461" s="47"/>
    </row>
    <row r="13462" spans="6:10">
      <c r="F13462" s="47"/>
      <c r="G13462" s="47"/>
      <c r="H13462" s="47"/>
      <c r="I13462" s="47"/>
      <c r="J13462" s="47"/>
    </row>
    <row r="13463" spans="6:10">
      <c r="F13463" s="47"/>
      <c r="G13463" s="47"/>
      <c r="H13463" s="47"/>
      <c r="I13463" s="47"/>
      <c r="J13463" s="47"/>
    </row>
    <row r="13464" spans="6:10">
      <c r="F13464" s="47"/>
      <c r="G13464" s="47"/>
      <c r="H13464" s="47"/>
      <c r="I13464" s="47"/>
      <c r="J13464" s="47"/>
    </row>
    <row r="13465" spans="6:10">
      <c r="F13465" s="47"/>
      <c r="G13465" s="47"/>
      <c r="H13465" s="47"/>
      <c r="I13465" s="47"/>
      <c r="J13465" s="47"/>
    </row>
    <row r="13466" spans="6:10">
      <c r="F13466" s="47"/>
      <c r="G13466" s="47"/>
      <c r="H13466" s="47"/>
      <c r="I13466" s="47"/>
      <c r="J13466" s="47"/>
    </row>
    <row r="13467" spans="6:10">
      <c r="F13467" s="47"/>
      <c r="G13467" s="47"/>
      <c r="H13467" s="47"/>
      <c r="I13467" s="47"/>
      <c r="J13467" s="47"/>
    </row>
    <row r="13468" spans="6:10">
      <c r="F13468" s="47"/>
      <c r="G13468" s="47"/>
      <c r="H13468" s="47"/>
      <c r="I13468" s="47"/>
      <c r="J13468" s="47"/>
    </row>
    <row r="13469" spans="6:10">
      <c r="F13469" s="47"/>
      <c r="G13469" s="47"/>
      <c r="H13469" s="47"/>
      <c r="I13469" s="47"/>
      <c r="J13469" s="47"/>
    </row>
    <row r="13470" spans="6:10">
      <c r="F13470" s="47"/>
      <c r="G13470" s="47"/>
      <c r="H13470" s="47"/>
      <c r="I13470" s="47"/>
      <c r="J13470" s="47"/>
    </row>
    <row r="13471" spans="6:10">
      <c r="F13471" s="47"/>
      <c r="G13471" s="47"/>
      <c r="H13471" s="47"/>
      <c r="I13471" s="47"/>
      <c r="J13471" s="47"/>
    </row>
    <row r="13472" spans="6:10">
      <c r="F13472" s="47"/>
      <c r="G13472" s="47"/>
      <c r="H13472" s="47"/>
      <c r="I13472" s="47"/>
      <c r="J13472" s="47"/>
    </row>
    <row r="13473" spans="6:10">
      <c r="F13473" s="47"/>
      <c r="G13473" s="47"/>
      <c r="H13473" s="47"/>
      <c r="I13473" s="47"/>
      <c r="J13473" s="47"/>
    </row>
    <row r="13474" spans="6:10">
      <c r="F13474" s="47"/>
      <c r="G13474" s="47"/>
      <c r="H13474" s="47"/>
      <c r="I13474" s="47"/>
      <c r="J13474" s="47"/>
    </row>
    <row r="13475" spans="6:10">
      <c r="F13475" s="47"/>
      <c r="G13475" s="47"/>
      <c r="H13475" s="47"/>
      <c r="I13475" s="47"/>
      <c r="J13475" s="47"/>
    </row>
    <row r="13476" spans="6:10">
      <c r="F13476" s="47"/>
      <c r="G13476" s="47"/>
      <c r="H13476" s="47"/>
      <c r="I13476" s="47"/>
      <c r="J13476" s="47"/>
    </row>
    <row r="13477" spans="6:10">
      <c r="F13477" s="47"/>
      <c r="G13477" s="47"/>
      <c r="H13477" s="47"/>
      <c r="I13477" s="47"/>
      <c r="J13477" s="47"/>
    </row>
    <row r="13478" spans="6:10">
      <c r="F13478" s="47"/>
      <c r="G13478" s="47"/>
      <c r="H13478" s="47"/>
      <c r="I13478" s="47"/>
      <c r="J13478" s="47"/>
    </row>
    <row r="13479" spans="6:10">
      <c r="F13479" s="47"/>
      <c r="G13479" s="47"/>
      <c r="H13479" s="47"/>
      <c r="I13479" s="47"/>
      <c r="J13479" s="47"/>
    </row>
    <row r="13480" spans="6:10">
      <c r="F13480" s="47"/>
      <c r="G13480" s="47"/>
      <c r="H13480" s="47"/>
      <c r="I13480" s="47"/>
      <c r="J13480" s="47"/>
    </row>
    <row r="13481" spans="6:10">
      <c r="F13481" s="47"/>
      <c r="G13481" s="47"/>
      <c r="H13481" s="47"/>
      <c r="I13481" s="47"/>
      <c r="J13481" s="47"/>
    </row>
    <row r="13482" spans="6:10">
      <c r="F13482" s="47"/>
      <c r="G13482" s="47"/>
      <c r="H13482" s="47"/>
      <c r="I13482" s="47"/>
      <c r="J13482" s="47"/>
    </row>
    <row r="13483" spans="6:10">
      <c r="F13483" s="47"/>
      <c r="G13483" s="47"/>
      <c r="H13483" s="47"/>
      <c r="I13483" s="47"/>
      <c r="J13483" s="47"/>
    </row>
    <row r="13484" spans="6:10">
      <c r="F13484" s="47"/>
      <c r="G13484" s="47"/>
      <c r="H13484" s="47"/>
      <c r="I13484" s="47"/>
      <c r="J13484" s="47"/>
    </row>
    <row r="13485" spans="6:10">
      <c r="F13485" s="47"/>
      <c r="G13485" s="47"/>
      <c r="H13485" s="47"/>
      <c r="I13485" s="47"/>
      <c r="J13485" s="47"/>
    </row>
    <row r="13486" spans="6:10">
      <c r="F13486" s="47"/>
      <c r="G13486" s="47"/>
      <c r="H13486" s="47"/>
      <c r="I13486" s="47"/>
      <c r="J13486" s="47"/>
    </row>
    <row r="13487" spans="6:10">
      <c r="F13487" s="47"/>
      <c r="G13487" s="47"/>
      <c r="H13487" s="47"/>
      <c r="I13487" s="47"/>
      <c r="J13487" s="47"/>
    </row>
    <row r="13488" spans="6:10">
      <c r="F13488" s="47"/>
      <c r="G13488" s="47"/>
      <c r="H13488" s="47"/>
      <c r="I13488" s="47"/>
      <c r="J13488" s="47"/>
    </row>
    <row r="13489" spans="6:10">
      <c r="F13489" s="47"/>
      <c r="G13489" s="47"/>
      <c r="H13489" s="47"/>
      <c r="I13489" s="47"/>
      <c r="J13489" s="47"/>
    </row>
    <row r="13490" spans="6:10">
      <c r="F13490" s="47"/>
      <c r="G13490" s="47"/>
      <c r="H13490" s="47"/>
      <c r="I13490" s="47"/>
      <c r="J13490" s="47"/>
    </row>
    <row r="13491" spans="6:10">
      <c r="F13491" s="47"/>
      <c r="G13491" s="47"/>
      <c r="H13491" s="47"/>
      <c r="I13491" s="47"/>
      <c r="J13491" s="47"/>
    </row>
    <row r="13492" spans="6:10">
      <c r="F13492" s="47"/>
      <c r="G13492" s="47"/>
      <c r="H13492" s="47"/>
      <c r="I13492" s="47"/>
      <c r="J13492" s="47"/>
    </row>
    <row r="13493" spans="6:10">
      <c r="F13493" s="47"/>
      <c r="G13493" s="47"/>
      <c r="H13493" s="47"/>
      <c r="I13493" s="47"/>
      <c r="J13493" s="47"/>
    </row>
    <row r="13494" spans="6:10">
      <c r="F13494" s="47"/>
      <c r="G13494" s="47"/>
      <c r="H13494" s="47"/>
      <c r="I13494" s="47"/>
      <c r="J13494" s="47"/>
    </row>
    <row r="13495" spans="6:10">
      <c r="F13495" s="47"/>
      <c r="G13495" s="47"/>
      <c r="H13495" s="47"/>
      <c r="I13495" s="47"/>
      <c r="J13495" s="47"/>
    </row>
    <row r="13496" spans="6:10">
      <c r="F13496" s="47"/>
      <c r="G13496" s="47"/>
      <c r="H13496" s="47"/>
      <c r="I13496" s="47"/>
      <c r="J13496" s="47"/>
    </row>
    <row r="13497" spans="6:10">
      <c r="F13497" s="47"/>
      <c r="G13497" s="47"/>
      <c r="H13497" s="47"/>
      <c r="I13497" s="47"/>
      <c r="J13497" s="47"/>
    </row>
    <row r="13498" spans="6:10">
      <c r="F13498" s="47"/>
      <c r="G13498" s="47"/>
      <c r="H13498" s="47"/>
      <c r="I13498" s="47"/>
      <c r="J13498" s="47"/>
    </row>
    <row r="13499" spans="6:10">
      <c r="F13499" s="47"/>
      <c r="G13499" s="47"/>
      <c r="H13499" s="47"/>
      <c r="I13499" s="47"/>
      <c r="J13499" s="47"/>
    </row>
    <row r="13500" spans="6:10">
      <c r="F13500" s="47"/>
      <c r="G13500" s="47"/>
      <c r="H13500" s="47"/>
      <c r="I13500" s="47"/>
      <c r="J13500" s="47"/>
    </row>
    <row r="13501" spans="6:10">
      <c r="F13501" s="47"/>
      <c r="G13501" s="47"/>
      <c r="H13501" s="47"/>
      <c r="I13501" s="47"/>
      <c r="J13501" s="47"/>
    </row>
    <row r="13502" spans="6:10">
      <c r="F13502" s="47"/>
      <c r="G13502" s="47"/>
      <c r="H13502" s="47"/>
      <c r="I13502" s="47"/>
      <c r="J13502" s="47"/>
    </row>
    <row r="13503" spans="6:10">
      <c r="F13503" s="47"/>
      <c r="G13503" s="47"/>
      <c r="H13503" s="47"/>
      <c r="I13503" s="47"/>
      <c r="J13503" s="47"/>
    </row>
    <row r="13504" spans="6:10">
      <c r="F13504" s="47"/>
      <c r="G13504" s="47"/>
      <c r="H13504" s="47"/>
      <c r="I13504" s="47"/>
      <c r="J13504" s="47"/>
    </row>
    <row r="13505" spans="6:10">
      <c r="F13505" s="47"/>
      <c r="G13505" s="47"/>
      <c r="H13505" s="47"/>
      <c r="I13505" s="47"/>
      <c r="J13505" s="47"/>
    </row>
    <row r="13506" spans="6:10">
      <c r="F13506" s="47"/>
      <c r="G13506" s="47"/>
      <c r="H13506" s="47"/>
      <c r="I13506" s="47"/>
      <c r="J13506" s="47"/>
    </row>
    <row r="13507" spans="6:10">
      <c r="F13507" s="47"/>
      <c r="G13507" s="47"/>
      <c r="H13507" s="47"/>
      <c r="I13507" s="47"/>
      <c r="J13507" s="47"/>
    </row>
    <row r="13508" spans="6:10">
      <c r="F13508" s="47"/>
      <c r="G13508" s="47"/>
      <c r="H13508" s="47"/>
      <c r="I13508" s="47"/>
      <c r="J13508" s="47"/>
    </row>
    <row r="13509" spans="6:10">
      <c r="F13509" s="47"/>
      <c r="G13509" s="47"/>
      <c r="H13509" s="47"/>
      <c r="I13509" s="47"/>
      <c r="J13509" s="47"/>
    </row>
    <row r="13510" spans="6:10">
      <c r="F13510" s="47"/>
      <c r="G13510" s="47"/>
      <c r="H13510" s="47"/>
      <c r="I13510" s="47"/>
      <c r="J13510" s="47"/>
    </row>
    <row r="13511" spans="6:10">
      <c r="F13511" s="47"/>
      <c r="G13511" s="47"/>
      <c r="H13511" s="47"/>
      <c r="I13511" s="47"/>
      <c r="J13511" s="47"/>
    </row>
    <row r="13512" spans="6:10">
      <c r="F13512" s="47"/>
      <c r="G13512" s="47"/>
      <c r="H13512" s="47"/>
      <c r="I13512" s="47"/>
      <c r="J13512" s="47"/>
    </row>
    <row r="13513" spans="6:10">
      <c r="F13513" s="47"/>
      <c r="G13513" s="47"/>
      <c r="H13513" s="47"/>
      <c r="I13513" s="47"/>
      <c r="J13513" s="47"/>
    </row>
    <row r="13514" spans="6:10">
      <c r="F13514" s="47"/>
      <c r="G13514" s="47"/>
      <c r="H13514" s="47"/>
      <c r="I13514" s="47"/>
      <c r="J13514" s="47"/>
    </row>
    <row r="13515" spans="6:10">
      <c r="F13515" s="47"/>
      <c r="G13515" s="47"/>
      <c r="H13515" s="47"/>
      <c r="I13515" s="47"/>
      <c r="J13515" s="47"/>
    </row>
    <row r="13516" spans="6:10">
      <c r="F13516" s="47"/>
      <c r="G13516" s="47"/>
      <c r="H13516" s="47"/>
      <c r="I13516" s="47"/>
      <c r="J13516" s="47"/>
    </row>
    <row r="13517" spans="6:10">
      <c r="F13517" s="47"/>
      <c r="G13517" s="47"/>
      <c r="H13517" s="47"/>
      <c r="I13517" s="47"/>
      <c r="J13517" s="47"/>
    </row>
    <row r="13518" spans="6:10">
      <c r="F13518" s="47"/>
      <c r="G13518" s="47"/>
      <c r="H13518" s="47"/>
      <c r="I13518" s="47"/>
      <c r="J13518" s="47"/>
    </row>
    <row r="13519" spans="6:10">
      <c r="F13519" s="47"/>
      <c r="G13519" s="47"/>
      <c r="H13519" s="47"/>
      <c r="I13519" s="47"/>
      <c r="J13519" s="47"/>
    </row>
    <row r="13520" spans="6:10">
      <c r="F13520" s="47"/>
      <c r="G13520" s="47"/>
      <c r="H13520" s="47"/>
      <c r="I13520" s="47"/>
      <c r="J13520" s="47"/>
    </row>
    <row r="13521" spans="6:10">
      <c r="F13521" s="47"/>
      <c r="G13521" s="47"/>
      <c r="H13521" s="47"/>
      <c r="I13521" s="47"/>
      <c r="J13521" s="47"/>
    </row>
    <row r="13522" spans="6:10">
      <c r="F13522" s="47"/>
      <c r="G13522" s="47"/>
      <c r="H13522" s="47"/>
      <c r="I13522" s="47"/>
      <c r="J13522" s="47"/>
    </row>
    <row r="13523" spans="6:10">
      <c r="F13523" s="47"/>
      <c r="G13523" s="47"/>
      <c r="H13523" s="47"/>
      <c r="I13523" s="47"/>
      <c r="J13523" s="47"/>
    </row>
    <row r="13524" spans="6:10">
      <c r="F13524" s="47"/>
      <c r="G13524" s="47"/>
      <c r="H13524" s="47"/>
      <c r="I13524" s="47"/>
      <c r="J13524" s="47"/>
    </row>
    <row r="13525" spans="6:10">
      <c r="F13525" s="47"/>
      <c r="G13525" s="47"/>
      <c r="H13525" s="47"/>
      <c r="I13525" s="47"/>
      <c r="J13525" s="47"/>
    </row>
    <row r="13526" spans="6:10">
      <c r="F13526" s="47"/>
      <c r="G13526" s="47"/>
      <c r="H13526" s="47"/>
      <c r="I13526" s="47"/>
      <c r="J13526" s="47"/>
    </row>
    <row r="13527" spans="6:10">
      <c r="F13527" s="47"/>
      <c r="G13527" s="47"/>
      <c r="H13527" s="47"/>
      <c r="I13527" s="47"/>
      <c r="J13527" s="47"/>
    </row>
    <row r="13528" spans="6:10">
      <c r="F13528" s="47"/>
      <c r="G13528" s="47"/>
      <c r="H13528" s="47"/>
      <c r="I13528" s="47"/>
      <c r="J13528" s="47"/>
    </row>
    <row r="13529" spans="6:10">
      <c r="F13529" s="47"/>
      <c r="G13529" s="47"/>
      <c r="H13529" s="47"/>
      <c r="I13529" s="47"/>
      <c r="J13529" s="47"/>
    </row>
    <row r="13530" spans="6:10">
      <c r="F13530" s="47"/>
      <c r="G13530" s="47"/>
      <c r="H13530" s="47"/>
      <c r="I13530" s="47"/>
      <c r="J13530" s="47"/>
    </row>
    <row r="13531" spans="6:10">
      <c r="F13531" s="47"/>
      <c r="G13531" s="47"/>
      <c r="H13531" s="47"/>
      <c r="I13531" s="47"/>
      <c r="J13531" s="47"/>
    </row>
    <row r="13532" spans="6:10">
      <c r="F13532" s="47"/>
      <c r="G13532" s="47"/>
      <c r="H13532" s="47"/>
      <c r="I13532" s="47"/>
      <c r="J13532" s="47"/>
    </row>
    <row r="13533" spans="6:10">
      <c r="F13533" s="47"/>
      <c r="G13533" s="47"/>
      <c r="H13533" s="47"/>
      <c r="I13533" s="47"/>
      <c r="J13533" s="47"/>
    </row>
    <row r="13534" spans="6:10">
      <c r="F13534" s="47"/>
      <c r="G13534" s="47"/>
      <c r="H13534" s="47"/>
      <c r="I13534" s="47"/>
      <c r="J13534" s="47"/>
    </row>
    <row r="13535" spans="6:10">
      <c r="F13535" s="47"/>
      <c r="G13535" s="47"/>
      <c r="H13535" s="47"/>
      <c r="I13535" s="47"/>
      <c r="J13535" s="47"/>
    </row>
    <row r="13536" spans="6:10">
      <c r="F13536" s="47"/>
      <c r="G13536" s="47"/>
      <c r="H13536" s="47"/>
      <c r="I13536" s="47"/>
      <c r="J13536" s="47"/>
    </row>
    <row r="13537" spans="6:10">
      <c r="F13537" s="47"/>
      <c r="G13537" s="47"/>
      <c r="H13537" s="47"/>
      <c r="I13537" s="47"/>
      <c r="J13537" s="47"/>
    </row>
    <row r="13538" spans="6:10">
      <c r="F13538" s="47"/>
      <c r="G13538" s="47"/>
      <c r="H13538" s="47"/>
      <c r="I13538" s="47"/>
      <c r="J13538" s="47"/>
    </row>
    <row r="13539" spans="6:10">
      <c r="F13539" s="47"/>
      <c r="G13539" s="47"/>
      <c r="H13539" s="47"/>
      <c r="I13539" s="47"/>
      <c r="J13539" s="47"/>
    </row>
    <row r="13540" spans="6:10">
      <c r="F13540" s="47"/>
      <c r="G13540" s="47"/>
      <c r="H13540" s="47"/>
      <c r="I13540" s="47"/>
      <c r="J13540" s="47"/>
    </row>
    <row r="13541" spans="6:10">
      <c r="F13541" s="47"/>
      <c r="G13541" s="47"/>
      <c r="H13541" s="47"/>
      <c r="I13541" s="47"/>
      <c r="J13541" s="47"/>
    </row>
    <row r="13542" spans="6:10">
      <c r="F13542" s="47"/>
      <c r="G13542" s="47"/>
      <c r="H13542" s="47"/>
      <c r="I13542" s="47"/>
      <c r="J13542" s="47"/>
    </row>
    <row r="13543" spans="6:10">
      <c r="F13543" s="47"/>
      <c r="G13543" s="47"/>
      <c r="H13543" s="47"/>
      <c r="I13543" s="47"/>
      <c r="J13543" s="47"/>
    </row>
    <row r="13544" spans="6:10">
      <c r="F13544" s="47"/>
      <c r="G13544" s="47"/>
      <c r="H13544" s="47"/>
      <c r="I13544" s="47"/>
      <c r="J13544" s="47"/>
    </row>
    <row r="13545" spans="6:10">
      <c r="F13545" s="47"/>
      <c r="G13545" s="47"/>
      <c r="H13545" s="47"/>
      <c r="I13545" s="47"/>
      <c r="J13545" s="47"/>
    </row>
    <row r="13546" spans="6:10">
      <c r="F13546" s="47"/>
      <c r="G13546" s="47"/>
      <c r="H13546" s="47"/>
      <c r="I13546" s="47"/>
      <c r="J13546" s="47"/>
    </row>
    <row r="13547" spans="6:10">
      <c r="F13547" s="47"/>
      <c r="G13547" s="47"/>
      <c r="H13547" s="47"/>
      <c r="I13547" s="47"/>
      <c r="J13547" s="47"/>
    </row>
    <row r="13548" spans="6:10">
      <c r="F13548" s="47"/>
      <c r="G13548" s="47"/>
      <c r="H13548" s="47"/>
      <c r="I13548" s="47"/>
      <c r="J13548" s="47"/>
    </row>
    <row r="13549" spans="6:10">
      <c r="F13549" s="47"/>
      <c r="G13549" s="47"/>
      <c r="H13549" s="47"/>
      <c r="I13549" s="47"/>
      <c r="J13549" s="47"/>
    </row>
    <row r="13550" spans="6:10">
      <c r="F13550" s="47"/>
      <c r="G13550" s="47"/>
      <c r="H13550" s="47"/>
      <c r="I13550" s="47"/>
      <c r="J13550" s="47"/>
    </row>
    <row r="13551" spans="6:10">
      <c r="F13551" s="47"/>
      <c r="G13551" s="47"/>
      <c r="H13551" s="47"/>
      <c r="I13551" s="47"/>
      <c r="J13551" s="47"/>
    </row>
    <row r="13552" spans="6:10">
      <c r="F13552" s="47"/>
      <c r="G13552" s="47"/>
      <c r="H13552" s="47"/>
      <c r="I13552" s="47"/>
      <c r="J13552" s="47"/>
    </row>
    <row r="13553" spans="6:10">
      <c r="F13553" s="47"/>
      <c r="G13553" s="47"/>
      <c r="H13553" s="47"/>
      <c r="I13553" s="47"/>
      <c r="J13553" s="47"/>
    </row>
    <row r="13554" spans="6:10">
      <c r="F13554" s="47"/>
      <c r="G13554" s="47"/>
      <c r="H13554" s="47"/>
      <c r="I13554" s="47"/>
      <c r="J13554" s="47"/>
    </row>
    <row r="13555" spans="6:10">
      <c r="F13555" s="47"/>
      <c r="G13555" s="47"/>
      <c r="H13555" s="47"/>
      <c r="I13555" s="47"/>
      <c r="J13555" s="47"/>
    </row>
    <row r="13556" spans="6:10">
      <c r="F13556" s="47"/>
      <c r="G13556" s="47"/>
      <c r="H13556" s="47"/>
      <c r="I13556" s="47"/>
      <c r="J13556" s="47"/>
    </row>
    <row r="13557" spans="6:10">
      <c r="F13557" s="47"/>
      <c r="G13557" s="47"/>
      <c r="H13557" s="47"/>
      <c r="I13557" s="47"/>
      <c r="J13557" s="47"/>
    </row>
    <row r="13558" spans="6:10">
      <c r="F13558" s="47"/>
      <c r="G13558" s="47"/>
      <c r="H13558" s="47"/>
      <c r="I13558" s="47"/>
      <c r="J13558" s="47"/>
    </row>
    <row r="13559" spans="6:10">
      <c r="F13559" s="47"/>
      <c r="G13559" s="47"/>
      <c r="H13559" s="47"/>
      <c r="I13559" s="47"/>
      <c r="J13559" s="47"/>
    </row>
    <row r="13560" spans="6:10">
      <c r="F13560" s="47"/>
      <c r="G13560" s="47"/>
      <c r="H13560" s="47"/>
      <c r="I13560" s="47"/>
      <c r="J13560" s="47"/>
    </row>
    <row r="13561" spans="6:10">
      <c r="F13561" s="47"/>
      <c r="G13561" s="47"/>
      <c r="H13561" s="47"/>
      <c r="I13561" s="47"/>
      <c r="J13561" s="47"/>
    </row>
    <row r="13562" spans="6:10">
      <c r="F13562" s="47"/>
      <c r="G13562" s="47"/>
      <c r="H13562" s="47"/>
      <c r="I13562" s="47"/>
      <c r="J13562" s="47"/>
    </row>
    <row r="13563" spans="6:10">
      <c r="F13563" s="47"/>
      <c r="G13563" s="47"/>
      <c r="H13563" s="47"/>
      <c r="I13563" s="47"/>
      <c r="J13563" s="47"/>
    </row>
    <row r="13564" spans="6:10">
      <c r="F13564" s="47"/>
      <c r="G13564" s="47"/>
      <c r="H13564" s="47"/>
      <c r="I13564" s="47"/>
      <c r="J13564" s="47"/>
    </row>
    <row r="13565" spans="6:10">
      <c r="F13565" s="47"/>
      <c r="G13565" s="47"/>
      <c r="H13565" s="47"/>
      <c r="I13565" s="47"/>
      <c r="J13565" s="47"/>
    </row>
    <row r="13566" spans="6:10">
      <c r="F13566" s="47"/>
      <c r="G13566" s="47"/>
      <c r="H13566" s="47"/>
      <c r="I13566" s="47"/>
      <c r="J13566" s="47"/>
    </row>
    <row r="13567" spans="6:10">
      <c r="F13567" s="47"/>
      <c r="G13567" s="47"/>
      <c r="H13567" s="47"/>
      <c r="I13567" s="47"/>
      <c r="J13567" s="47"/>
    </row>
    <row r="13568" spans="6:10">
      <c r="F13568" s="47"/>
      <c r="G13568" s="47"/>
      <c r="H13568" s="47"/>
      <c r="I13568" s="47"/>
      <c r="J13568" s="47"/>
    </row>
    <row r="13569" spans="6:10">
      <c r="F13569" s="47"/>
      <c r="G13569" s="47"/>
      <c r="H13569" s="47"/>
      <c r="I13569" s="47"/>
      <c r="J13569" s="47"/>
    </row>
    <row r="13570" spans="6:10">
      <c r="F13570" s="47"/>
      <c r="G13570" s="47"/>
      <c r="H13570" s="47"/>
      <c r="I13570" s="47"/>
      <c r="J13570" s="47"/>
    </row>
    <row r="13571" spans="6:10">
      <c r="F13571" s="47"/>
      <c r="G13571" s="47"/>
      <c r="H13571" s="47"/>
      <c r="I13571" s="47"/>
      <c r="J13571" s="47"/>
    </row>
    <row r="13572" spans="6:10">
      <c r="F13572" s="47"/>
      <c r="G13572" s="47"/>
      <c r="H13572" s="47"/>
      <c r="I13572" s="47"/>
      <c r="J13572" s="47"/>
    </row>
    <row r="13573" spans="6:10">
      <c r="F13573" s="47"/>
      <c r="G13573" s="47"/>
      <c r="H13573" s="47"/>
      <c r="I13573" s="47"/>
      <c r="J13573" s="47"/>
    </row>
    <row r="13574" spans="6:10">
      <c r="F13574" s="47"/>
      <c r="G13574" s="47"/>
      <c r="H13574" s="47"/>
      <c r="I13574" s="47"/>
      <c r="J13574" s="47"/>
    </row>
    <row r="13575" spans="6:10">
      <c r="F13575" s="47"/>
      <c r="G13575" s="47"/>
      <c r="H13575" s="47"/>
      <c r="I13575" s="47"/>
      <c r="J13575" s="47"/>
    </row>
    <row r="13576" spans="6:10">
      <c r="F13576" s="47"/>
      <c r="G13576" s="47"/>
      <c r="H13576" s="47"/>
      <c r="I13576" s="47"/>
      <c r="J13576" s="47"/>
    </row>
    <row r="13577" spans="6:10">
      <c r="F13577" s="47"/>
      <c r="G13577" s="47"/>
      <c r="H13577" s="47"/>
      <c r="I13577" s="47"/>
      <c r="J13577" s="47"/>
    </row>
    <row r="13578" spans="6:10">
      <c r="F13578" s="47"/>
      <c r="G13578" s="47"/>
      <c r="H13578" s="47"/>
      <c r="I13578" s="47"/>
      <c r="J13578" s="47"/>
    </row>
    <row r="13579" spans="6:10">
      <c r="F13579" s="47"/>
      <c r="G13579" s="47"/>
      <c r="H13579" s="47"/>
      <c r="I13579" s="47"/>
      <c r="J13579" s="47"/>
    </row>
    <row r="13580" spans="6:10">
      <c r="F13580" s="47"/>
      <c r="G13580" s="47"/>
      <c r="H13580" s="47"/>
      <c r="I13580" s="47"/>
      <c r="J13580" s="47"/>
    </row>
    <row r="13581" spans="6:10">
      <c r="F13581" s="47"/>
      <c r="G13581" s="47"/>
      <c r="H13581" s="47"/>
      <c r="I13581" s="47"/>
      <c r="J13581" s="47"/>
    </row>
    <row r="13582" spans="6:10">
      <c r="F13582" s="47"/>
      <c r="G13582" s="47"/>
      <c r="H13582" s="47"/>
      <c r="I13582" s="47"/>
      <c r="J13582" s="47"/>
    </row>
    <row r="13583" spans="6:10">
      <c r="F13583" s="47"/>
      <c r="G13583" s="47"/>
      <c r="H13583" s="47"/>
      <c r="I13583" s="47"/>
      <c r="J13583" s="47"/>
    </row>
    <row r="13584" spans="6:10">
      <c r="F13584" s="47"/>
      <c r="G13584" s="47"/>
      <c r="H13584" s="47"/>
      <c r="I13584" s="47"/>
      <c r="J13584" s="47"/>
    </row>
    <row r="13585" spans="6:10">
      <c r="F13585" s="47"/>
      <c r="G13585" s="47"/>
      <c r="H13585" s="47"/>
      <c r="I13585" s="47"/>
      <c r="J13585" s="47"/>
    </row>
    <row r="13586" spans="6:10">
      <c r="F13586" s="47"/>
      <c r="G13586" s="47"/>
      <c r="H13586" s="47"/>
      <c r="I13586" s="47"/>
      <c r="J13586" s="47"/>
    </row>
    <row r="13587" spans="6:10">
      <c r="F13587" s="47"/>
      <c r="G13587" s="47"/>
      <c r="H13587" s="47"/>
      <c r="I13587" s="47"/>
      <c r="J13587" s="47"/>
    </row>
    <row r="13588" spans="6:10">
      <c r="F13588" s="47"/>
      <c r="G13588" s="47"/>
      <c r="H13588" s="47"/>
      <c r="I13588" s="47"/>
      <c r="J13588" s="47"/>
    </row>
    <row r="13589" spans="6:10">
      <c r="F13589" s="47"/>
      <c r="G13589" s="47"/>
      <c r="H13589" s="47"/>
      <c r="I13589" s="47"/>
      <c r="J13589" s="47"/>
    </row>
    <row r="13590" spans="6:10">
      <c r="F13590" s="47"/>
      <c r="G13590" s="47"/>
      <c r="H13590" s="47"/>
      <c r="I13590" s="47"/>
      <c r="J13590" s="47"/>
    </row>
    <row r="13591" spans="6:10">
      <c r="F13591" s="47"/>
      <c r="G13591" s="47"/>
      <c r="H13591" s="47"/>
      <c r="I13591" s="47"/>
      <c r="J13591" s="47"/>
    </row>
    <row r="13592" spans="6:10">
      <c r="F13592" s="47"/>
      <c r="G13592" s="47"/>
      <c r="H13592" s="47"/>
      <c r="I13592" s="47"/>
      <c r="J13592" s="47"/>
    </row>
    <row r="13593" spans="6:10">
      <c r="F13593" s="47"/>
      <c r="G13593" s="47"/>
      <c r="H13593" s="47"/>
      <c r="I13593" s="47"/>
      <c r="J13593" s="47"/>
    </row>
    <row r="13594" spans="6:10">
      <c r="F13594" s="47"/>
      <c r="G13594" s="47"/>
      <c r="H13594" s="47"/>
      <c r="I13594" s="47"/>
      <c r="J13594" s="47"/>
    </row>
    <row r="13595" spans="6:10">
      <c r="F13595" s="47"/>
      <c r="G13595" s="47"/>
      <c r="H13595" s="47"/>
      <c r="I13595" s="47"/>
      <c r="J13595" s="47"/>
    </row>
    <row r="13596" spans="6:10">
      <c r="F13596" s="47"/>
      <c r="G13596" s="47"/>
      <c r="H13596" s="47"/>
      <c r="I13596" s="47"/>
      <c r="J13596" s="47"/>
    </row>
    <row r="13597" spans="6:10">
      <c r="F13597" s="47"/>
      <c r="G13597" s="47"/>
      <c r="H13597" s="47"/>
      <c r="I13597" s="47"/>
      <c r="J13597" s="47"/>
    </row>
    <row r="13598" spans="6:10">
      <c r="F13598" s="47"/>
      <c r="G13598" s="47"/>
      <c r="H13598" s="47"/>
      <c r="I13598" s="47"/>
      <c r="J13598" s="47"/>
    </row>
    <row r="13599" spans="6:10">
      <c r="F13599" s="47"/>
      <c r="G13599" s="47"/>
      <c r="H13599" s="47"/>
      <c r="I13599" s="47"/>
      <c r="J13599" s="47"/>
    </row>
    <row r="13600" spans="6:10">
      <c r="F13600" s="47"/>
      <c r="G13600" s="47"/>
      <c r="H13600" s="47"/>
      <c r="I13600" s="47"/>
      <c r="J13600" s="47"/>
    </row>
    <row r="13601" spans="6:10">
      <c r="F13601" s="47"/>
      <c r="G13601" s="47"/>
      <c r="H13601" s="47"/>
      <c r="I13601" s="47"/>
      <c r="J13601" s="47"/>
    </row>
    <row r="13602" spans="6:10">
      <c r="F13602" s="47"/>
      <c r="G13602" s="47"/>
      <c r="H13602" s="47"/>
      <c r="I13602" s="47"/>
      <c r="J13602" s="47"/>
    </row>
    <row r="13603" spans="6:10">
      <c r="F13603" s="47"/>
      <c r="G13603" s="47"/>
      <c r="H13603" s="47"/>
      <c r="I13603" s="47"/>
      <c r="J13603" s="47"/>
    </row>
    <row r="13604" spans="6:10">
      <c r="F13604" s="47"/>
      <c r="G13604" s="47"/>
      <c r="H13604" s="47"/>
      <c r="I13604" s="47"/>
      <c r="J13604" s="47"/>
    </row>
    <row r="13605" spans="6:10">
      <c r="F13605" s="47"/>
      <c r="G13605" s="47"/>
      <c r="H13605" s="47"/>
      <c r="I13605" s="47"/>
      <c r="J13605" s="47"/>
    </row>
    <row r="13606" spans="6:10">
      <c r="F13606" s="47"/>
      <c r="G13606" s="47"/>
      <c r="H13606" s="47"/>
      <c r="I13606" s="47"/>
      <c r="J13606" s="47"/>
    </row>
    <row r="13607" spans="6:10">
      <c r="F13607" s="47"/>
      <c r="G13607" s="47"/>
      <c r="H13607" s="47"/>
      <c r="I13607" s="47"/>
      <c r="J13607" s="47"/>
    </row>
    <row r="13608" spans="6:10">
      <c r="F13608" s="47"/>
      <c r="G13608" s="47"/>
      <c r="H13608" s="47"/>
      <c r="I13608" s="47"/>
      <c r="J13608" s="47"/>
    </row>
    <row r="13609" spans="6:10">
      <c r="F13609" s="47"/>
      <c r="G13609" s="47"/>
      <c r="H13609" s="47"/>
      <c r="I13609" s="47"/>
      <c r="J13609" s="47"/>
    </row>
    <row r="13610" spans="6:10">
      <c r="F13610" s="47"/>
      <c r="G13610" s="47"/>
      <c r="H13610" s="47"/>
      <c r="I13610" s="47"/>
      <c r="J13610" s="47"/>
    </row>
    <row r="13611" spans="6:10">
      <c r="F13611" s="47"/>
      <c r="G13611" s="47"/>
      <c r="H13611" s="47"/>
      <c r="I13611" s="47"/>
      <c r="J13611" s="47"/>
    </row>
    <row r="13612" spans="6:10">
      <c r="F13612" s="47"/>
      <c r="G13612" s="47"/>
      <c r="H13612" s="47"/>
      <c r="I13612" s="47"/>
      <c r="J13612" s="47"/>
    </row>
    <row r="13613" spans="6:10">
      <c r="F13613" s="47"/>
      <c r="G13613" s="47"/>
      <c r="H13613" s="47"/>
      <c r="I13613" s="47"/>
      <c r="J13613" s="47"/>
    </row>
    <row r="13614" spans="6:10">
      <c r="F13614" s="47"/>
      <c r="G13614" s="47"/>
      <c r="H13614" s="47"/>
      <c r="I13614" s="47"/>
      <c r="J13614" s="47"/>
    </row>
    <row r="13615" spans="6:10">
      <c r="F13615" s="47"/>
      <c r="G13615" s="47"/>
      <c r="H13615" s="47"/>
      <c r="I13615" s="47"/>
      <c r="J13615" s="47"/>
    </row>
    <row r="13616" spans="6:10">
      <c r="F13616" s="47"/>
      <c r="G13616" s="47"/>
      <c r="H13616" s="47"/>
      <c r="I13616" s="47"/>
      <c r="J13616" s="47"/>
    </row>
    <row r="13617" spans="6:10">
      <c r="F13617" s="47"/>
      <c r="G13617" s="47"/>
      <c r="H13617" s="47"/>
      <c r="I13617" s="47"/>
      <c r="J13617" s="47"/>
    </row>
    <row r="13618" spans="6:10">
      <c r="F13618" s="47"/>
      <c r="G13618" s="47"/>
      <c r="H13618" s="47"/>
      <c r="I13618" s="47"/>
      <c r="J13618" s="47"/>
    </row>
    <row r="13619" spans="6:10">
      <c r="F13619" s="47"/>
      <c r="G13619" s="47"/>
      <c r="H13619" s="47"/>
      <c r="I13619" s="47"/>
      <c r="J13619" s="47"/>
    </row>
    <row r="13620" spans="6:10">
      <c r="F13620" s="47"/>
      <c r="G13620" s="47"/>
      <c r="H13620" s="47"/>
      <c r="I13620" s="47"/>
      <c r="J13620" s="47"/>
    </row>
    <row r="13621" spans="6:10">
      <c r="F13621" s="47"/>
      <c r="G13621" s="47"/>
      <c r="H13621" s="47"/>
      <c r="I13621" s="47"/>
      <c r="J13621" s="47"/>
    </row>
    <row r="13622" spans="6:10">
      <c r="F13622" s="47"/>
      <c r="G13622" s="47"/>
      <c r="H13622" s="47"/>
      <c r="I13622" s="47"/>
      <c r="J13622" s="47"/>
    </row>
    <row r="13623" spans="6:10">
      <c r="F13623" s="47"/>
      <c r="G13623" s="47"/>
      <c r="H13623" s="47"/>
      <c r="I13623" s="47"/>
      <c r="J13623" s="47"/>
    </row>
    <row r="13624" spans="6:10">
      <c r="F13624" s="47"/>
      <c r="G13624" s="47"/>
      <c r="H13624" s="47"/>
      <c r="I13624" s="47"/>
      <c r="J13624" s="47"/>
    </row>
    <row r="13625" spans="6:10">
      <c r="F13625" s="47"/>
      <c r="G13625" s="47"/>
      <c r="H13625" s="47"/>
      <c r="I13625" s="47"/>
      <c r="J13625" s="47"/>
    </row>
    <row r="13626" spans="6:10">
      <c r="F13626" s="47"/>
      <c r="G13626" s="47"/>
      <c r="H13626" s="47"/>
      <c r="I13626" s="47"/>
      <c r="J13626" s="47"/>
    </row>
    <row r="13627" spans="6:10">
      <c r="F13627" s="47"/>
      <c r="G13627" s="47"/>
      <c r="H13627" s="47"/>
      <c r="I13627" s="47"/>
      <c r="J13627" s="47"/>
    </row>
    <row r="13628" spans="6:10">
      <c r="F13628" s="47"/>
      <c r="G13628" s="47"/>
      <c r="H13628" s="47"/>
      <c r="I13628" s="47"/>
      <c r="J13628" s="47"/>
    </row>
    <row r="13629" spans="6:10">
      <c r="F13629" s="47"/>
      <c r="G13629" s="47"/>
      <c r="H13629" s="47"/>
      <c r="I13629" s="47"/>
      <c r="J13629" s="47"/>
    </row>
    <row r="13630" spans="6:10">
      <c r="F13630" s="47"/>
      <c r="G13630" s="47"/>
      <c r="H13630" s="47"/>
      <c r="I13630" s="47"/>
      <c r="J13630" s="47"/>
    </row>
    <row r="13631" spans="6:10">
      <c r="F13631" s="47"/>
      <c r="G13631" s="47"/>
      <c r="H13631" s="47"/>
      <c r="I13631" s="47"/>
      <c r="J13631" s="47"/>
    </row>
    <row r="13632" spans="6:10">
      <c r="F13632" s="47"/>
      <c r="G13632" s="47"/>
      <c r="H13632" s="47"/>
      <c r="I13632" s="47"/>
      <c r="J13632" s="47"/>
    </row>
    <row r="13633" spans="6:10">
      <c r="F13633" s="47"/>
      <c r="G13633" s="47"/>
      <c r="H13633" s="47"/>
      <c r="I13633" s="47"/>
      <c r="J13633" s="47"/>
    </row>
    <row r="13634" spans="6:10">
      <c r="F13634" s="47"/>
      <c r="G13634" s="47"/>
      <c r="H13634" s="47"/>
      <c r="I13634" s="47"/>
      <c r="J13634" s="47"/>
    </row>
    <row r="13635" spans="6:10">
      <c r="F13635" s="47"/>
      <c r="G13635" s="47"/>
      <c r="H13635" s="47"/>
      <c r="I13635" s="47"/>
      <c r="J13635" s="47"/>
    </row>
    <row r="13636" spans="6:10">
      <c r="F13636" s="47"/>
      <c r="G13636" s="47"/>
      <c r="H13636" s="47"/>
      <c r="I13636" s="47"/>
      <c r="J13636" s="47"/>
    </row>
    <row r="13637" spans="6:10">
      <c r="F13637" s="47"/>
      <c r="G13637" s="47"/>
      <c r="H13637" s="47"/>
      <c r="I13637" s="47"/>
      <c r="J13637" s="47"/>
    </row>
    <row r="13638" spans="6:10">
      <c r="F13638" s="47"/>
      <c r="G13638" s="47"/>
      <c r="H13638" s="47"/>
      <c r="I13638" s="47"/>
      <c r="J13638" s="47"/>
    </row>
    <row r="13639" spans="6:10">
      <c r="F13639" s="47"/>
      <c r="G13639" s="47"/>
      <c r="H13639" s="47"/>
      <c r="I13639" s="47"/>
      <c r="J13639" s="47"/>
    </row>
    <row r="13640" spans="6:10">
      <c r="F13640" s="47"/>
      <c r="G13640" s="47"/>
      <c r="H13640" s="47"/>
      <c r="I13640" s="47"/>
      <c r="J13640" s="47"/>
    </row>
    <row r="13641" spans="6:10">
      <c r="F13641" s="47"/>
      <c r="G13641" s="47"/>
      <c r="H13641" s="47"/>
      <c r="I13641" s="47"/>
      <c r="J13641" s="47"/>
    </row>
    <row r="13642" spans="6:10">
      <c r="F13642" s="47"/>
      <c r="G13642" s="47"/>
      <c r="H13642" s="47"/>
      <c r="I13642" s="47"/>
      <c r="J13642" s="47"/>
    </row>
    <row r="13643" spans="6:10">
      <c r="F13643" s="47"/>
      <c r="G13643" s="47"/>
      <c r="H13643" s="47"/>
      <c r="I13643" s="47"/>
      <c r="J13643" s="47"/>
    </row>
    <row r="13644" spans="6:10">
      <c r="F13644" s="47"/>
      <c r="G13644" s="47"/>
      <c r="H13644" s="47"/>
      <c r="I13644" s="47"/>
      <c r="J13644" s="47"/>
    </row>
    <row r="13645" spans="6:10">
      <c r="F13645" s="47"/>
      <c r="G13645" s="47"/>
      <c r="H13645" s="47"/>
      <c r="I13645" s="47"/>
      <c r="J13645" s="47"/>
    </row>
    <row r="13646" spans="6:10">
      <c r="F13646" s="47"/>
      <c r="G13646" s="47"/>
      <c r="H13646" s="47"/>
      <c r="I13646" s="47"/>
      <c r="J13646" s="47"/>
    </row>
    <row r="13647" spans="6:10">
      <c r="F13647" s="47"/>
      <c r="G13647" s="47"/>
      <c r="H13647" s="47"/>
      <c r="I13647" s="47"/>
      <c r="J13647" s="47"/>
    </row>
    <row r="13648" spans="6:10">
      <c r="F13648" s="47"/>
      <c r="G13648" s="47"/>
      <c r="H13648" s="47"/>
      <c r="I13648" s="47"/>
      <c r="J13648" s="47"/>
    </row>
    <row r="13649" spans="6:10">
      <c r="F13649" s="47"/>
      <c r="G13649" s="47"/>
      <c r="H13649" s="47"/>
      <c r="I13649" s="47"/>
      <c r="J13649" s="47"/>
    </row>
    <row r="13650" spans="6:10">
      <c r="F13650" s="47"/>
      <c r="G13650" s="47"/>
      <c r="H13650" s="47"/>
      <c r="I13650" s="47"/>
      <c r="J13650" s="47"/>
    </row>
    <row r="13651" spans="6:10">
      <c r="F13651" s="47"/>
      <c r="G13651" s="47"/>
      <c r="H13651" s="47"/>
      <c r="I13651" s="47"/>
      <c r="J13651" s="47"/>
    </row>
    <row r="13652" spans="6:10">
      <c r="F13652" s="47"/>
      <c r="G13652" s="47"/>
      <c r="H13652" s="47"/>
      <c r="I13652" s="47"/>
      <c r="J13652" s="47"/>
    </row>
    <row r="13653" spans="6:10">
      <c r="F13653" s="47"/>
      <c r="G13653" s="47"/>
      <c r="H13653" s="47"/>
      <c r="I13653" s="47"/>
      <c r="J13653" s="47"/>
    </row>
    <row r="13654" spans="6:10">
      <c r="F13654" s="47"/>
      <c r="G13654" s="47"/>
      <c r="H13654" s="47"/>
      <c r="I13654" s="47"/>
      <c r="J13654" s="47"/>
    </row>
    <row r="13655" spans="6:10">
      <c r="F13655" s="47"/>
      <c r="G13655" s="47"/>
      <c r="H13655" s="47"/>
      <c r="I13655" s="47"/>
      <c r="J13655" s="47"/>
    </row>
    <row r="13656" spans="6:10">
      <c r="F13656" s="47"/>
      <c r="G13656" s="47"/>
      <c r="H13656" s="47"/>
      <c r="I13656" s="47"/>
      <c r="J13656" s="47"/>
    </row>
    <row r="13657" spans="6:10">
      <c r="F13657" s="47"/>
      <c r="G13657" s="47"/>
      <c r="H13657" s="47"/>
      <c r="I13657" s="47"/>
      <c r="J13657" s="47"/>
    </row>
    <row r="13658" spans="6:10">
      <c r="F13658" s="47"/>
      <c r="G13658" s="47"/>
      <c r="H13658" s="47"/>
      <c r="I13658" s="47"/>
      <c r="J13658" s="47"/>
    </row>
    <row r="13659" spans="6:10">
      <c r="F13659" s="47"/>
      <c r="G13659" s="47"/>
      <c r="H13659" s="47"/>
      <c r="I13659" s="47"/>
      <c r="J13659" s="47"/>
    </row>
    <row r="13660" spans="6:10">
      <c r="F13660" s="47"/>
      <c r="G13660" s="47"/>
      <c r="H13660" s="47"/>
      <c r="I13660" s="47"/>
      <c r="J13660" s="47"/>
    </row>
    <row r="13661" spans="6:10">
      <c r="F13661" s="47"/>
      <c r="G13661" s="47"/>
      <c r="H13661" s="47"/>
      <c r="I13661" s="47"/>
      <c r="J13661" s="47"/>
    </row>
    <row r="13662" spans="6:10">
      <c r="F13662" s="47"/>
      <c r="G13662" s="47"/>
      <c r="H13662" s="47"/>
      <c r="I13662" s="47"/>
      <c r="J13662" s="47"/>
    </row>
    <row r="13663" spans="6:10">
      <c r="F13663" s="47"/>
      <c r="G13663" s="47"/>
      <c r="H13663" s="47"/>
      <c r="I13663" s="47"/>
      <c r="J13663" s="47"/>
    </row>
    <row r="13664" spans="6:10">
      <c r="F13664" s="47"/>
      <c r="G13664" s="47"/>
      <c r="H13664" s="47"/>
      <c r="I13664" s="47"/>
      <c r="J13664" s="47"/>
    </row>
    <row r="13665" spans="6:10">
      <c r="F13665" s="47"/>
      <c r="G13665" s="47"/>
      <c r="H13665" s="47"/>
      <c r="I13665" s="47"/>
      <c r="J13665" s="47"/>
    </row>
    <row r="13666" spans="6:10">
      <c r="F13666" s="47"/>
      <c r="G13666" s="47"/>
      <c r="H13666" s="47"/>
      <c r="I13666" s="47"/>
      <c r="J13666" s="47"/>
    </row>
    <row r="13667" spans="6:10">
      <c r="F13667" s="47"/>
      <c r="G13667" s="47"/>
      <c r="H13667" s="47"/>
      <c r="I13667" s="47"/>
      <c r="J13667" s="47"/>
    </row>
    <row r="13668" spans="6:10">
      <c r="F13668" s="47"/>
      <c r="G13668" s="47"/>
      <c r="H13668" s="47"/>
      <c r="I13668" s="47"/>
      <c r="J13668" s="47"/>
    </row>
    <row r="13669" spans="6:10">
      <c r="F13669" s="47"/>
      <c r="G13669" s="47"/>
      <c r="H13669" s="47"/>
      <c r="I13669" s="47"/>
      <c r="J13669" s="47"/>
    </row>
    <row r="13670" spans="6:10">
      <c r="F13670" s="47"/>
      <c r="G13670" s="47"/>
      <c r="H13670" s="47"/>
      <c r="I13670" s="47"/>
      <c r="J13670" s="47"/>
    </row>
    <row r="13671" spans="6:10">
      <c r="F13671" s="47"/>
      <c r="G13671" s="47"/>
      <c r="H13671" s="47"/>
      <c r="I13671" s="47"/>
      <c r="J13671" s="47"/>
    </row>
    <row r="13672" spans="6:10">
      <c r="F13672" s="47"/>
      <c r="G13672" s="47"/>
      <c r="H13672" s="47"/>
      <c r="I13672" s="47"/>
      <c r="J13672" s="47"/>
    </row>
    <row r="13673" spans="6:10">
      <c r="F13673" s="47"/>
      <c r="G13673" s="47"/>
      <c r="H13673" s="47"/>
      <c r="I13673" s="47"/>
      <c r="J13673" s="47"/>
    </row>
    <row r="13674" spans="6:10">
      <c r="F13674" s="47"/>
      <c r="G13674" s="47"/>
      <c r="H13674" s="47"/>
      <c r="I13674" s="47"/>
      <c r="J13674" s="47"/>
    </row>
    <row r="13675" spans="6:10">
      <c r="F13675" s="47"/>
      <c r="G13675" s="47"/>
      <c r="H13675" s="47"/>
      <c r="I13675" s="47"/>
      <c r="J13675" s="47"/>
    </row>
    <row r="13676" spans="6:10">
      <c r="F13676" s="47"/>
      <c r="G13676" s="47"/>
      <c r="H13676" s="47"/>
      <c r="I13676" s="47"/>
      <c r="J13676" s="47"/>
    </row>
    <row r="13677" spans="6:10">
      <c r="F13677" s="47"/>
      <c r="G13677" s="47"/>
      <c r="H13677" s="47"/>
      <c r="I13677" s="47"/>
      <c r="J13677" s="47"/>
    </row>
    <row r="13678" spans="6:10">
      <c r="F13678" s="47"/>
      <c r="G13678" s="47"/>
      <c r="H13678" s="47"/>
      <c r="I13678" s="47"/>
      <c r="J13678" s="47"/>
    </row>
    <row r="13679" spans="6:10">
      <c r="F13679" s="47"/>
      <c r="G13679" s="47"/>
      <c r="H13679" s="47"/>
      <c r="I13679" s="47"/>
      <c r="J13679" s="47"/>
    </row>
    <row r="13680" spans="6:10">
      <c r="F13680" s="47"/>
      <c r="G13680" s="47"/>
      <c r="H13680" s="47"/>
      <c r="I13680" s="47"/>
      <c r="J13680" s="47"/>
    </row>
    <row r="13681" spans="6:10">
      <c r="F13681" s="47"/>
      <c r="G13681" s="47"/>
      <c r="H13681" s="47"/>
      <c r="I13681" s="47"/>
      <c r="J13681" s="47"/>
    </row>
    <row r="13682" spans="6:10">
      <c r="F13682" s="47"/>
      <c r="G13682" s="47"/>
      <c r="H13682" s="47"/>
      <c r="I13682" s="47"/>
      <c r="J13682" s="47"/>
    </row>
    <row r="13683" spans="6:10">
      <c r="F13683" s="47"/>
      <c r="G13683" s="47"/>
      <c r="H13683" s="47"/>
      <c r="I13683" s="47"/>
      <c r="J13683" s="47"/>
    </row>
    <row r="13684" spans="6:10">
      <c r="F13684" s="47"/>
      <c r="G13684" s="47"/>
      <c r="H13684" s="47"/>
      <c r="I13684" s="47"/>
      <c r="J13684" s="47"/>
    </row>
    <row r="13685" spans="6:10">
      <c r="F13685" s="47"/>
      <c r="G13685" s="47"/>
      <c r="H13685" s="47"/>
      <c r="I13685" s="47"/>
      <c r="J13685" s="47"/>
    </row>
    <row r="13686" spans="6:10">
      <c r="F13686" s="47"/>
      <c r="G13686" s="47"/>
      <c r="H13686" s="47"/>
      <c r="I13686" s="47"/>
      <c r="J13686" s="47"/>
    </row>
    <row r="13687" spans="6:10">
      <c r="F13687" s="47"/>
      <c r="G13687" s="47"/>
      <c r="H13687" s="47"/>
      <c r="I13687" s="47"/>
      <c r="J13687" s="47"/>
    </row>
    <row r="13688" spans="6:10">
      <c r="F13688" s="47"/>
      <c r="G13688" s="47"/>
      <c r="H13688" s="47"/>
      <c r="I13688" s="47"/>
      <c r="J13688" s="47"/>
    </row>
    <row r="13689" spans="6:10">
      <c r="F13689" s="47"/>
      <c r="G13689" s="47"/>
      <c r="H13689" s="47"/>
      <c r="I13689" s="47"/>
      <c r="J13689" s="47"/>
    </row>
    <row r="13690" spans="6:10">
      <c r="F13690" s="47"/>
      <c r="G13690" s="47"/>
      <c r="H13690" s="47"/>
      <c r="I13690" s="47"/>
      <c r="J13690" s="47"/>
    </row>
    <row r="13691" spans="6:10">
      <c r="F13691" s="47"/>
      <c r="G13691" s="47"/>
      <c r="H13691" s="47"/>
      <c r="I13691" s="47"/>
      <c r="J13691" s="47"/>
    </row>
    <row r="13692" spans="6:10">
      <c r="F13692" s="47"/>
      <c r="G13692" s="47"/>
      <c r="H13692" s="47"/>
      <c r="I13692" s="47"/>
      <c r="J13692" s="47"/>
    </row>
    <row r="13693" spans="6:10">
      <c r="F13693" s="47"/>
      <c r="G13693" s="47"/>
      <c r="H13693" s="47"/>
      <c r="I13693" s="47"/>
      <c r="J13693" s="47"/>
    </row>
    <row r="13694" spans="6:10">
      <c r="F13694" s="47"/>
      <c r="G13694" s="47"/>
      <c r="H13694" s="47"/>
      <c r="I13694" s="47"/>
      <c r="J13694" s="47"/>
    </row>
    <row r="13695" spans="6:10">
      <c r="F13695" s="47"/>
      <c r="G13695" s="47"/>
      <c r="H13695" s="47"/>
      <c r="I13695" s="47"/>
      <c r="J13695" s="47"/>
    </row>
    <row r="13696" spans="6:10">
      <c r="F13696" s="47"/>
      <c r="G13696" s="47"/>
      <c r="H13696" s="47"/>
      <c r="I13696" s="47"/>
      <c r="J13696" s="47"/>
    </row>
    <row r="13697" spans="6:10">
      <c r="F13697" s="47"/>
      <c r="G13697" s="47"/>
      <c r="H13697" s="47"/>
      <c r="I13697" s="47"/>
      <c r="J13697" s="47"/>
    </row>
    <row r="13698" spans="6:10">
      <c r="F13698" s="47"/>
      <c r="G13698" s="47"/>
      <c r="H13698" s="47"/>
      <c r="I13698" s="47"/>
      <c r="J13698" s="47"/>
    </row>
    <row r="13699" spans="6:10">
      <c r="F13699" s="47"/>
      <c r="G13699" s="47"/>
      <c r="H13699" s="47"/>
      <c r="I13699" s="47"/>
      <c r="J13699" s="47"/>
    </row>
    <row r="13700" spans="6:10">
      <c r="F13700" s="47"/>
      <c r="G13700" s="47"/>
      <c r="H13700" s="47"/>
      <c r="I13700" s="47"/>
      <c r="J13700" s="47"/>
    </row>
    <row r="13701" spans="6:10">
      <c r="F13701" s="47"/>
      <c r="G13701" s="47"/>
      <c r="H13701" s="47"/>
      <c r="I13701" s="47"/>
      <c r="J13701" s="47"/>
    </row>
    <row r="13702" spans="6:10">
      <c r="F13702" s="47"/>
      <c r="G13702" s="47"/>
      <c r="H13702" s="47"/>
      <c r="I13702" s="47"/>
      <c r="J13702" s="47"/>
    </row>
    <row r="13703" spans="6:10">
      <c r="F13703" s="47"/>
      <c r="G13703" s="47"/>
      <c r="H13703" s="47"/>
      <c r="I13703" s="47"/>
      <c r="J13703" s="47"/>
    </row>
    <row r="13704" spans="6:10">
      <c r="F13704" s="47"/>
      <c r="G13704" s="47"/>
      <c r="H13704" s="47"/>
      <c r="I13704" s="47"/>
      <c r="J13704" s="47"/>
    </row>
    <row r="13705" spans="6:10">
      <c r="F13705" s="47"/>
      <c r="G13705" s="47"/>
      <c r="H13705" s="47"/>
      <c r="I13705" s="47"/>
      <c r="J13705" s="47"/>
    </row>
    <row r="13706" spans="6:10">
      <c r="F13706" s="47"/>
      <c r="G13706" s="47"/>
      <c r="H13706" s="47"/>
      <c r="I13706" s="47"/>
      <c r="J13706" s="47"/>
    </row>
    <row r="13707" spans="6:10">
      <c r="F13707" s="47"/>
      <c r="G13707" s="47"/>
      <c r="H13707" s="47"/>
      <c r="I13707" s="47"/>
      <c r="J13707" s="47"/>
    </row>
    <row r="13708" spans="6:10">
      <c r="F13708" s="47"/>
      <c r="G13708" s="47"/>
      <c r="H13708" s="47"/>
      <c r="I13708" s="47"/>
      <c r="J13708" s="47"/>
    </row>
    <row r="13709" spans="6:10">
      <c r="F13709" s="47"/>
      <c r="G13709" s="47"/>
      <c r="H13709" s="47"/>
      <c r="I13709" s="47"/>
      <c r="J13709" s="47"/>
    </row>
    <row r="13710" spans="6:10">
      <c r="F13710" s="47"/>
      <c r="G13710" s="47"/>
      <c r="H13710" s="47"/>
      <c r="I13710" s="47"/>
      <c r="J13710" s="47"/>
    </row>
    <row r="13711" spans="6:10">
      <c r="F13711" s="47"/>
      <c r="G13711" s="47"/>
      <c r="H13711" s="47"/>
      <c r="I13711" s="47"/>
      <c r="J13711" s="47"/>
    </row>
    <row r="13712" spans="6:10">
      <c r="F13712" s="47"/>
      <c r="G13712" s="47"/>
      <c r="H13712" s="47"/>
      <c r="I13712" s="47"/>
      <c r="J13712" s="47"/>
    </row>
    <row r="13713" spans="6:10">
      <c r="F13713" s="47"/>
      <c r="G13713" s="47"/>
      <c r="H13713" s="47"/>
      <c r="I13713" s="47"/>
      <c r="J13713" s="47"/>
    </row>
    <row r="13714" spans="6:10">
      <c r="F13714" s="47"/>
      <c r="G13714" s="47"/>
      <c r="H13714" s="47"/>
      <c r="I13714" s="47"/>
      <c r="J13714" s="47"/>
    </row>
    <row r="13715" spans="6:10">
      <c r="F13715" s="47"/>
      <c r="G13715" s="47"/>
      <c r="H13715" s="47"/>
      <c r="I13715" s="47"/>
      <c r="J13715" s="47"/>
    </row>
    <row r="13716" spans="6:10">
      <c r="F13716" s="47"/>
      <c r="G13716" s="47"/>
      <c r="H13716" s="47"/>
      <c r="I13716" s="47"/>
      <c r="J13716" s="47"/>
    </row>
    <row r="13717" spans="6:10">
      <c r="F13717" s="47"/>
      <c r="G13717" s="47"/>
      <c r="H13717" s="47"/>
      <c r="I13717" s="47"/>
      <c r="J13717" s="47"/>
    </row>
    <row r="13718" spans="6:10">
      <c r="F13718" s="47"/>
      <c r="G13718" s="47"/>
      <c r="H13718" s="47"/>
      <c r="I13718" s="47"/>
      <c r="J13718" s="47"/>
    </row>
    <row r="13719" spans="6:10">
      <c r="F13719" s="47"/>
      <c r="G13719" s="47"/>
      <c r="H13719" s="47"/>
      <c r="I13719" s="47"/>
      <c r="J13719" s="47"/>
    </row>
    <row r="13720" spans="6:10">
      <c r="F13720" s="47"/>
      <c r="G13720" s="47"/>
      <c r="H13720" s="47"/>
      <c r="I13720" s="47"/>
      <c r="J13720" s="47"/>
    </row>
    <row r="13721" spans="6:10">
      <c r="F13721" s="47"/>
      <c r="G13721" s="47"/>
      <c r="H13721" s="47"/>
      <c r="I13721" s="47"/>
      <c r="J13721" s="47"/>
    </row>
    <row r="13722" spans="6:10">
      <c r="F13722" s="47"/>
      <c r="G13722" s="47"/>
      <c r="H13722" s="47"/>
      <c r="I13722" s="47"/>
      <c r="J13722" s="47"/>
    </row>
    <row r="13723" spans="6:10">
      <c r="F13723" s="47"/>
      <c r="G13723" s="47"/>
      <c r="H13723" s="47"/>
      <c r="I13723" s="47"/>
      <c r="J13723" s="47"/>
    </row>
    <row r="13724" spans="6:10">
      <c r="F13724" s="47"/>
      <c r="G13724" s="47"/>
      <c r="H13724" s="47"/>
      <c r="I13724" s="47"/>
      <c r="J13724" s="47"/>
    </row>
    <row r="13725" spans="6:10">
      <c r="F13725" s="47"/>
      <c r="G13725" s="47"/>
      <c r="H13725" s="47"/>
      <c r="I13725" s="47"/>
      <c r="J13725" s="47"/>
    </row>
    <row r="13726" spans="6:10">
      <c r="F13726" s="47"/>
      <c r="G13726" s="47"/>
      <c r="H13726" s="47"/>
      <c r="I13726" s="47"/>
      <c r="J13726" s="47"/>
    </row>
    <row r="13727" spans="6:10">
      <c r="F13727" s="47"/>
      <c r="G13727" s="47"/>
      <c r="H13727" s="47"/>
      <c r="I13727" s="47"/>
      <c r="J13727" s="47"/>
    </row>
    <row r="13728" spans="6:10">
      <c r="F13728" s="47"/>
      <c r="G13728" s="47"/>
      <c r="H13728" s="47"/>
      <c r="I13728" s="47"/>
      <c r="J13728" s="47"/>
    </row>
    <row r="13729" spans="6:10">
      <c r="F13729" s="47"/>
      <c r="G13729" s="47"/>
      <c r="H13729" s="47"/>
      <c r="I13729" s="47"/>
      <c r="J13729" s="47"/>
    </row>
    <row r="13730" spans="6:10">
      <c r="F13730" s="47"/>
      <c r="G13730" s="47"/>
      <c r="H13730" s="47"/>
      <c r="I13730" s="47"/>
      <c r="J13730" s="47"/>
    </row>
    <row r="13731" spans="6:10">
      <c r="F13731" s="47"/>
      <c r="G13731" s="47"/>
      <c r="H13731" s="47"/>
      <c r="I13731" s="47"/>
      <c r="J13731" s="47"/>
    </row>
    <row r="13732" spans="6:10">
      <c r="F13732" s="47"/>
      <c r="G13732" s="47"/>
      <c r="H13732" s="47"/>
      <c r="I13732" s="47"/>
      <c r="J13732" s="47"/>
    </row>
    <row r="13733" spans="6:10">
      <c r="F13733" s="47"/>
      <c r="G13733" s="47"/>
      <c r="H13733" s="47"/>
      <c r="I13733" s="47"/>
      <c r="J13733" s="47"/>
    </row>
    <row r="13734" spans="6:10">
      <c r="F13734" s="47"/>
      <c r="G13734" s="47"/>
      <c r="H13734" s="47"/>
      <c r="I13734" s="47"/>
      <c r="J13734" s="47"/>
    </row>
    <row r="13735" spans="6:10">
      <c r="F13735" s="47"/>
      <c r="G13735" s="47"/>
      <c r="H13735" s="47"/>
      <c r="I13735" s="47"/>
      <c r="J13735" s="47"/>
    </row>
    <row r="13736" spans="6:10">
      <c r="F13736" s="47"/>
      <c r="G13736" s="47"/>
      <c r="H13736" s="47"/>
      <c r="I13736" s="47"/>
      <c r="J13736" s="47"/>
    </row>
    <row r="13737" spans="6:10">
      <c r="F13737" s="47"/>
      <c r="G13737" s="47"/>
      <c r="H13737" s="47"/>
      <c r="I13737" s="47"/>
      <c r="J13737" s="47"/>
    </row>
    <row r="13738" spans="6:10">
      <c r="F13738" s="47"/>
      <c r="G13738" s="47"/>
      <c r="H13738" s="47"/>
      <c r="I13738" s="47"/>
      <c r="J13738" s="47"/>
    </row>
    <row r="13739" spans="6:10">
      <c r="F13739" s="47"/>
      <c r="G13739" s="47"/>
      <c r="H13739" s="47"/>
      <c r="I13739" s="47"/>
      <c r="J13739" s="47"/>
    </row>
    <row r="13740" spans="6:10">
      <c r="F13740" s="47"/>
      <c r="G13740" s="47"/>
      <c r="H13740" s="47"/>
      <c r="I13740" s="47"/>
      <c r="J13740" s="47"/>
    </row>
    <row r="13741" spans="6:10">
      <c r="F13741" s="47"/>
      <c r="G13741" s="47"/>
      <c r="H13741" s="47"/>
      <c r="I13741" s="47"/>
      <c r="J13741" s="47"/>
    </row>
    <row r="13742" spans="6:10">
      <c r="F13742" s="47"/>
      <c r="G13742" s="47"/>
      <c r="H13742" s="47"/>
      <c r="I13742" s="47"/>
      <c r="J13742" s="47"/>
    </row>
    <row r="13743" spans="6:10">
      <c r="F13743" s="47"/>
      <c r="G13743" s="47"/>
      <c r="H13743" s="47"/>
      <c r="I13743" s="47"/>
      <c r="J13743" s="47"/>
    </row>
    <row r="13744" spans="6:10">
      <c r="F13744" s="47"/>
      <c r="G13744" s="47"/>
      <c r="H13744" s="47"/>
      <c r="I13744" s="47"/>
      <c r="J13744" s="47"/>
    </row>
    <row r="13745" spans="6:10">
      <c r="F13745" s="47"/>
      <c r="G13745" s="47"/>
      <c r="H13745" s="47"/>
      <c r="I13745" s="47"/>
      <c r="J13745" s="47"/>
    </row>
    <row r="13746" spans="6:10">
      <c r="F13746" s="47"/>
      <c r="G13746" s="47"/>
      <c r="H13746" s="47"/>
      <c r="I13746" s="47"/>
      <c r="J13746" s="47"/>
    </row>
    <row r="13747" spans="6:10">
      <c r="F13747" s="47"/>
      <c r="G13747" s="47"/>
      <c r="H13747" s="47"/>
      <c r="I13747" s="47"/>
      <c r="J13747" s="47"/>
    </row>
    <row r="13748" spans="6:10">
      <c r="F13748" s="47"/>
      <c r="G13748" s="47"/>
      <c r="H13748" s="47"/>
      <c r="I13748" s="47"/>
      <c r="J13748" s="47"/>
    </row>
    <row r="13749" spans="6:10">
      <c r="F13749" s="47"/>
      <c r="G13749" s="47"/>
      <c r="H13749" s="47"/>
      <c r="I13749" s="47"/>
      <c r="J13749" s="47"/>
    </row>
    <row r="13750" spans="6:10">
      <c r="F13750" s="47"/>
      <c r="G13750" s="47"/>
      <c r="H13750" s="47"/>
      <c r="I13750" s="47"/>
      <c r="J13750" s="47"/>
    </row>
    <row r="13751" spans="6:10">
      <c r="F13751" s="47"/>
      <c r="G13751" s="47"/>
      <c r="H13751" s="47"/>
      <c r="I13751" s="47"/>
      <c r="J13751" s="47"/>
    </row>
    <row r="13752" spans="6:10">
      <c r="F13752" s="47"/>
      <c r="G13752" s="47"/>
      <c r="H13752" s="47"/>
      <c r="I13752" s="47"/>
      <c r="J13752" s="47"/>
    </row>
    <row r="13753" spans="6:10">
      <c r="F13753" s="47"/>
      <c r="G13753" s="47"/>
      <c r="H13753" s="47"/>
      <c r="I13753" s="47"/>
      <c r="J13753" s="47"/>
    </row>
    <row r="13754" spans="6:10">
      <c r="F13754" s="47"/>
      <c r="G13754" s="47"/>
      <c r="H13754" s="47"/>
      <c r="I13754" s="47"/>
      <c r="J13754" s="47"/>
    </row>
    <row r="13755" spans="6:10">
      <c r="F13755" s="47"/>
      <c r="G13755" s="47"/>
      <c r="H13755" s="47"/>
      <c r="I13755" s="47"/>
      <c r="J13755" s="47"/>
    </row>
    <row r="13756" spans="6:10">
      <c r="F13756" s="47"/>
      <c r="G13756" s="47"/>
      <c r="H13756" s="47"/>
      <c r="I13756" s="47"/>
      <c r="J13756" s="47"/>
    </row>
    <row r="13757" spans="6:10">
      <c r="F13757" s="47"/>
      <c r="G13757" s="47"/>
      <c r="H13757" s="47"/>
      <c r="I13757" s="47"/>
      <c r="J13757" s="47"/>
    </row>
    <row r="13758" spans="6:10">
      <c r="F13758" s="47"/>
      <c r="G13758" s="47"/>
      <c r="H13758" s="47"/>
      <c r="I13758" s="47"/>
      <c r="J13758" s="47"/>
    </row>
    <row r="13759" spans="6:10">
      <c r="F13759" s="47"/>
      <c r="G13759" s="47"/>
      <c r="H13759" s="47"/>
      <c r="I13759" s="47"/>
      <c r="J13759" s="47"/>
    </row>
    <row r="13760" spans="6:10">
      <c r="F13760" s="47"/>
      <c r="G13760" s="47"/>
      <c r="H13760" s="47"/>
      <c r="I13760" s="47"/>
      <c r="J13760" s="47"/>
    </row>
    <row r="13761" spans="6:10">
      <c r="F13761" s="47"/>
      <c r="G13761" s="47"/>
      <c r="H13761" s="47"/>
      <c r="I13761" s="47"/>
      <c r="J13761" s="47"/>
    </row>
    <row r="13762" spans="6:10">
      <c r="F13762" s="47"/>
      <c r="G13762" s="47"/>
      <c r="H13762" s="47"/>
      <c r="I13762" s="47"/>
      <c r="J13762" s="47"/>
    </row>
    <row r="13763" spans="6:10">
      <c r="F13763" s="47"/>
      <c r="G13763" s="47"/>
      <c r="H13763" s="47"/>
      <c r="I13763" s="47"/>
      <c r="J13763" s="47"/>
    </row>
    <row r="13764" spans="6:10">
      <c r="F13764" s="47"/>
      <c r="G13764" s="47"/>
      <c r="H13764" s="47"/>
      <c r="I13764" s="47"/>
      <c r="J13764" s="47"/>
    </row>
    <row r="13765" spans="6:10">
      <c r="F13765" s="47"/>
      <c r="G13765" s="47"/>
      <c r="H13765" s="47"/>
      <c r="I13765" s="47"/>
      <c r="J13765" s="47"/>
    </row>
    <row r="13766" spans="6:10">
      <c r="F13766" s="47"/>
      <c r="G13766" s="47"/>
      <c r="H13766" s="47"/>
      <c r="I13766" s="47"/>
      <c r="J13766" s="47"/>
    </row>
    <row r="13767" spans="6:10">
      <c r="F13767" s="47"/>
      <c r="G13767" s="47"/>
      <c r="H13767" s="47"/>
      <c r="I13767" s="47"/>
      <c r="J13767" s="47"/>
    </row>
    <row r="13768" spans="6:10">
      <c r="F13768" s="47"/>
      <c r="G13768" s="47"/>
      <c r="H13768" s="47"/>
      <c r="I13768" s="47"/>
      <c r="J13768" s="47"/>
    </row>
    <row r="13769" spans="6:10">
      <c r="F13769" s="47"/>
      <c r="G13769" s="47"/>
      <c r="H13769" s="47"/>
      <c r="I13769" s="47"/>
      <c r="J13769" s="47"/>
    </row>
    <row r="13770" spans="6:10">
      <c r="F13770" s="47"/>
      <c r="G13770" s="47"/>
      <c r="H13770" s="47"/>
      <c r="I13770" s="47"/>
      <c r="J13770" s="47"/>
    </row>
    <row r="13771" spans="6:10">
      <c r="F13771" s="47"/>
      <c r="G13771" s="47"/>
      <c r="H13771" s="47"/>
      <c r="I13771" s="47"/>
      <c r="J13771" s="47"/>
    </row>
    <row r="13772" spans="6:10">
      <c r="F13772" s="47"/>
      <c r="G13772" s="47"/>
      <c r="H13772" s="47"/>
      <c r="I13772" s="47"/>
      <c r="J13772" s="47"/>
    </row>
    <row r="13773" spans="6:10">
      <c r="F13773" s="47"/>
      <c r="G13773" s="47"/>
      <c r="H13773" s="47"/>
      <c r="I13773" s="47"/>
      <c r="J13773" s="47"/>
    </row>
    <row r="13774" spans="6:10">
      <c r="F13774" s="47"/>
      <c r="G13774" s="47"/>
      <c r="H13774" s="47"/>
      <c r="I13774" s="47"/>
      <c r="J13774" s="47"/>
    </row>
    <row r="13775" spans="6:10">
      <c r="F13775" s="47"/>
      <c r="G13775" s="47"/>
      <c r="H13775" s="47"/>
      <c r="I13775" s="47"/>
      <c r="J13775" s="47"/>
    </row>
    <row r="13776" spans="6:10">
      <c r="F13776" s="47"/>
      <c r="G13776" s="47"/>
      <c r="H13776" s="47"/>
      <c r="I13776" s="47"/>
      <c r="J13776" s="47"/>
    </row>
    <row r="13777" spans="6:10">
      <c r="F13777" s="47"/>
      <c r="G13777" s="47"/>
      <c r="H13777" s="47"/>
      <c r="I13777" s="47"/>
      <c r="J13777" s="47"/>
    </row>
    <row r="13778" spans="6:10">
      <c r="F13778" s="47"/>
      <c r="G13778" s="47"/>
      <c r="H13778" s="47"/>
      <c r="I13778" s="47"/>
      <c r="J13778" s="47"/>
    </row>
    <row r="13779" spans="6:10">
      <c r="F13779" s="47"/>
      <c r="G13779" s="47"/>
      <c r="H13779" s="47"/>
      <c r="I13779" s="47"/>
      <c r="J13779" s="47"/>
    </row>
    <row r="13780" spans="6:10">
      <c r="F13780" s="47"/>
      <c r="G13780" s="47"/>
      <c r="H13780" s="47"/>
      <c r="I13780" s="47"/>
      <c r="J13780" s="47"/>
    </row>
    <row r="13781" spans="6:10">
      <c r="F13781" s="47"/>
      <c r="G13781" s="47"/>
      <c r="H13781" s="47"/>
      <c r="I13781" s="47"/>
      <c r="J13781" s="47"/>
    </row>
    <row r="13782" spans="6:10">
      <c r="F13782" s="47"/>
      <c r="G13782" s="47"/>
      <c r="H13782" s="47"/>
      <c r="I13782" s="47"/>
      <c r="J13782" s="47"/>
    </row>
    <row r="13783" spans="6:10">
      <c r="F13783" s="47"/>
      <c r="G13783" s="47"/>
      <c r="H13783" s="47"/>
      <c r="I13783" s="47"/>
      <c r="J13783" s="47"/>
    </row>
    <row r="13784" spans="6:10">
      <c r="F13784" s="47"/>
      <c r="G13784" s="47"/>
      <c r="H13784" s="47"/>
      <c r="I13784" s="47"/>
      <c r="J13784" s="47"/>
    </row>
    <row r="13785" spans="6:10">
      <c r="F13785" s="47"/>
      <c r="G13785" s="47"/>
      <c r="H13785" s="47"/>
      <c r="I13785" s="47"/>
      <c r="J13785" s="47"/>
    </row>
    <row r="13786" spans="6:10">
      <c r="F13786" s="47"/>
      <c r="G13786" s="47"/>
      <c r="H13786" s="47"/>
      <c r="I13786" s="47"/>
      <c r="J13786" s="47"/>
    </row>
    <row r="13787" spans="6:10">
      <c r="F13787" s="47"/>
      <c r="G13787" s="47"/>
      <c r="H13787" s="47"/>
      <c r="I13787" s="47"/>
      <c r="J13787" s="47"/>
    </row>
    <row r="13788" spans="6:10">
      <c r="F13788" s="47"/>
      <c r="G13788" s="47"/>
      <c r="H13788" s="47"/>
      <c r="I13788" s="47"/>
      <c r="J13788" s="47"/>
    </row>
    <row r="13789" spans="6:10">
      <c r="F13789" s="47"/>
      <c r="G13789" s="47"/>
      <c r="H13789" s="47"/>
      <c r="I13789" s="47"/>
      <c r="J13789" s="47"/>
    </row>
    <row r="13790" spans="6:10">
      <c r="F13790" s="47"/>
      <c r="G13790" s="47"/>
      <c r="H13790" s="47"/>
      <c r="I13790" s="47"/>
      <c r="J13790" s="47"/>
    </row>
    <row r="13791" spans="6:10">
      <c r="F13791" s="47"/>
      <c r="G13791" s="47"/>
      <c r="H13791" s="47"/>
      <c r="I13791" s="47"/>
      <c r="J13791" s="47"/>
    </row>
    <row r="13792" spans="6:10">
      <c r="F13792" s="47"/>
      <c r="G13792" s="47"/>
      <c r="H13792" s="47"/>
      <c r="I13792" s="47"/>
      <c r="J13792" s="47"/>
    </row>
    <row r="13793" spans="6:10">
      <c r="F13793" s="47"/>
      <c r="G13793" s="47"/>
      <c r="H13793" s="47"/>
      <c r="I13793" s="47"/>
      <c r="J13793" s="47"/>
    </row>
    <row r="13794" spans="6:10">
      <c r="F13794" s="47"/>
      <c r="G13794" s="47"/>
      <c r="H13794" s="47"/>
      <c r="I13794" s="47"/>
      <c r="J13794" s="47"/>
    </row>
    <row r="13795" spans="6:10">
      <c r="F13795" s="47"/>
      <c r="G13795" s="47"/>
      <c r="H13795" s="47"/>
      <c r="I13795" s="47"/>
      <c r="J13795" s="47"/>
    </row>
    <row r="13796" spans="6:10">
      <c r="F13796" s="47"/>
      <c r="G13796" s="47"/>
      <c r="H13796" s="47"/>
      <c r="I13796" s="47"/>
      <c r="J13796" s="47"/>
    </row>
    <row r="13797" spans="6:10">
      <c r="F13797" s="47"/>
      <c r="G13797" s="47"/>
      <c r="H13797" s="47"/>
      <c r="I13797" s="47"/>
      <c r="J13797" s="47"/>
    </row>
    <row r="13798" spans="6:10">
      <c r="F13798" s="47"/>
      <c r="G13798" s="47"/>
      <c r="H13798" s="47"/>
      <c r="I13798" s="47"/>
      <c r="J13798" s="47"/>
    </row>
    <row r="13799" spans="6:10">
      <c r="F13799" s="47"/>
      <c r="G13799" s="47"/>
      <c r="H13799" s="47"/>
      <c r="I13799" s="47"/>
      <c r="J13799" s="47"/>
    </row>
    <row r="13800" spans="6:10">
      <c r="F13800" s="47"/>
      <c r="G13800" s="47"/>
      <c r="H13800" s="47"/>
      <c r="I13800" s="47"/>
      <c r="J13800" s="47"/>
    </row>
    <row r="13801" spans="6:10">
      <c r="F13801" s="47"/>
      <c r="G13801" s="47"/>
      <c r="H13801" s="47"/>
      <c r="I13801" s="47"/>
      <c r="J13801" s="47"/>
    </row>
    <row r="13802" spans="6:10">
      <c r="F13802" s="47"/>
      <c r="G13802" s="47"/>
      <c r="H13802" s="47"/>
      <c r="I13802" s="47"/>
      <c r="J13802" s="47"/>
    </row>
    <row r="13803" spans="6:10">
      <c r="F13803" s="47"/>
      <c r="G13803" s="47"/>
      <c r="H13803" s="47"/>
      <c r="I13803" s="47"/>
      <c r="J13803" s="47"/>
    </row>
    <row r="13804" spans="6:10">
      <c r="F13804" s="47"/>
      <c r="G13804" s="47"/>
      <c r="H13804" s="47"/>
      <c r="I13804" s="47"/>
      <c r="J13804" s="47"/>
    </row>
    <row r="13805" spans="6:10">
      <c r="F13805" s="47"/>
      <c r="G13805" s="47"/>
      <c r="H13805" s="47"/>
      <c r="I13805" s="47"/>
      <c r="J13805" s="47"/>
    </row>
    <row r="13806" spans="6:10">
      <c r="F13806" s="47"/>
      <c r="G13806" s="47"/>
      <c r="H13806" s="47"/>
      <c r="I13806" s="47"/>
      <c r="J13806" s="47"/>
    </row>
    <row r="13807" spans="6:10">
      <c r="F13807" s="47"/>
      <c r="G13807" s="47"/>
      <c r="H13807" s="47"/>
      <c r="I13807" s="47"/>
      <c r="J13807" s="47"/>
    </row>
    <row r="13808" spans="6:10">
      <c r="F13808" s="47"/>
      <c r="G13808" s="47"/>
      <c r="H13808" s="47"/>
      <c r="I13808" s="47"/>
      <c r="J13808" s="47"/>
    </row>
    <row r="13809" spans="6:10">
      <c r="F13809" s="47"/>
      <c r="G13809" s="47"/>
      <c r="H13809" s="47"/>
      <c r="I13809" s="47"/>
      <c r="J13809" s="47"/>
    </row>
    <row r="13810" spans="6:10">
      <c r="F13810" s="47"/>
      <c r="G13810" s="47"/>
      <c r="H13810" s="47"/>
      <c r="I13810" s="47"/>
      <c r="J13810" s="47"/>
    </row>
    <row r="13811" spans="6:10">
      <c r="F13811" s="47"/>
      <c r="G13811" s="47"/>
      <c r="H13811" s="47"/>
      <c r="I13811" s="47"/>
      <c r="J13811" s="47"/>
    </row>
    <row r="13812" spans="6:10">
      <c r="F13812" s="47"/>
      <c r="G13812" s="47"/>
      <c r="H13812" s="47"/>
      <c r="I13812" s="47"/>
      <c r="J13812" s="47"/>
    </row>
    <row r="13813" spans="6:10">
      <c r="F13813" s="47"/>
      <c r="G13813" s="47"/>
      <c r="H13813" s="47"/>
      <c r="I13813" s="47"/>
      <c r="J13813" s="47"/>
    </row>
    <row r="13814" spans="6:10">
      <c r="F13814" s="47"/>
      <c r="G13814" s="47"/>
      <c r="H13814" s="47"/>
      <c r="I13814" s="47"/>
      <c r="J13814" s="47"/>
    </row>
    <row r="13815" spans="6:10">
      <c r="F13815" s="47"/>
      <c r="G13815" s="47"/>
      <c r="H13815" s="47"/>
      <c r="I13815" s="47"/>
      <c r="J13815" s="47"/>
    </row>
    <row r="13816" spans="6:10">
      <c r="F13816" s="47"/>
      <c r="G13816" s="47"/>
      <c r="H13816" s="47"/>
      <c r="I13816" s="47"/>
      <c r="J13816" s="47"/>
    </row>
    <row r="13817" spans="6:10">
      <c r="F13817" s="47"/>
      <c r="G13817" s="47"/>
      <c r="H13817" s="47"/>
      <c r="I13817" s="47"/>
      <c r="J13817" s="47"/>
    </row>
    <row r="13818" spans="6:10">
      <c r="F13818" s="47"/>
      <c r="G13818" s="47"/>
      <c r="H13818" s="47"/>
      <c r="I13818" s="47"/>
      <c r="J13818" s="47"/>
    </row>
    <row r="13819" spans="6:10">
      <c r="F13819" s="47"/>
      <c r="G13819" s="47"/>
      <c r="H13819" s="47"/>
      <c r="I13819" s="47"/>
      <c r="J13819" s="47"/>
    </row>
    <row r="13820" spans="6:10">
      <c r="F13820" s="47"/>
      <c r="G13820" s="47"/>
      <c r="H13820" s="47"/>
      <c r="I13820" s="47"/>
      <c r="J13820" s="47"/>
    </row>
    <row r="13821" spans="6:10">
      <c r="F13821" s="47"/>
      <c r="G13821" s="47"/>
      <c r="H13821" s="47"/>
      <c r="I13821" s="47"/>
      <c r="J13821" s="47"/>
    </row>
    <row r="13822" spans="6:10">
      <c r="F13822" s="47"/>
      <c r="G13822" s="47"/>
      <c r="H13822" s="47"/>
      <c r="I13822" s="47"/>
      <c r="J13822" s="47"/>
    </row>
    <row r="13823" spans="6:10">
      <c r="F13823" s="47"/>
      <c r="G13823" s="47"/>
      <c r="H13823" s="47"/>
      <c r="I13823" s="47"/>
      <c r="J13823" s="47"/>
    </row>
    <row r="13824" spans="6:10">
      <c r="F13824" s="47"/>
      <c r="G13824" s="47"/>
      <c r="H13824" s="47"/>
      <c r="I13824" s="47"/>
      <c r="J13824" s="47"/>
    </row>
    <row r="13825" spans="6:10">
      <c r="F13825" s="47"/>
      <c r="G13825" s="47"/>
      <c r="H13825" s="47"/>
      <c r="I13825" s="47"/>
      <c r="J13825" s="47"/>
    </row>
    <row r="13826" spans="6:10">
      <c r="F13826" s="47"/>
      <c r="G13826" s="47"/>
      <c r="H13826" s="47"/>
      <c r="I13826" s="47"/>
      <c r="J13826" s="47"/>
    </row>
    <row r="13827" spans="6:10">
      <c r="F13827" s="47"/>
      <c r="G13827" s="47"/>
      <c r="H13827" s="47"/>
      <c r="I13827" s="47"/>
      <c r="J13827" s="47"/>
    </row>
    <row r="13828" spans="6:10">
      <c r="F13828" s="47"/>
      <c r="G13828" s="47"/>
      <c r="H13828" s="47"/>
      <c r="I13828" s="47"/>
      <c r="J13828" s="47"/>
    </row>
    <row r="13829" spans="6:10">
      <c r="F13829" s="47"/>
      <c r="G13829" s="47"/>
      <c r="H13829" s="47"/>
      <c r="I13829" s="47"/>
      <c r="J13829" s="47"/>
    </row>
    <row r="13830" spans="6:10">
      <c r="F13830" s="47"/>
      <c r="G13830" s="47"/>
      <c r="H13830" s="47"/>
      <c r="I13830" s="47"/>
      <c r="J13830" s="47"/>
    </row>
    <row r="13831" spans="6:10">
      <c r="F13831" s="47"/>
      <c r="G13831" s="47"/>
      <c r="H13831" s="47"/>
      <c r="I13831" s="47"/>
      <c r="J13831" s="47"/>
    </row>
    <row r="13832" spans="6:10">
      <c r="F13832" s="47"/>
      <c r="G13832" s="47"/>
      <c r="H13832" s="47"/>
      <c r="I13832" s="47"/>
      <c r="J13832" s="47"/>
    </row>
    <row r="13833" spans="6:10">
      <c r="F13833" s="47"/>
      <c r="G13833" s="47"/>
      <c r="H13833" s="47"/>
      <c r="I13833" s="47"/>
      <c r="J13833" s="47"/>
    </row>
    <row r="13834" spans="6:10">
      <c r="F13834" s="47"/>
      <c r="G13834" s="47"/>
      <c r="H13834" s="47"/>
      <c r="I13834" s="47"/>
      <c r="J13834" s="47"/>
    </row>
    <row r="13835" spans="6:10">
      <c r="F13835" s="47"/>
      <c r="G13835" s="47"/>
      <c r="H13835" s="47"/>
      <c r="I13835" s="47"/>
      <c r="J13835" s="47"/>
    </row>
    <row r="13836" spans="6:10">
      <c r="F13836" s="47"/>
      <c r="G13836" s="47"/>
      <c r="H13836" s="47"/>
      <c r="I13836" s="47"/>
      <c r="J13836" s="47"/>
    </row>
    <row r="13837" spans="6:10">
      <c r="F13837" s="47"/>
      <c r="G13837" s="47"/>
      <c r="H13837" s="47"/>
      <c r="I13837" s="47"/>
      <c r="J13837" s="47"/>
    </row>
    <row r="13838" spans="6:10">
      <c r="F13838" s="47"/>
      <c r="G13838" s="47"/>
      <c r="H13838" s="47"/>
      <c r="I13838" s="47"/>
      <c r="J13838" s="47"/>
    </row>
    <row r="13839" spans="6:10">
      <c r="F13839" s="47"/>
      <c r="G13839" s="47"/>
      <c r="H13839" s="47"/>
      <c r="I13839" s="47"/>
      <c r="J13839" s="47"/>
    </row>
    <row r="13840" spans="6:10">
      <c r="F13840" s="47"/>
      <c r="G13840" s="47"/>
      <c r="H13840" s="47"/>
      <c r="I13840" s="47"/>
      <c r="J13840" s="47"/>
    </row>
    <row r="13841" spans="6:10">
      <c r="F13841" s="47"/>
      <c r="G13841" s="47"/>
      <c r="H13841" s="47"/>
      <c r="I13841" s="47"/>
      <c r="J13841" s="47"/>
    </row>
    <row r="13842" spans="6:10">
      <c r="F13842" s="47"/>
      <c r="G13842" s="47"/>
      <c r="H13842" s="47"/>
      <c r="I13842" s="47"/>
      <c r="J13842" s="47"/>
    </row>
    <row r="13843" spans="6:10">
      <c r="F13843" s="47"/>
      <c r="G13843" s="47"/>
      <c r="H13843" s="47"/>
      <c r="I13843" s="47"/>
      <c r="J13843" s="47"/>
    </row>
    <row r="13844" spans="6:10">
      <c r="F13844" s="47"/>
      <c r="G13844" s="47"/>
      <c r="H13844" s="47"/>
      <c r="I13844" s="47"/>
      <c r="J13844" s="47"/>
    </row>
    <row r="13845" spans="6:10">
      <c r="F13845" s="47"/>
      <c r="G13845" s="47"/>
      <c r="H13845" s="47"/>
      <c r="I13845" s="47"/>
      <c r="J13845" s="47"/>
    </row>
    <row r="13846" spans="6:10">
      <c r="F13846" s="47"/>
      <c r="G13846" s="47"/>
      <c r="H13846" s="47"/>
      <c r="I13846" s="47"/>
      <c r="J13846" s="47"/>
    </row>
    <row r="13847" spans="6:10">
      <c r="F13847" s="47"/>
      <c r="G13847" s="47"/>
      <c r="H13847" s="47"/>
      <c r="I13847" s="47"/>
      <c r="J13847" s="47"/>
    </row>
    <row r="13848" spans="6:10">
      <c r="F13848" s="47"/>
      <c r="G13848" s="47"/>
      <c r="H13848" s="47"/>
      <c r="I13848" s="47"/>
      <c r="J13848" s="47"/>
    </row>
    <row r="13849" spans="6:10">
      <c r="F13849" s="47"/>
      <c r="G13849" s="47"/>
      <c r="H13849" s="47"/>
      <c r="I13849" s="47"/>
      <c r="J13849" s="47"/>
    </row>
    <row r="13850" spans="6:10">
      <c r="F13850" s="47"/>
      <c r="G13850" s="47"/>
      <c r="H13850" s="47"/>
      <c r="I13850" s="47"/>
      <c r="J13850" s="47"/>
    </row>
    <row r="13851" spans="6:10">
      <c r="F13851" s="47"/>
      <c r="G13851" s="47"/>
      <c r="H13851" s="47"/>
      <c r="I13851" s="47"/>
      <c r="J13851" s="47"/>
    </row>
    <row r="13852" spans="6:10">
      <c r="F13852" s="47"/>
      <c r="G13852" s="47"/>
      <c r="H13852" s="47"/>
      <c r="I13852" s="47"/>
      <c r="J13852" s="47"/>
    </row>
    <row r="13853" spans="6:10">
      <c r="F13853" s="47"/>
      <c r="G13853" s="47"/>
      <c r="H13853" s="47"/>
      <c r="I13853" s="47"/>
      <c r="J13853" s="47"/>
    </row>
    <row r="13854" spans="6:10">
      <c r="F13854" s="47"/>
      <c r="G13854" s="47"/>
      <c r="H13854" s="47"/>
      <c r="I13854" s="47"/>
      <c r="J13854" s="47"/>
    </row>
    <row r="13855" spans="6:10">
      <c r="F13855" s="47"/>
      <c r="G13855" s="47"/>
      <c r="H13855" s="47"/>
      <c r="I13855" s="47"/>
      <c r="J13855" s="47"/>
    </row>
    <row r="13856" spans="6:10">
      <c r="F13856" s="47"/>
      <c r="G13856" s="47"/>
      <c r="H13856" s="47"/>
      <c r="I13856" s="47"/>
      <c r="J13856" s="47"/>
    </row>
    <row r="13857" spans="6:10">
      <c r="F13857" s="47"/>
      <c r="G13857" s="47"/>
      <c r="H13857" s="47"/>
      <c r="I13857" s="47"/>
      <c r="J13857" s="47"/>
    </row>
    <row r="13858" spans="6:10">
      <c r="F13858" s="47"/>
      <c r="G13858" s="47"/>
      <c r="H13858" s="47"/>
      <c r="I13858" s="47"/>
      <c r="J13858" s="47"/>
    </row>
    <row r="13859" spans="6:10">
      <c r="F13859" s="47"/>
      <c r="G13859" s="47"/>
      <c r="H13859" s="47"/>
      <c r="I13859" s="47"/>
      <c r="J13859" s="47"/>
    </row>
    <row r="13860" spans="6:10">
      <c r="F13860" s="47"/>
      <c r="G13860" s="47"/>
      <c r="H13860" s="47"/>
      <c r="I13860" s="47"/>
      <c r="J13860" s="47"/>
    </row>
    <row r="13861" spans="6:10">
      <c r="F13861" s="47"/>
      <c r="G13861" s="47"/>
      <c r="H13861" s="47"/>
      <c r="I13861" s="47"/>
      <c r="J13861" s="47"/>
    </row>
    <row r="13862" spans="6:10">
      <c r="F13862" s="47"/>
      <c r="G13862" s="47"/>
      <c r="H13862" s="47"/>
      <c r="I13862" s="47"/>
      <c r="J13862" s="47"/>
    </row>
    <row r="13863" spans="6:10">
      <c r="F13863" s="47"/>
      <c r="G13863" s="47"/>
      <c r="H13863" s="47"/>
      <c r="I13863" s="47"/>
      <c r="J13863" s="47"/>
    </row>
    <row r="13864" spans="6:10">
      <c r="F13864" s="47"/>
      <c r="G13864" s="47"/>
      <c r="H13864" s="47"/>
      <c r="I13864" s="47"/>
      <c r="J13864" s="47"/>
    </row>
    <row r="13865" spans="6:10">
      <c r="F13865" s="47"/>
      <c r="G13865" s="47"/>
      <c r="H13865" s="47"/>
      <c r="I13865" s="47"/>
      <c r="J13865" s="47"/>
    </row>
    <row r="13866" spans="6:10">
      <c r="F13866" s="47"/>
      <c r="G13866" s="47"/>
      <c r="H13866" s="47"/>
      <c r="I13866" s="47"/>
      <c r="J13866" s="47"/>
    </row>
    <row r="13867" spans="6:10">
      <c r="F13867" s="47"/>
      <c r="G13867" s="47"/>
      <c r="H13867" s="47"/>
      <c r="I13867" s="47"/>
      <c r="J13867" s="47"/>
    </row>
    <row r="13868" spans="6:10">
      <c r="F13868" s="47"/>
      <c r="G13868" s="47"/>
      <c r="H13868" s="47"/>
      <c r="I13868" s="47"/>
      <c r="J13868" s="47"/>
    </row>
    <row r="13869" spans="6:10">
      <c r="F13869" s="47"/>
      <c r="G13869" s="47"/>
      <c r="H13869" s="47"/>
      <c r="I13869" s="47"/>
      <c r="J13869" s="47"/>
    </row>
    <row r="13870" spans="6:10">
      <c r="F13870" s="47"/>
      <c r="G13870" s="47"/>
      <c r="H13870" s="47"/>
      <c r="I13870" s="47"/>
      <c r="J13870" s="47"/>
    </row>
    <row r="13871" spans="6:10">
      <c r="F13871" s="47"/>
      <c r="G13871" s="47"/>
      <c r="H13871" s="47"/>
      <c r="I13871" s="47"/>
      <c r="J13871" s="47"/>
    </row>
    <row r="13872" spans="6:10">
      <c r="F13872" s="47"/>
      <c r="G13872" s="47"/>
      <c r="H13872" s="47"/>
      <c r="I13872" s="47"/>
      <c r="J13872" s="47"/>
    </row>
    <row r="13873" spans="6:10">
      <c r="F13873" s="47"/>
      <c r="G13873" s="47"/>
      <c r="H13873" s="47"/>
      <c r="I13873" s="47"/>
      <c r="J13873" s="47"/>
    </row>
    <row r="13874" spans="6:10">
      <c r="F13874" s="47"/>
      <c r="G13874" s="47"/>
      <c r="H13874" s="47"/>
      <c r="I13874" s="47"/>
      <c r="J13874" s="47"/>
    </row>
    <row r="13875" spans="6:10">
      <c r="F13875" s="47"/>
      <c r="G13875" s="47"/>
      <c r="H13875" s="47"/>
      <c r="I13875" s="47"/>
      <c r="J13875" s="47"/>
    </row>
    <row r="13876" spans="6:10">
      <c r="F13876" s="47"/>
      <c r="G13876" s="47"/>
      <c r="H13876" s="47"/>
      <c r="I13876" s="47"/>
      <c r="J13876" s="47"/>
    </row>
    <row r="13877" spans="6:10">
      <c r="F13877" s="47"/>
      <c r="G13877" s="47"/>
      <c r="H13877" s="47"/>
      <c r="I13877" s="47"/>
      <c r="J13877" s="47"/>
    </row>
    <row r="13878" spans="6:10">
      <c r="F13878" s="47"/>
      <c r="G13878" s="47"/>
      <c r="H13878" s="47"/>
      <c r="I13878" s="47"/>
      <c r="J13878" s="47"/>
    </row>
    <row r="13879" spans="6:10">
      <c r="F13879" s="47"/>
      <c r="G13879" s="47"/>
      <c r="H13879" s="47"/>
      <c r="I13879" s="47"/>
      <c r="J13879" s="47"/>
    </row>
    <row r="13880" spans="6:10">
      <c r="F13880" s="47"/>
      <c r="G13880" s="47"/>
      <c r="H13880" s="47"/>
      <c r="I13880" s="47"/>
      <c r="J13880" s="47"/>
    </row>
    <row r="13881" spans="6:10">
      <c r="F13881" s="47"/>
      <c r="G13881" s="47"/>
      <c r="H13881" s="47"/>
      <c r="I13881" s="47"/>
      <c r="J13881" s="47"/>
    </row>
    <row r="13882" spans="6:10">
      <c r="F13882" s="47"/>
      <c r="G13882" s="47"/>
      <c r="H13882" s="47"/>
      <c r="I13882" s="47"/>
      <c r="J13882" s="47"/>
    </row>
    <row r="13883" spans="6:10">
      <c r="F13883" s="47"/>
      <c r="G13883" s="47"/>
      <c r="H13883" s="47"/>
      <c r="I13883" s="47"/>
      <c r="J13883" s="47"/>
    </row>
    <row r="13884" spans="6:10">
      <c r="F13884" s="47"/>
      <c r="G13884" s="47"/>
      <c r="H13884" s="47"/>
      <c r="I13884" s="47"/>
      <c r="J13884" s="47"/>
    </row>
    <row r="13885" spans="6:10">
      <c r="F13885" s="47"/>
      <c r="G13885" s="47"/>
      <c r="H13885" s="47"/>
      <c r="I13885" s="47"/>
      <c r="J13885" s="47"/>
    </row>
    <row r="13886" spans="6:10">
      <c r="F13886" s="47"/>
      <c r="G13886" s="47"/>
      <c r="H13886" s="47"/>
      <c r="I13886" s="47"/>
      <c r="J13886" s="47"/>
    </row>
    <row r="13887" spans="6:10">
      <c r="F13887" s="47"/>
      <c r="G13887" s="47"/>
      <c r="H13887" s="47"/>
      <c r="I13887" s="47"/>
      <c r="J13887" s="47"/>
    </row>
    <row r="13888" spans="6:10">
      <c r="F13888" s="47"/>
      <c r="G13888" s="47"/>
      <c r="H13888" s="47"/>
      <c r="I13888" s="47"/>
      <c r="J13888" s="47"/>
    </row>
    <row r="13889" spans="6:10">
      <c r="F13889" s="47"/>
      <c r="G13889" s="47"/>
      <c r="H13889" s="47"/>
      <c r="I13889" s="47"/>
      <c r="J13889" s="47"/>
    </row>
    <row r="13890" spans="6:10">
      <c r="F13890" s="47"/>
      <c r="G13890" s="47"/>
      <c r="H13890" s="47"/>
      <c r="I13890" s="47"/>
      <c r="J13890" s="47"/>
    </row>
    <row r="13891" spans="6:10">
      <c r="F13891" s="47"/>
      <c r="G13891" s="47"/>
      <c r="H13891" s="47"/>
      <c r="I13891" s="47"/>
      <c r="J13891" s="47"/>
    </row>
    <row r="13892" spans="6:10">
      <c r="F13892" s="47"/>
      <c r="G13892" s="47"/>
      <c r="H13892" s="47"/>
      <c r="I13892" s="47"/>
      <c r="J13892" s="47"/>
    </row>
    <row r="13893" spans="6:10">
      <c r="F13893" s="47"/>
      <c r="G13893" s="47"/>
      <c r="H13893" s="47"/>
      <c r="I13893" s="47"/>
      <c r="J13893" s="47"/>
    </row>
    <row r="13894" spans="6:10">
      <c r="F13894" s="47"/>
      <c r="G13894" s="47"/>
      <c r="H13894" s="47"/>
      <c r="I13894" s="47"/>
      <c r="J13894" s="47"/>
    </row>
    <row r="13895" spans="6:10">
      <c r="F13895" s="47"/>
      <c r="G13895" s="47"/>
      <c r="H13895" s="47"/>
      <c r="I13895" s="47"/>
      <c r="J13895" s="47"/>
    </row>
    <row r="13896" spans="6:10">
      <c r="F13896" s="47"/>
      <c r="G13896" s="47"/>
      <c r="H13896" s="47"/>
      <c r="I13896" s="47"/>
      <c r="J13896" s="47"/>
    </row>
    <row r="13897" spans="6:10">
      <c r="F13897" s="47"/>
      <c r="G13897" s="47"/>
      <c r="H13897" s="47"/>
      <c r="I13897" s="47"/>
      <c r="J13897" s="47"/>
    </row>
    <row r="13898" spans="6:10">
      <c r="F13898" s="47"/>
      <c r="G13898" s="47"/>
      <c r="H13898" s="47"/>
      <c r="I13898" s="47"/>
      <c r="J13898" s="47"/>
    </row>
    <row r="13899" spans="6:10">
      <c r="F13899" s="47"/>
      <c r="G13899" s="47"/>
      <c r="H13899" s="47"/>
      <c r="I13899" s="47"/>
      <c r="J13899" s="47"/>
    </row>
    <row r="13900" spans="6:10">
      <c r="F13900" s="47"/>
      <c r="G13900" s="47"/>
      <c r="H13900" s="47"/>
      <c r="I13900" s="47"/>
      <c r="J13900" s="47"/>
    </row>
    <row r="13901" spans="6:10">
      <c r="F13901" s="47"/>
      <c r="G13901" s="47"/>
      <c r="H13901" s="47"/>
      <c r="I13901" s="47"/>
      <c r="J13901" s="47"/>
    </row>
    <row r="13902" spans="6:10">
      <c r="F13902" s="47"/>
      <c r="G13902" s="47"/>
      <c r="H13902" s="47"/>
      <c r="I13902" s="47"/>
      <c r="J13902" s="47"/>
    </row>
    <row r="13903" spans="6:10">
      <c r="F13903" s="47"/>
      <c r="G13903" s="47"/>
      <c r="H13903" s="47"/>
      <c r="I13903" s="47"/>
      <c r="J13903" s="47"/>
    </row>
    <row r="13904" spans="6:10">
      <c r="F13904" s="47"/>
      <c r="G13904" s="47"/>
      <c r="H13904" s="47"/>
      <c r="I13904" s="47"/>
      <c r="J13904" s="47"/>
    </row>
    <row r="13905" spans="6:10">
      <c r="F13905" s="47"/>
      <c r="G13905" s="47"/>
      <c r="H13905" s="47"/>
      <c r="I13905" s="47"/>
      <c r="J13905" s="47"/>
    </row>
    <row r="13906" spans="6:10">
      <c r="F13906" s="47"/>
      <c r="G13906" s="47"/>
      <c r="H13906" s="47"/>
      <c r="I13906" s="47"/>
      <c r="J13906" s="47"/>
    </row>
    <row r="13907" spans="6:10">
      <c r="F13907" s="47"/>
      <c r="G13907" s="47"/>
      <c r="H13907" s="47"/>
      <c r="I13907" s="47"/>
      <c r="J13907" s="47"/>
    </row>
    <row r="13908" spans="6:10">
      <c r="F13908" s="47"/>
      <c r="G13908" s="47"/>
      <c r="H13908" s="47"/>
      <c r="I13908" s="47"/>
      <c r="J13908" s="47"/>
    </row>
    <row r="13909" spans="6:10">
      <c r="F13909" s="47"/>
      <c r="G13909" s="47"/>
      <c r="H13909" s="47"/>
      <c r="I13909" s="47"/>
      <c r="J13909" s="47"/>
    </row>
    <row r="13910" spans="6:10">
      <c r="F13910" s="47"/>
      <c r="G13910" s="47"/>
      <c r="H13910" s="47"/>
      <c r="I13910" s="47"/>
      <c r="J13910" s="47"/>
    </row>
    <row r="13911" spans="6:10">
      <c r="F13911" s="47"/>
      <c r="G13911" s="47"/>
      <c r="H13911" s="47"/>
      <c r="I13911" s="47"/>
      <c r="J13911" s="47"/>
    </row>
    <row r="13912" spans="6:10">
      <c r="F13912" s="47"/>
      <c r="G13912" s="47"/>
      <c r="H13912" s="47"/>
      <c r="I13912" s="47"/>
      <c r="J13912" s="47"/>
    </row>
    <row r="13913" spans="6:10">
      <c r="F13913" s="47"/>
      <c r="G13913" s="47"/>
      <c r="H13913" s="47"/>
      <c r="I13913" s="47"/>
      <c r="J13913" s="47"/>
    </row>
    <row r="13914" spans="6:10">
      <c r="F13914" s="47"/>
      <c r="G13914" s="47"/>
      <c r="H13914" s="47"/>
      <c r="I13914" s="47"/>
      <c r="J13914" s="47"/>
    </row>
    <row r="13915" spans="6:10">
      <c r="F13915" s="47"/>
      <c r="G13915" s="47"/>
      <c r="H13915" s="47"/>
      <c r="I13915" s="47"/>
      <c r="J13915" s="47"/>
    </row>
    <row r="13916" spans="6:10">
      <c r="F13916" s="47"/>
      <c r="G13916" s="47"/>
      <c r="H13916" s="47"/>
      <c r="I13916" s="47"/>
      <c r="J13916" s="47"/>
    </row>
    <row r="13917" spans="6:10">
      <c r="F13917" s="47"/>
      <c r="G13917" s="47"/>
      <c r="H13917" s="47"/>
      <c r="I13917" s="47"/>
      <c r="J13917" s="47"/>
    </row>
    <row r="13918" spans="6:10">
      <c r="F13918" s="47"/>
      <c r="G13918" s="47"/>
      <c r="H13918" s="47"/>
      <c r="I13918" s="47"/>
      <c r="J13918" s="47"/>
    </row>
    <row r="13919" spans="6:10">
      <c r="F13919" s="47"/>
      <c r="G13919" s="47"/>
      <c r="H13919" s="47"/>
      <c r="I13919" s="47"/>
      <c r="J13919" s="47"/>
    </row>
    <row r="13920" spans="6:10">
      <c r="F13920" s="47"/>
      <c r="G13920" s="47"/>
      <c r="H13920" s="47"/>
      <c r="I13920" s="47"/>
      <c r="J13920" s="47"/>
    </row>
    <row r="13921" spans="6:10">
      <c r="F13921" s="47"/>
      <c r="G13921" s="47"/>
      <c r="H13921" s="47"/>
      <c r="I13921" s="47"/>
      <c r="J13921" s="47"/>
    </row>
    <row r="13922" spans="6:10">
      <c r="F13922" s="47"/>
      <c r="G13922" s="47"/>
      <c r="H13922" s="47"/>
      <c r="I13922" s="47"/>
      <c r="J13922" s="47"/>
    </row>
    <row r="13923" spans="6:10">
      <c r="F13923" s="47"/>
      <c r="G13923" s="47"/>
      <c r="H13923" s="47"/>
      <c r="I13923" s="47"/>
      <c r="J13923" s="47"/>
    </row>
    <row r="13924" spans="6:10">
      <c r="F13924" s="47"/>
      <c r="G13924" s="47"/>
      <c r="H13924" s="47"/>
      <c r="I13924" s="47"/>
      <c r="J13924" s="47"/>
    </row>
    <row r="13925" spans="6:10">
      <c r="F13925" s="47"/>
      <c r="G13925" s="47"/>
      <c r="H13925" s="47"/>
      <c r="I13925" s="47"/>
      <c r="J13925" s="47"/>
    </row>
    <row r="13926" spans="6:10">
      <c r="F13926" s="47"/>
      <c r="G13926" s="47"/>
      <c r="H13926" s="47"/>
      <c r="I13926" s="47"/>
      <c r="J13926" s="47"/>
    </row>
    <row r="13927" spans="6:10">
      <c r="F13927" s="47"/>
      <c r="G13927" s="47"/>
      <c r="H13927" s="47"/>
      <c r="I13927" s="47"/>
      <c r="J13927" s="47"/>
    </row>
  </sheetData>
  <conditionalFormatting sqref="L9432:N9912 L4:R9431">
    <cfRule type="containsText" dxfId="2" priority="8" operator="containsText" text="FALSE">
      <formula>NOT(ISERROR(SEARCH("FALSE",L4)))</formula>
    </cfRule>
    <cfRule type="containsText" dxfId="1" priority="9" operator="containsText" text="TRUE">
      <formula>NOT(ISERROR(SEARCH("TRUE",L4)))</formula>
    </cfRule>
    <cfRule type="containsBlanks" dxfId="0" priority="11">
      <formula>LEN(TRIM(L4))=0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4AC82D6-E6D3-4339-B627-3D679F7B29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EE8667-2352-41E9-9505-37CB637E4098}">
  <ds:schemaRefs>
    <ds:schemaRef ds:uri="http://schemas.microsoft.com/sharepoint/v3/contenttype/forms"/>
  </ds:schemaRefs>
</ds:datastoreItem>
</file>

<file path=customXml/itemProps3.xml><?xml version="1.0" encoding="utf-8"?>
<ds:datastoreItem xmlns:ds="http://schemas.openxmlformats.org/officeDocument/2006/customXml" ds:itemID="{6E8FC10A-C2F4-45CD-9CFD-DF15D5245AB7}">
  <ds:schemaRefs>
    <ds:schemaRef ds:uri="http://purl.org/dc/elements/1.1/"/>
    <ds:schemaRef ds:uri="http://schemas.microsoft.com/office/2006/metadata/properties"/>
    <ds:schemaRef ds:uri="f30bebb2-c01f-48d0-81da-dc8b123879c2"/>
    <ds:schemaRef ds:uri="b7e247b7-cca8-429f-8688-16f83c8fba5f"/>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Introduction</vt:lpstr>
      <vt:lpstr>Trends </vt:lpstr>
      <vt:lpstr>Wales trend</vt:lpstr>
      <vt:lpstr>Current snapshot</vt:lpstr>
      <vt:lpstr>Technical guide</vt:lpstr>
      <vt:lpstr>Interpretation guide</vt:lpstr>
      <vt:lpstr>Copy tables and charts</vt:lpstr>
      <vt:lpstr>Controls</vt:lpstr>
      <vt:lpstr>All data</vt:lpstr>
      <vt:lpstr>Current snapshot chart data</vt:lpstr>
      <vt:lpstr>'Copy tables and charts'!Print_Area</vt:lpstr>
      <vt:lpstr>'Current snapshot'!Print_Area</vt:lpstr>
      <vt:lpstr>'Interpretation guide'!Print_Area</vt:lpstr>
      <vt:lpstr>Introduction!Print_Area</vt:lpstr>
      <vt:lpstr>'Technical guide'!Print_Area</vt:lpstr>
      <vt:lpstr>'Trends '!Print_Area</vt:lpstr>
      <vt:lpstr>'Wales trend'!Print_Area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2016-06-16T13:07:39Z</dcterms:created>
  <dcterms:modified xsi:type="dcterms:W3CDTF">2021-07-08T09:52:28Z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